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an0293\Desktop\新しいフォルダー\"/>
    </mc:Choice>
  </mc:AlternateContent>
  <bookViews>
    <workbookView xWindow="-15" yWindow="4200" windowWidth="15165" windowHeight="4245" tabRatio="950"/>
  </bookViews>
  <sheets>
    <sheet name="勤務形態一覧表【居宅介護支援】" sheetId="14" r:id="rId1"/>
    <sheet name="勤務形態一覧表【居宅介護支援】入力例" sheetId="5" r:id="rId2"/>
  </sheets>
  <definedNames>
    <definedName name="_xlnm.Print_Area" localSheetId="0">勤務形態一覧表【居宅介護支援】!$A$1:$AV$35</definedName>
    <definedName name="_xlnm.Print_Area" localSheetId="1">勤務形態一覧表【居宅介護支援】入力例!$A$1:$AV$35</definedName>
  </definedNames>
  <calcPr calcId="162913"/>
  <fileRecoveryPr autoRecover="0"/>
</workbook>
</file>

<file path=xl/calcChain.xml><?xml version="1.0" encoding="utf-8"?>
<calcChain xmlns="http://schemas.openxmlformats.org/spreadsheetml/2006/main">
  <c r="D26" i="14" l="1"/>
  <c r="AC26" i="14" s="1"/>
  <c r="AK13" i="14" s="1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AK21" i="14"/>
  <c r="AJ21" i="14"/>
  <c r="AK19" i="14"/>
  <c r="AJ19" i="14"/>
  <c r="AK17" i="14"/>
  <c r="AJ17" i="14"/>
  <c r="AJ15" i="14"/>
  <c r="AK15" i="14" s="1"/>
  <c r="AJ13" i="14"/>
  <c r="AJ11" i="14"/>
  <c r="AJ9" i="14"/>
  <c r="AJ7" i="14"/>
  <c r="E5" i="14"/>
  <c r="F5" i="14" s="1"/>
  <c r="AJ23" i="5"/>
  <c r="AJ25" i="5"/>
  <c r="AJ9" i="5"/>
  <c r="E6" i="14" l="1"/>
  <c r="AJ23" i="14"/>
  <c r="AW24" i="14" s="1"/>
  <c r="G5" i="14"/>
  <c r="F6" i="14"/>
  <c r="AK9" i="14"/>
  <c r="AJ25" i="14" s="1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AK21" i="5"/>
  <c r="AK19" i="5"/>
  <c r="D26" i="5"/>
  <c r="AC26" i="5" s="1"/>
  <c r="G6" i="14" l="1"/>
  <c r="H5" i="14"/>
  <c r="AJ7" i="5"/>
  <c r="AJ13" i="5"/>
  <c r="AK13" i="5" s="1"/>
  <c r="AJ11" i="5"/>
  <c r="AK9" i="5" s="1"/>
  <c r="E5" i="5"/>
  <c r="F5" i="5" s="1"/>
  <c r="H6" i="14" l="1"/>
  <c r="I5" i="14"/>
  <c r="G5" i="5"/>
  <c r="F6" i="5"/>
  <c r="E6" i="5"/>
  <c r="I6" i="14" l="1"/>
  <c r="J5" i="14"/>
  <c r="G6" i="5"/>
  <c r="H5" i="5"/>
  <c r="AJ15" i="5"/>
  <c r="AK15" i="5" s="1"/>
  <c r="AJ21" i="5"/>
  <c r="AJ19" i="5"/>
  <c r="AJ17" i="5"/>
  <c r="AK17" i="5" s="1"/>
  <c r="K5" i="14" l="1"/>
  <c r="J6" i="14"/>
  <c r="H6" i="5"/>
  <c r="I5" i="5"/>
  <c r="L5" i="14" l="1"/>
  <c r="K6" i="14"/>
  <c r="AW24" i="5"/>
  <c r="J5" i="5"/>
  <c r="I6" i="5"/>
  <c r="L6" i="14" l="1"/>
  <c r="M5" i="14"/>
  <c r="K5" i="5"/>
  <c r="J6" i="5"/>
  <c r="N5" i="14" l="1"/>
  <c r="M6" i="14"/>
  <c r="K6" i="5"/>
  <c r="L5" i="5"/>
  <c r="O5" i="14" l="1"/>
  <c r="N6" i="14"/>
  <c r="M5" i="5"/>
  <c r="L6" i="5"/>
  <c r="O6" i="14" l="1"/>
  <c r="P5" i="14"/>
  <c r="N5" i="5"/>
  <c r="M6" i="5"/>
  <c r="P6" i="14" l="1"/>
  <c r="Q5" i="14"/>
  <c r="O5" i="5"/>
  <c r="N6" i="5"/>
  <c r="Q6" i="14" l="1"/>
  <c r="R5" i="14"/>
  <c r="O6" i="5"/>
  <c r="P5" i="5"/>
  <c r="S5" i="14" l="1"/>
  <c r="R6" i="14"/>
  <c r="P6" i="5"/>
  <c r="Q5" i="5"/>
  <c r="T5" i="14" l="1"/>
  <c r="S6" i="14"/>
  <c r="R5" i="5"/>
  <c r="Q6" i="5"/>
  <c r="T6" i="14" l="1"/>
  <c r="U5" i="14"/>
  <c r="S5" i="5"/>
  <c r="R6" i="5"/>
  <c r="V5" i="14" l="1"/>
  <c r="U6" i="14"/>
  <c r="S6" i="5"/>
  <c r="T5" i="5"/>
  <c r="W5" i="14" l="1"/>
  <c r="V6" i="14"/>
  <c r="T6" i="5"/>
  <c r="U5" i="5"/>
  <c r="W6" i="14" l="1"/>
  <c r="X5" i="14"/>
  <c r="V5" i="5"/>
  <c r="U6" i="5"/>
  <c r="X6" i="14" l="1"/>
  <c r="Y5" i="14"/>
  <c r="W5" i="5"/>
  <c r="V6" i="5"/>
  <c r="Y6" i="14" l="1"/>
  <c r="Z5" i="14"/>
  <c r="W6" i="5"/>
  <c r="X5" i="5"/>
  <c r="AA5" i="14" l="1"/>
  <c r="Z6" i="14"/>
  <c r="X6" i="5"/>
  <c r="Y5" i="5"/>
  <c r="AB5" i="14" l="1"/>
  <c r="AA6" i="14"/>
  <c r="Z5" i="5"/>
  <c r="Y6" i="5"/>
  <c r="AB6" i="14" l="1"/>
  <c r="AC5" i="14"/>
  <c r="AA5" i="5"/>
  <c r="Z6" i="5"/>
  <c r="AD5" i="14" l="1"/>
  <c r="AC6" i="14"/>
  <c r="AA6" i="5"/>
  <c r="AB5" i="5"/>
  <c r="AE5" i="14" l="1"/>
  <c r="AD6" i="14"/>
  <c r="AB6" i="5"/>
  <c r="AC5" i="5"/>
  <c r="AF5" i="14" l="1"/>
  <c r="AE6" i="14"/>
  <c r="AD5" i="5"/>
  <c r="AC6" i="5"/>
  <c r="AF6" i="14" l="1"/>
  <c r="AG5" i="14"/>
  <c r="AE5" i="5"/>
  <c r="AD6" i="5"/>
  <c r="AG6" i="14" l="1"/>
  <c r="AH5" i="14"/>
  <c r="AE6" i="5"/>
  <c r="AF5" i="5"/>
  <c r="AI5" i="14" l="1"/>
  <c r="AI6" i="14" s="1"/>
  <c r="AH6" i="14"/>
  <c r="AF6" i="5"/>
  <c r="AG5" i="5"/>
  <c r="AH5" i="5" l="1"/>
  <c r="AG6" i="5"/>
  <c r="AI5" i="5" l="1"/>
  <c r="AI6" i="5" s="1"/>
  <c r="AH6" i="5"/>
</calcChain>
</file>

<file path=xl/comments1.xml><?xml version="1.0" encoding="utf-8"?>
<comments xmlns="http://schemas.openxmlformats.org/spreadsheetml/2006/main">
  <authors>
    <author>都築　敏夫</author>
  </authors>
  <commentList>
    <comment ref="AL3" authorId="0" shapeId="0">
      <text>
        <r>
          <rPr>
            <sz val="8"/>
            <color indexed="81"/>
            <rFont val="HG丸ｺﾞｼｯｸM-PRO"/>
            <family val="3"/>
            <charset val="128"/>
          </rPr>
          <t>《令和2年4月の入力例》
4/1　2020/4/1　R2/4/1　R2.4.1</t>
        </r>
      </text>
    </comment>
  </commentList>
</comments>
</file>

<file path=xl/comments2.xml><?xml version="1.0" encoding="utf-8"?>
<comments xmlns="http://schemas.openxmlformats.org/spreadsheetml/2006/main">
  <authors>
    <author>都築　敏夫</author>
  </authors>
  <commentList>
    <comment ref="AL3" authorId="0" shapeId="0">
      <text>
        <r>
          <rPr>
            <sz val="8"/>
            <color indexed="81"/>
            <rFont val="HG丸ｺﾞｼｯｸM-PRO"/>
            <family val="3"/>
            <charset val="128"/>
          </rPr>
          <t>《令和2年4月の入力例》
4/1　2020/4/1　R2/4/1　R2.4.1</t>
        </r>
      </text>
    </comment>
  </commentList>
</comments>
</file>

<file path=xl/sharedStrings.xml><?xml version="1.0" encoding="utf-8"?>
<sst xmlns="http://schemas.openxmlformats.org/spreadsheetml/2006/main" count="322" uniqueCount="84">
  <si>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</si>
  <si>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</si>
  <si>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氏　　　名</t>
    <rPh sb="0" eb="1">
      <t>シ</t>
    </rPh>
    <rPh sb="4" eb="5">
      <t>メイ</t>
    </rPh>
    <phoneticPr fontId="2"/>
  </si>
  <si>
    <t>管理者</t>
    <rPh sb="0" eb="3">
      <t>カンリシャ</t>
    </rPh>
    <phoneticPr fontId="2"/>
  </si>
  <si>
    <t>介護支援専門員</t>
    <rPh sb="0" eb="7">
      <t>カ</t>
    </rPh>
    <phoneticPr fontId="2"/>
  </si>
  <si>
    <t>Ａ</t>
    <phoneticPr fontId="2"/>
  </si>
  <si>
    <t>研</t>
    <rPh sb="0" eb="1">
      <t>ケン</t>
    </rPh>
    <phoneticPr fontId="2"/>
  </si>
  <si>
    <t>時間</t>
    <rPh sb="0" eb="2">
      <t>ジカン</t>
    </rPh>
    <phoneticPr fontId="2"/>
  </si>
  <si>
    <t>（空白）</t>
    <rPh sb="1" eb="3">
      <t>クウハク</t>
    </rPh>
    <phoneticPr fontId="2"/>
  </si>
  <si>
    <t>休み</t>
    <rPh sb="0" eb="1">
      <t>ヤス</t>
    </rPh>
    <phoneticPr fontId="2"/>
  </si>
  <si>
    <t>事業所名</t>
    <rPh sb="3" eb="4">
      <t>メイ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</si>
  <si>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</si>
  <si>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</si>
  <si>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勤務時間</t>
    <rPh sb="0" eb="2">
      <t>キンム</t>
    </rPh>
    <rPh sb="2" eb="4">
      <t>ジカン</t>
    </rPh>
    <phoneticPr fontId="2"/>
  </si>
  <si>
    <t>～</t>
    <phoneticPr fontId="2"/>
  </si>
  <si>
    <t>■勤務時間の区分</t>
    <rPh sb="1" eb="3">
      <t>キンム</t>
    </rPh>
    <rPh sb="3" eb="5">
      <t>ジカン</t>
    </rPh>
    <rPh sb="6" eb="8">
      <t>クブン</t>
    </rPh>
    <phoneticPr fontId="2"/>
  </si>
  <si>
    <t>有</t>
    <rPh sb="0" eb="1">
      <t>アリ</t>
    </rPh>
    <phoneticPr fontId="2"/>
  </si>
  <si>
    <t>有給：常勤のみ</t>
    <rPh sb="0" eb="2">
      <t>ユウキュウ</t>
    </rPh>
    <rPh sb="3" eb="5">
      <t>ジョウキン</t>
    </rPh>
    <phoneticPr fontId="2"/>
  </si>
  <si>
    <t>研修・出張：常勤のみ</t>
    <rPh sb="0" eb="2">
      <t>ケンシュウ</t>
    </rPh>
    <rPh sb="3" eb="5">
      <t>シュッチョウ</t>
    </rPh>
    <rPh sb="6" eb="8">
      <t>ジョウキン</t>
    </rPh>
    <phoneticPr fontId="2"/>
  </si>
  <si>
    <t>H</t>
    <phoneticPr fontId="2"/>
  </si>
  <si>
    <t>区分</t>
    <rPh sb="0" eb="2">
      <t>クブン</t>
    </rPh>
    <phoneticPr fontId="2"/>
  </si>
  <si>
    <t>勤務
時間</t>
    <rPh sb="0" eb="2">
      <t>キンム</t>
    </rPh>
    <rPh sb="3" eb="5">
      <t>ジカン</t>
    </rPh>
    <phoneticPr fontId="2"/>
  </si>
  <si>
    <t>サービス種類（ 居宅介護支援　）</t>
    <rPh sb="8" eb="14">
      <t>キョタクカイゴシエン</t>
    </rPh>
    <phoneticPr fontId="2"/>
  </si>
  <si>
    <t>営業時間</t>
    <rPh sb="0" eb="2">
      <t>エイギョウ</t>
    </rPh>
    <rPh sb="2" eb="4">
      <t>ジカン</t>
    </rPh>
    <phoneticPr fontId="2"/>
  </si>
  <si>
    <t>分</t>
    <rPh sb="0" eb="1">
      <t>フン</t>
    </rPh>
    <phoneticPr fontId="2"/>
  </si>
  <si>
    <t>居宅介護支援事業所〇〇〇〇〇</t>
    <rPh sb="0" eb="6">
      <t>キョタクカイゴシエン</t>
    </rPh>
    <rPh sb="6" eb="9">
      <t>ジギョウショ</t>
    </rPh>
    <phoneticPr fontId="2"/>
  </si>
  <si>
    <t>主任介護支援専門員</t>
    <rPh sb="0" eb="2">
      <t>シュニン</t>
    </rPh>
    <phoneticPr fontId="2"/>
  </si>
  <si>
    <t>介護支援専門員</t>
    <phoneticPr fontId="2"/>
  </si>
  <si>
    <t>合計</t>
    <rPh sb="0" eb="2">
      <t>ゴウケイ</t>
    </rPh>
    <phoneticPr fontId="2"/>
  </si>
  <si>
    <t>-</t>
    <phoneticPr fontId="2"/>
  </si>
  <si>
    <t>　　　　</t>
    <phoneticPr fontId="2"/>
  </si>
  <si>
    <t>①</t>
    <phoneticPr fontId="2"/>
  </si>
  <si>
    <t>H</t>
    <phoneticPr fontId="2"/>
  </si>
  <si>
    <t>～</t>
    <phoneticPr fontId="2"/>
  </si>
  <si>
    <t>～</t>
    <phoneticPr fontId="2"/>
  </si>
  <si>
    <t>H</t>
    <phoneticPr fontId="2"/>
  </si>
  <si>
    <t>当月の利用者数</t>
    <rPh sb="0" eb="2">
      <t>トウゲツ</t>
    </rPh>
    <rPh sb="3" eb="6">
      <t>リヨウシャ</t>
    </rPh>
    <rPh sb="6" eb="7">
      <t>スウ</t>
    </rPh>
    <phoneticPr fontId="2"/>
  </si>
  <si>
    <t>従業者の勤務の体制及び勤務形態一覧表（資料作成月の前３ヵ月間について作成してください。）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</si>
  <si>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サービス提供月</t>
    <rPh sb="4" eb="7">
      <t>テイキョウツキ</t>
    </rPh>
    <phoneticPr fontId="2"/>
  </si>
  <si>
    <t>【パラメータ】</t>
    <phoneticPr fontId="2"/>
  </si>
  <si>
    <t>勤務形態</t>
    <rPh sb="0" eb="2">
      <t>キンム</t>
    </rPh>
    <rPh sb="2" eb="4">
      <t>ケイタイ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</si>
  <si>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</si>
  <si>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</si>
  <si>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</si>
  <si>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</si>
  <si>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Ａ</t>
  </si>
  <si>
    <t>Ｂ</t>
  </si>
  <si>
    <t>香南　かがやき</t>
    <rPh sb="0" eb="2">
      <t>コウナン</t>
    </rPh>
    <phoneticPr fontId="2"/>
  </si>
  <si>
    <t>野市　めい</t>
    <rPh sb="0" eb="2">
      <t>ノイチ</t>
    </rPh>
    <phoneticPr fontId="2"/>
  </si>
  <si>
    <t>介護　愛</t>
    <rPh sb="0" eb="2">
      <t>カイゴ</t>
    </rPh>
    <rPh sb="3" eb="4">
      <t>アイ</t>
    </rPh>
    <phoneticPr fontId="2"/>
  </si>
  <si>
    <t>香我美　すず</t>
    <rPh sb="0" eb="3">
      <t>カガミ</t>
    </rPh>
    <phoneticPr fontId="2"/>
  </si>
  <si>
    <t>①</t>
    <phoneticPr fontId="2"/>
  </si>
  <si>
    <t>有</t>
    <rPh sb="0" eb="1">
      <t>ユウ</t>
    </rPh>
    <phoneticPr fontId="2"/>
  </si>
  <si>
    <t>有</t>
    <rPh sb="0" eb="1">
      <t>ユウ</t>
    </rPh>
    <phoneticPr fontId="2"/>
  </si>
  <si>
    <t>（入力例）</t>
    <rPh sb="1" eb="3">
      <t>ニュウリョク</t>
    </rPh>
    <rPh sb="3" eb="4">
      <t>レイ</t>
    </rPh>
    <phoneticPr fontId="2"/>
  </si>
  <si>
    <t>【作成方法】</t>
    <rPh sb="1" eb="3">
      <t>サクセイ</t>
    </rPh>
    <rPh sb="3" eb="5">
      <t>ホウホウ</t>
    </rPh>
    <phoneticPr fontId="2"/>
  </si>
  <si>
    <t>　２　「勤務形態」欄は、下記の「勤務形態の区分」を入力する。
　　　勤務形態の区分　Ａ：常勤で専従　Ｂ：常勤で兼務　Ｃ：常勤以外で専従　Ｄ：常勤以外で兼務</t>
    <rPh sb="4" eb="6">
      <t>キンム</t>
    </rPh>
    <rPh sb="6" eb="8">
      <t>ケイタイ</t>
    </rPh>
    <rPh sb="9" eb="10">
      <t>ラン</t>
    </rPh>
    <rPh sb="12" eb="14">
      <t>カキ</t>
    </rPh>
    <rPh sb="16" eb="18">
      <t>キンム</t>
    </rPh>
    <rPh sb="18" eb="20">
      <t>ケイタイ</t>
    </rPh>
    <rPh sb="21" eb="23">
      <t>クブン</t>
    </rPh>
    <rPh sb="34" eb="36">
      <t>キンム</t>
    </rPh>
    <rPh sb="36" eb="38">
      <t>ケイタイ</t>
    </rPh>
    <rPh sb="39" eb="41">
      <t>クブン</t>
    </rPh>
    <rPh sb="44" eb="46">
      <t>ジョウキン</t>
    </rPh>
    <rPh sb="47" eb="49">
      <t>センジュウ</t>
    </rPh>
    <rPh sb="52" eb="54">
      <t>ジョウキン</t>
    </rPh>
    <rPh sb="55" eb="57">
      <t>ケンム</t>
    </rPh>
    <rPh sb="60" eb="62">
      <t>ジョウキン</t>
    </rPh>
    <rPh sb="62" eb="64">
      <t>イガイ</t>
    </rPh>
    <rPh sb="65" eb="67">
      <t>センジュウ</t>
    </rPh>
    <rPh sb="70" eb="72">
      <t>ジョウキン</t>
    </rPh>
    <rPh sb="72" eb="74">
      <t>イガイ</t>
    </rPh>
    <rPh sb="75" eb="77">
      <t>ケンム</t>
    </rPh>
    <phoneticPr fontId="2"/>
  </si>
  <si>
    <t>　３　兼務の場合は、勤務時間を振り分けて入力する。
　　　（他サービス事業との兼務である場合は、それらの勤務表も併せて提出してください）</t>
    <rPh sb="3" eb="5">
      <t>ケンム</t>
    </rPh>
    <rPh sb="6" eb="8">
      <t>バアイ</t>
    </rPh>
    <rPh sb="10" eb="12">
      <t>キンム</t>
    </rPh>
    <rPh sb="12" eb="14">
      <t>ジカン</t>
    </rPh>
    <rPh sb="15" eb="16">
      <t>フ</t>
    </rPh>
    <rPh sb="17" eb="18">
      <t>ワ</t>
    </rPh>
    <phoneticPr fontId="2"/>
  </si>
  <si>
    <t>勤務形態の区分　Ａ：常勤で専従　Ｂ：常勤で兼務　Ｃ：常勤以外で専従　Ｄ：常勤以外で兼務</t>
    <phoneticPr fontId="2"/>
  </si>
  <si>
    <t>　４　「勤務時間の区分」欄は、勤務時間ごとに区分して番号等を付し勤務時間を入力する。（サービス提供時間の時間内に休憩時間を含む）
　　　（入力例－勤務時間　① ８：００～１７：００、② ８：３０～１７：３０）</t>
    <rPh sb="4" eb="6">
      <t>キンム</t>
    </rPh>
    <rPh sb="6" eb="8">
      <t>ジカン</t>
    </rPh>
    <rPh sb="9" eb="11">
      <t>クブン</t>
    </rPh>
    <rPh sb="12" eb="13">
      <t>ラン</t>
    </rPh>
    <rPh sb="15" eb="17">
      <t>キンム</t>
    </rPh>
    <rPh sb="22" eb="24">
      <t>クブン</t>
    </rPh>
    <rPh sb="26" eb="28">
      <t>バンゴウ</t>
    </rPh>
    <rPh sb="28" eb="29">
      <t>ナド</t>
    </rPh>
    <rPh sb="30" eb="31">
      <t>フ</t>
    </rPh>
    <rPh sb="32" eb="34">
      <t>キンム</t>
    </rPh>
    <rPh sb="34" eb="36">
      <t>ジカン</t>
    </rPh>
    <rPh sb="47" eb="49">
      <t>テイキョウ</t>
    </rPh>
    <rPh sb="49" eb="51">
      <t>ジカン</t>
    </rPh>
    <rPh sb="52" eb="54">
      <t>ジカン</t>
    </rPh>
    <rPh sb="54" eb="55">
      <t>ナイ</t>
    </rPh>
    <rPh sb="61" eb="62">
      <t>フク</t>
    </rPh>
    <rPh sb="71" eb="72">
      <t>レイ</t>
    </rPh>
    <rPh sb="73" eb="75">
      <t>キンム</t>
    </rPh>
    <rPh sb="75" eb="77">
      <t>ジカン</t>
    </rPh>
    <phoneticPr fontId="2"/>
  </si>
  <si>
    <t>　７　当該事業所に係る組織体制図を添付してください。</t>
    <rPh sb="3" eb="5">
      <t>トウガイ</t>
    </rPh>
    <rPh sb="5" eb="8">
      <t>ジギョウショ</t>
    </rPh>
    <rPh sb="9" eb="10">
      <t>カカ</t>
    </rPh>
    <rPh sb="11" eb="13">
      <t>ソシキ</t>
    </rPh>
    <rPh sb="13" eb="15">
      <t>タイセイ</t>
    </rPh>
    <rPh sb="15" eb="16">
      <t>ズ</t>
    </rPh>
    <rPh sb="17" eb="19">
      <t>テンプ</t>
    </rPh>
    <phoneticPr fontId="2"/>
  </si>
  <si>
    <t>常勤の従業者が1日あたりに
勤務すべき勤務時間数</t>
    <phoneticPr fontId="2"/>
  </si>
  <si>
    <t>（Ａ）</t>
    <phoneticPr fontId="2"/>
  </si>
  <si>
    <t>常勤の従業者が1月あたりに
勤務すべき日数</t>
    <phoneticPr fontId="2"/>
  </si>
  <si>
    <t>（Ｂ）</t>
    <phoneticPr fontId="2"/>
  </si>
  <si>
    <t>常勤の従業者が1月あたりに
勤務すべき勤務時間</t>
    <phoneticPr fontId="2"/>
  </si>
  <si>
    <t>小数点第２位
以下切り捨て</t>
    <phoneticPr fontId="2"/>
  </si>
  <si>
    <t>日</t>
    <rPh sb="0" eb="1">
      <t>ニチ</t>
    </rPh>
    <phoneticPr fontId="2"/>
  </si>
  <si>
    <t>○常勤の従業者が勤務すべき勤務時間数</t>
    <phoneticPr fontId="2"/>
  </si>
  <si>
    <t>１日（</t>
    <phoneticPr fontId="2"/>
  </si>
  <si>
    <t>時間）</t>
    <rPh sb="0" eb="2">
      <t>ジカン</t>
    </rPh>
    <phoneticPr fontId="2"/>
  </si>
  <si>
    <t>１週間（</t>
    <phoneticPr fontId="2"/>
  </si>
  <si>
    <r>
      <t>　５　「勤務時間入力」欄は、上段に「勤務時間の区分」、下段に「サービス提供時間帯における勤務時間」を入力する。</t>
    </r>
    <r>
      <rPr>
        <sz val="11"/>
        <rFont val="ＭＳ Ｐゴシック"/>
        <family val="3"/>
        <charset val="128"/>
      </rPr>
      <t>（休憩時間を含む）</t>
    </r>
    <r>
      <rPr>
        <sz val="11"/>
        <rFont val="ＭＳ Ｐ明朝"/>
        <family val="1"/>
        <charset val="128"/>
      </rPr>
      <t xml:space="preserve">
　　　（入力例－上段は「勤務時間の区分」の「①」で、下段は「勤務時間」の「８」を入力する）</t>
    </r>
    <rPh sb="4" eb="6">
      <t>キンム</t>
    </rPh>
    <rPh sb="6" eb="8">
      <t>ジカン</t>
    </rPh>
    <rPh sb="11" eb="12">
      <t>ラン</t>
    </rPh>
    <rPh sb="14" eb="16">
      <t>ジョウダン</t>
    </rPh>
    <rPh sb="18" eb="20">
      <t>キンム</t>
    </rPh>
    <rPh sb="20" eb="22">
      <t>ジカン</t>
    </rPh>
    <rPh sb="23" eb="25">
      <t>クブン</t>
    </rPh>
    <rPh sb="27" eb="29">
      <t>ゲダン</t>
    </rPh>
    <rPh sb="35" eb="37">
      <t>テイキョウ</t>
    </rPh>
    <rPh sb="37" eb="40">
      <t>ジカンタイ</t>
    </rPh>
    <rPh sb="44" eb="46">
      <t>キンム</t>
    </rPh>
    <rPh sb="46" eb="48">
      <t>ジカン</t>
    </rPh>
    <rPh sb="61" eb="62">
      <t>フク</t>
    </rPh>
    <rPh sb="71" eb="72">
      <t>レイ</t>
    </rPh>
    <rPh sb="73" eb="75">
      <t>ジョウダン</t>
    </rPh>
    <rPh sb="77" eb="79">
      <t>キンム</t>
    </rPh>
    <rPh sb="79" eb="81">
      <t>ジカン</t>
    </rPh>
    <rPh sb="82" eb="84">
      <t>クブン</t>
    </rPh>
    <rPh sb="91" eb="93">
      <t>ゲダン</t>
    </rPh>
    <phoneticPr fontId="2"/>
  </si>
  <si>
    <t>　１　事業所名と当月の利用者数、営業時間、サービス提供月、常勤の従業者が勤務すべ1日及び1週間の時間と日数を入力し、勤務表を作成する。</t>
    <rPh sb="3" eb="6">
      <t>ジギョウショ</t>
    </rPh>
    <rPh sb="6" eb="7">
      <t>メイ</t>
    </rPh>
    <rPh sb="8" eb="10">
      <t>トウゲツ</t>
    </rPh>
    <rPh sb="11" eb="13">
      <t>リヨウ</t>
    </rPh>
    <rPh sb="13" eb="14">
      <t>シャ</t>
    </rPh>
    <rPh sb="14" eb="15">
      <t>スウ</t>
    </rPh>
    <rPh sb="16" eb="18">
      <t>エイギョウ</t>
    </rPh>
    <rPh sb="25" eb="28">
      <t>テイキョウツキ</t>
    </rPh>
    <rPh sb="29" eb="31">
      <t>ジョウキン</t>
    </rPh>
    <rPh sb="41" eb="42">
      <t>ニチ</t>
    </rPh>
    <rPh sb="42" eb="43">
      <t>オヨ</t>
    </rPh>
    <rPh sb="45" eb="47">
      <t>シュウカン</t>
    </rPh>
    <rPh sb="51" eb="53">
      <t>ニッスウ</t>
    </rPh>
    <rPh sb="54" eb="56">
      <t>ニュウリョク</t>
    </rPh>
    <rPh sb="58" eb="60">
      <t>キンム</t>
    </rPh>
    <rPh sb="60" eb="61">
      <t>ヒョウ</t>
    </rPh>
    <rPh sb="62" eb="64">
      <t>サクセイ</t>
    </rPh>
    <phoneticPr fontId="2"/>
  </si>
  <si>
    <t>8：30</t>
    <phoneticPr fontId="2"/>
  </si>
  <si>
    <t>17：30</t>
    <phoneticPr fontId="2"/>
  </si>
  <si>
    <t>①</t>
  </si>
  <si>
    <t>（C）（（Ａ）×（Ｂ））</t>
    <phoneticPr fontId="2"/>
  </si>
  <si>
    <t>介護支援専門員
登録番号</t>
    <rPh sb="0" eb="2">
      <t>カイゴ</t>
    </rPh>
    <rPh sb="2" eb="4">
      <t>シエン</t>
    </rPh>
    <rPh sb="4" eb="7">
      <t>センモンイン</t>
    </rPh>
    <rPh sb="8" eb="10">
      <t>トウロク</t>
    </rPh>
    <rPh sb="10" eb="12">
      <t>バンゴウ</t>
    </rPh>
    <phoneticPr fontId="2"/>
  </si>
  <si>
    <r>
      <rPr>
        <sz val="10"/>
        <rFont val="ＭＳ Ｐゴシック"/>
        <family val="3"/>
        <charset val="128"/>
      </rPr>
      <t>合計</t>
    </r>
    <r>
      <rPr>
        <sz val="8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（D）</t>
    </r>
    <rPh sb="0" eb="2">
      <t>ゴウケイ</t>
    </rPh>
    <phoneticPr fontId="2"/>
  </si>
  <si>
    <r>
      <rPr>
        <sz val="10"/>
        <rFont val="ＭＳ Ｐゴシック"/>
        <family val="3"/>
        <charset val="128"/>
      </rPr>
      <t>常勤
換算</t>
    </r>
    <r>
      <rPr>
        <sz val="8"/>
        <rFont val="ＭＳ Ｐゴシック"/>
        <family val="3"/>
        <charset val="128"/>
      </rPr>
      <t xml:space="preserve">
</t>
    </r>
    <r>
      <rPr>
        <b/>
        <sz val="7"/>
        <rFont val="ＭＳ Ｐゴシック"/>
        <family val="3"/>
        <charset val="128"/>
      </rPr>
      <t>（D）/（C）</t>
    </r>
    <rPh sb="0" eb="2">
      <t>ジョウキン</t>
    </rPh>
    <rPh sb="3" eb="5">
      <t>カンサン</t>
    </rPh>
    <phoneticPr fontId="2"/>
  </si>
  <si>
    <t>資格等</t>
    <rPh sb="0" eb="1">
      <t>シ</t>
    </rPh>
    <rPh sb="1" eb="2">
      <t>カク</t>
    </rPh>
    <rPh sb="2" eb="3">
      <t>トウ</t>
    </rPh>
    <phoneticPr fontId="2"/>
  </si>
  <si>
    <r>
      <t>　６　常勤換算方法は、次のとおりとする。
　　　（１）「Ａ：常勤で専従」は、「合計（D）」に関わりなく「１」とする。
　　　（２）それ以外の勤務形態は、「合計（D）」を「常勤の従業者が当月に勤務すべき時間数（C）」で除し、小数点第２位以下を切り捨てて算出する。
　　　　　　</t>
    </r>
    <r>
      <rPr>
        <sz val="11"/>
        <rFont val="ＭＳ Ｐゴシック"/>
        <family val="3"/>
        <charset val="128"/>
      </rPr>
      <t>（ただし、「合計（D）｝の上限は（C）の時間数とし、また勤務時間外の時間数は含めない）</t>
    </r>
    <rPh sb="3" eb="5">
      <t>ジョウキン</t>
    </rPh>
    <rPh sb="5" eb="7">
      <t>カンサン</t>
    </rPh>
    <rPh sb="7" eb="9">
      <t>ホウホウ</t>
    </rPh>
    <rPh sb="11" eb="12">
      <t>ツギ</t>
    </rPh>
    <rPh sb="46" eb="47">
      <t>カカ</t>
    </rPh>
    <rPh sb="67" eb="69">
      <t>イガイ</t>
    </rPh>
    <rPh sb="70" eb="72">
      <t>キンム</t>
    </rPh>
    <rPh sb="72" eb="74">
      <t>ケイタイ</t>
    </rPh>
    <rPh sb="92" eb="94">
      <t>トウゲツ</t>
    </rPh>
    <rPh sb="102" eb="103">
      <t>スウ</t>
    </rPh>
    <rPh sb="108" eb="109">
      <t>ジョ</t>
    </rPh>
    <rPh sb="125" eb="127">
      <t>サンシュツ</t>
    </rPh>
    <rPh sb="150" eb="152">
      <t>ジョウゲン</t>
    </rPh>
    <rPh sb="165" eb="167">
      <t>キンム</t>
    </rPh>
    <rPh sb="175" eb="176">
      <t>フク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</si>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</sst>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h:mm;@"/>
    <numFmt numFmtId="177" formatCode="#,##0.0_ "/>
    <numFmt numFmtId="178" formatCode="#,##0&quot;人&quot;"/>
    <numFmt numFmtId="179" formatCode="00"/>
    <numFmt numFmtId="180" formatCode="[$-411]ggge&quot;年&quot;m&quot;月&quot;;@"/>
    <numFmt numFmtId="181" formatCode="d"/>
    <numFmt numFmtId="182" formatCode="aaa"/>
    <numFmt numFmtId="183" formatCode="#,##0_ "/>
    <numFmt numFmtId="184" formatCode="0.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indexed="81"/>
      <name val="HG丸ｺﾞｼｯｸM-PRO"/>
      <family val="3"/>
      <charset val="128"/>
    </font>
    <font>
      <b/>
      <sz val="10"/>
      <color rgb="FFFFFF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4">
    <xf numFmtId="0" fontId="0" fillId="0" borderId="0" xfId="0"/>
    <xf numFmtId="181" fontId="3" fillId="0" borderId="1" xfId="0" applyNumberFormat="1" applyFont="1" applyFill="1" applyBorder="1" applyAlignment="1" applyProtection="1">
      <alignment horizontal="center" vertical="center" shrinkToFit="1"/>
    </xf>
    <xf numFmtId="181" fontId="3" fillId="0" borderId="4" xfId="0" applyNumberFormat="1" applyFont="1" applyFill="1" applyBorder="1" applyAlignment="1" applyProtection="1">
      <alignment horizontal="center" vertical="center" shrinkToFit="1"/>
    </xf>
    <xf numFmtId="182" fontId="3" fillId="0" borderId="1" xfId="0" applyNumberFormat="1" applyFont="1" applyFill="1" applyBorder="1" applyAlignment="1" applyProtection="1">
      <alignment horizontal="center" vertical="center" shrinkToFit="1"/>
    </xf>
    <xf numFmtId="182" fontId="3" fillId="0" borderId="4" xfId="0" applyNumberFormat="1" applyFont="1" applyFill="1" applyBorder="1" applyAlignment="1" applyProtection="1">
      <alignment horizontal="center" vertical="center" shrinkToFit="1"/>
    </xf>
    <xf numFmtId="0" fontId="0" fillId="0" borderId="0" xfId="1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shrinkToFit="1"/>
    </xf>
    <xf numFmtId="0" fontId="11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shrinkToFit="1"/>
      <protection locked="0"/>
    </xf>
    <xf numFmtId="0" fontId="17" fillId="2" borderId="15" xfId="0" applyFont="1" applyFill="1" applyBorder="1" applyAlignment="1" applyProtection="1">
      <alignment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7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7" fillId="2" borderId="1" xfId="0" applyFont="1" applyFill="1" applyBorder="1" applyAlignment="1" applyProtection="1">
      <alignment vertical="center" shrinkToFit="1"/>
      <protection locked="0"/>
    </xf>
    <xf numFmtId="0" fontId="17" fillId="2" borderId="12" xfId="0" applyFont="1" applyFill="1" applyBorder="1" applyAlignment="1" applyProtection="1">
      <alignment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7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17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top"/>
    </xf>
    <xf numFmtId="0" fontId="0" fillId="0" borderId="10" xfId="0" applyFill="1" applyBorder="1" applyAlignment="1" applyProtection="1">
      <alignment shrinkToFit="1"/>
    </xf>
    <xf numFmtId="0" fontId="13" fillId="0" borderId="11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84" fontId="3" fillId="0" borderId="11" xfId="0" applyNumberFormat="1" applyFont="1" applyFill="1" applyBorder="1" applyAlignment="1" applyProtection="1">
      <alignment vertical="top" shrinkToFit="1"/>
    </xf>
    <xf numFmtId="0" fontId="0" fillId="0" borderId="11" xfId="0" applyFont="1" applyFill="1" applyBorder="1" applyAlignment="1" applyProtection="1"/>
    <xf numFmtId="0" fontId="0" fillId="0" borderId="9" xfId="0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180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0" fillId="2" borderId="4" xfId="0" applyFont="1" applyFill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178" fontId="10" fillId="2" borderId="4" xfId="0" applyNumberFormat="1" applyFont="1" applyFill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 shrinkToFit="1"/>
    </xf>
    <xf numFmtId="0" fontId="3" fillId="0" borderId="15" xfId="0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3" xfId="0" applyNumberFormat="1" applyFont="1" applyBorder="1" applyAlignment="1" applyProtection="1">
      <alignment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" xfId="0" applyNumberFormat="1" applyFont="1" applyBorder="1" applyAlignment="1" applyProtection="1">
      <alignment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49" fontId="10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1" fillId="2" borderId="16" xfId="0" applyFont="1" applyFill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183" fontId="3" fillId="0" borderId="17" xfId="0" applyNumberFormat="1" applyFont="1" applyFill="1" applyBorder="1" applyAlignment="1" applyProtection="1">
      <alignment horizontal="right" vertical="center" shrinkToFit="1"/>
    </xf>
    <xf numFmtId="183" fontId="3" fillId="0" borderId="1" xfId="0" applyNumberFormat="1" applyFont="1" applyFill="1" applyBorder="1" applyAlignment="1" applyProtection="1">
      <alignment horizontal="right" vertical="center" shrinkToFit="1"/>
    </xf>
    <xf numFmtId="177" fontId="3" fillId="0" borderId="16" xfId="0" applyNumberFormat="1" applyFont="1" applyFill="1" applyBorder="1" applyAlignment="1" applyProtection="1">
      <alignment horizontal="center" vertical="center" shrinkToFit="1"/>
    </xf>
    <xf numFmtId="177" fontId="3" fillId="0" borderId="6" xfId="0" applyNumberFormat="1" applyFont="1" applyFill="1" applyBorder="1" applyAlignment="1" applyProtection="1">
      <alignment horizontal="center" vertical="center" shrinkToFit="1"/>
    </xf>
    <xf numFmtId="177" fontId="0" fillId="0" borderId="6" xfId="0" applyNumberFormat="1" applyBorder="1" applyAlignment="1" applyProtection="1">
      <alignment horizontal="center" vertical="center" shrinkToFit="1"/>
    </xf>
    <xf numFmtId="177" fontId="0" fillId="0" borderId="14" xfId="0" applyNumberFormat="1" applyBorder="1" applyAlignment="1" applyProtection="1">
      <alignment horizontal="center" vertical="center" shrinkToFit="1"/>
    </xf>
    <xf numFmtId="0" fontId="10" fillId="2" borderId="16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0" fillId="2" borderId="14" xfId="0" applyFont="1" applyFill="1" applyBorder="1" applyAlignment="1" applyProtection="1">
      <alignment vertical="center" wrapText="1"/>
      <protection locked="0"/>
    </xf>
    <xf numFmtId="183" fontId="3" fillId="0" borderId="14" xfId="0" applyNumberFormat="1" applyFont="1" applyFill="1" applyBorder="1" applyAlignment="1" applyProtection="1">
      <alignment horizontal="right" vertical="center" shrinkToFi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vertical="center" wrapText="1"/>
      <protection locked="0"/>
    </xf>
    <xf numFmtId="176" fontId="10" fillId="2" borderId="4" xfId="0" applyNumberFormat="1" applyFont="1" applyFill="1" applyBorder="1" applyAlignment="1" applyProtection="1">
      <alignment vertical="center" shrinkToFit="1"/>
      <protection locked="0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vertical="center" shrinkToFit="1"/>
    </xf>
    <xf numFmtId="183" fontId="3" fillId="0" borderId="12" xfId="0" applyNumberFormat="1" applyFont="1" applyFill="1" applyBorder="1" applyAlignment="1" applyProtection="1">
      <alignment horizontal="right" vertical="center" shrinkToFit="1"/>
    </xf>
    <xf numFmtId="183" fontId="0" fillId="0" borderId="14" xfId="0" applyNumberFormat="1" applyBorder="1" applyAlignment="1" applyProtection="1">
      <alignment vertical="center" shrinkToFit="1"/>
    </xf>
    <xf numFmtId="177" fontId="12" fillId="0" borderId="12" xfId="0" applyNumberFormat="1" applyFont="1" applyFill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77" fontId="14" fillId="0" borderId="5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 applyProtection="1">
      <alignment vertical="center" wrapText="1"/>
    </xf>
    <xf numFmtId="0" fontId="0" fillId="0" borderId="14" xfId="0" applyBorder="1" applyAlignment="1">
      <alignment vertical="center"/>
    </xf>
    <xf numFmtId="0" fontId="11" fillId="0" borderId="0" xfId="0" applyFont="1" applyAlignment="1" applyProtection="1">
      <alignment horizontal="left" vertical="top" wrapText="1"/>
    </xf>
    <xf numFmtId="0" fontId="0" fillId="0" borderId="0" xfId="0" applyFont="1" applyAlignment="1">
      <alignment vertical="top"/>
    </xf>
    <xf numFmtId="0" fontId="11" fillId="0" borderId="0" xfId="0" applyFont="1" applyAlignment="1" applyProtection="1">
      <alignment vertical="top" wrapText="1"/>
    </xf>
    <xf numFmtId="183" fontId="11" fillId="2" borderId="11" xfId="0" applyNumberFormat="1" applyFont="1" applyFill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183" fontId="13" fillId="0" borderId="11" xfId="0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323025</xdr:colOff>
      <xdr:row>5</xdr:row>
      <xdr:rowOff>194227</xdr:rowOff>
    </xdr:from>
    <xdr:to>
      <xdr:col>9</xdr:col>
      <xdr:colOff>91109</xdr:colOff>
      <xdr:row>7</xdr:row>
      <xdr:rowOff>21533</xdr:rowOff>
    </xdr:to>
    <xdr:sp macro="" textlink="">
      <xdr:nvSpPr>
        <xdr:cNvPr id="4" name="オートシェイプ 3">
          <a:extLst>
            <a:ext uri="{FF2B5EF4-FFF2-40B4-BE49-F238E27FC236}">
              <a16:creationId xmlns:a16="http://schemas.microsoft.com/office/drawing/2014/main" id="{12EE02AE-A876-4F72-BF11-F950E501C6C6}"/>
            </a:ext>
          </a:extLst>
        </xdr:cNvPr>
        <xdr:cNvSpPr>
          <a:spLocks noChangeArrowheads="1"/>
        </xdr:cNvSpPr>
      </xdr:nvSpPr>
      <xdr:spPr bwMode="auto">
        <a:xfrm>
          <a:off x="980250" y="1318177"/>
          <a:ext cx="2339834" cy="341656"/>
        </a:xfrm>
        <a:prstGeom prst="wedgeRectCallout">
          <a:avLst>
            <a:gd name="adj1" fmla="val -54011"/>
            <a:gd name="adj2" fmla="val 40003"/>
          </a:avLst>
        </a:prstGeom>
        <a:solidFill>
          <a:schemeClr val="bg1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「常勤で専従」の場合のみ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こちらに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</a:p>
      </xdr:txBody>
    </xdr:sp>
    <xdr:clientData/>
  </xdr:twoCellAnchor>
  <xdr:twoCellAnchor>
    <xdr:from>
      <xdr:col>1</xdr:col>
      <xdr:colOff>323025</xdr:colOff>
      <xdr:row>7</xdr:row>
      <xdr:rowOff>82826</xdr:rowOff>
    </xdr:from>
    <xdr:to>
      <xdr:col>4</xdr:col>
      <xdr:colOff>66261</xdr:colOff>
      <xdr:row>9</xdr:row>
      <xdr:rowOff>8282</xdr:rowOff>
    </xdr:to>
    <xdr:sp macro="" textlink="">
      <xdr:nvSpPr>
        <xdr:cNvPr id="6" name="オートシェイプ 3">
          <a:extLst>
            <a:ext uri="{FF2B5EF4-FFF2-40B4-BE49-F238E27FC236}">
              <a16:creationId xmlns:a16="http://schemas.microsoft.com/office/drawing/2014/main" id="{12EE02AE-A876-4F72-BF11-F950E501C6C6}"/>
            </a:ext>
          </a:extLst>
        </xdr:cNvPr>
        <xdr:cNvSpPr>
          <a:spLocks noChangeArrowheads="1"/>
        </xdr:cNvSpPr>
      </xdr:nvSpPr>
      <xdr:spPr bwMode="auto">
        <a:xfrm>
          <a:off x="977351" y="1706217"/>
          <a:ext cx="1325214" cy="273326"/>
        </a:xfrm>
        <a:prstGeom prst="wedgeRectCallout">
          <a:avLst>
            <a:gd name="adj1" fmla="val -54258"/>
            <a:gd name="adj2" fmla="val 33943"/>
          </a:avLst>
        </a:prstGeom>
        <a:solidFill>
          <a:schemeClr val="bg1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「兼務」</a:t>
          </a:r>
          <a:r>
            <a:rPr lang="ja-JP" altLang="ja-JP" sz="8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の場合は、</a:t>
          </a:r>
          <a:r>
            <a:rPr lang="ja-JP" altLang="ja-JP" sz="8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勤務時間を振り分けて</a:t>
          </a:r>
          <a:r>
            <a:rPr lang="ja-JP" altLang="ja-JP" sz="8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入力。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44</xdr:col>
      <xdr:colOff>47625</xdr:colOff>
      <xdr:row>8</xdr:row>
      <xdr:rowOff>9525</xdr:rowOff>
    </xdr:from>
    <xdr:to>
      <xdr:col>46</xdr:col>
      <xdr:colOff>148866</xdr:colOff>
      <xdr:row>11</xdr:row>
      <xdr:rowOff>7839</xdr:rowOff>
    </xdr:to>
    <xdr:sp macro="" textlink="">
      <xdr:nvSpPr>
        <xdr:cNvPr id="5" name="オートシェイプ 3">
          <a:extLst>
            <a:ext uri="{FF2B5EF4-FFF2-40B4-BE49-F238E27FC236}">
              <a16:creationId xmlns:a16="http://schemas.microsoft.com/office/drawing/2014/main" id="{12EE02AE-A876-4F72-BF11-F950E501C6C6}"/>
            </a:ext>
          </a:extLst>
        </xdr:cNvPr>
        <xdr:cNvSpPr>
          <a:spLocks noChangeArrowheads="1"/>
        </xdr:cNvSpPr>
      </xdr:nvSpPr>
      <xdr:spPr bwMode="auto">
        <a:xfrm>
          <a:off x="11363325" y="1933575"/>
          <a:ext cx="501291" cy="512664"/>
        </a:xfrm>
        <a:prstGeom prst="wedgeRectCallout">
          <a:avLst>
            <a:gd name="adj1" fmla="val 31306"/>
            <a:gd name="adj2" fmla="val -73702"/>
          </a:avLst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休憩時間は</a:t>
          </a:r>
          <a:r>
            <a:rPr lang="ja-JP" altLang="en-US" sz="8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除く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8"/>
  <sheetViews>
    <sheetView showZeros="0" tabSelected="1" view="pageBreakPreview" zoomScaleNormal="75" zoomScaleSheetLayoutView="100" workbookViewId="0">
      <selection activeCell="B3" sqref="B3:N3"/>
    </sheetView>
  </sheetViews>
  <sheetFormatPr defaultRowHeight="12"/>
  <cols>
    <col min="1" max="1" width="8.625" style="9" customWidth="1"/>
    <col min="2" max="2" width="4.625" style="9" customWidth="1"/>
    <col min="3" max="3" width="11.375" style="9" customWidth="1"/>
    <col min="4" max="4" width="4.625" style="9" customWidth="1"/>
    <col min="5" max="35" width="2.625" style="9" customWidth="1"/>
    <col min="36" max="36" width="5.125" style="9" customWidth="1"/>
    <col min="37" max="37" width="6.125" style="9" customWidth="1"/>
    <col min="38" max="38" width="12.625" style="9" customWidth="1"/>
    <col min="39" max="39" width="0.875" style="9" customWidth="1"/>
    <col min="40" max="48" width="2.625" style="9" customWidth="1"/>
    <col min="49" max="16384" width="9" style="9"/>
  </cols>
  <sheetData>
    <row r="1" spans="1:50" ht="18" customHeight="1">
      <c r="A1" s="92"/>
      <c r="B1" s="92"/>
      <c r="AM1" s="13"/>
      <c r="AN1" s="13"/>
      <c r="AO1" s="13"/>
      <c r="AV1" s="14"/>
    </row>
    <row r="2" spans="1:50" ht="18" customHeight="1">
      <c r="A2" s="54" t="s">
        <v>37</v>
      </c>
      <c r="B2" s="54"/>
      <c r="C2" s="54"/>
      <c r="D2" s="54"/>
      <c r="E2" s="54"/>
      <c r="F2" s="54"/>
      <c r="G2" s="54"/>
      <c r="AL2" s="16"/>
      <c r="AV2" s="16" t="s">
        <v>22</v>
      </c>
    </row>
    <row r="3" spans="1:50" ht="18" customHeight="1">
      <c r="A3" s="56" t="s">
        <v>10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96" t="s">
        <v>36</v>
      </c>
      <c r="P3" s="97"/>
      <c r="Q3" s="97"/>
      <c r="R3" s="97"/>
      <c r="S3" s="97"/>
      <c r="T3" s="98"/>
      <c r="U3" s="99"/>
      <c r="V3" s="100"/>
      <c r="W3" s="95"/>
      <c r="X3" s="101" t="s">
        <v>23</v>
      </c>
      <c r="Y3" s="102"/>
      <c r="Z3" s="103"/>
      <c r="AA3" s="55"/>
      <c r="AB3" s="17" t="s">
        <v>11</v>
      </c>
      <c r="AC3" s="47"/>
      <c r="AD3" s="17" t="s">
        <v>12</v>
      </c>
      <c r="AE3" s="17"/>
      <c r="AF3" s="48"/>
      <c r="AG3" s="17" t="s">
        <v>11</v>
      </c>
      <c r="AH3" s="47"/>
      <c r="AI3" s="17" t="s">
        <v>24</v>
      </c>
      <c r="AJ3" s="96" t="s">
        <v>38</v>
      </c>
      <c r="AK3" s="104"/>
      <c r="AL3" s="80"/>
      <c r="AM3" s="81"/>
      <c r="AN3" s="82"/>
      <c r="AW3" s="12"/>
    </row>
    <row r="4" spans="1:50" ht="16.5" customHeight="1">
      <c r="Q4" s="12" t="s">
        <v>68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E4" s="74" t="s">
        <v>69</v>
      </c>
      <c r="AF4" s="75"/>
      <c r="AG4" s="12" t="s">
        <v>70</v>
      </c>
      <c r="AH4" s="12"/>
      <c r="AI4" s="12"/>
      <c r="AJ4" s="74" t="s">
        <v>71</v>
      </c>
      <c r="AK4" s="75"/>
      <c r="AL4" s="12" t="s">
        <v>70</v>
      </c>
      <c r="AN4" s="9" t="s">
        <v>15</v>
      </c>
    </row>
    <row r="5" spans="1:50" ht="18" customHeight="1">
      <c r="A5" s="83" t="s">
        <v>0</v>
      </c>
      <c r="B5" s="84" t="s">
        <v>1</v>
      </c>
      <c r="C5" s="78" t="s">
        <v>2</v>
      </c>
      <c r="D5" s="85" t="s">
        <v>21</v>
      </c>
      <c r="E5" s="1" t="str">
        <f>IF(AL3="","",AL3)</f>
        <v/>
      </c>
      <c r="F5" s="1" t="str">
        <f>IFERROR(E5+1,"")</f>
        <v/>
      </c>
      <c r="G5" s="1" t="str">
        <f t="shared" ref="G5:AF5" si="0">IFERROR(F5+1,"")</f>
        <v/>
      </c>
      <c r="H5" s="1" t="str">
        <f t="shared" si="0"/>
        <v/>
      </c>
      <c r="I5" s="1" t="str">
        <f t="shared" si="0"/>
        <v/>
      </c>
      <c r="J5" s="1" t="str">
        <f t="shared" si="0"/>
        <v/>
      </c>
      <c r="K5" s="1" t="str">
        <f t="shared" si="0"/>
        <v/>
      </c>
      <c r="L5" s="1" t="str">
        <f t="shared" si="0"/>
        <v/>
      </c>
      <c r="M5" s="1" t="str">
        <f t="shared" si="0"/>
        <v/>
      </c>
      <c r="N5" s="1" t="str">
        <f t="shared" si="0"/>
        <v/>
      </c>
      <c r="O5" s="1" t="str">
        <f t="shared" si="0"/>
        <v/>
      </c>
      <c r="P5" s="1" t="str">
        <f t="shared" si="0"/>
        <v/>
      </c>
      <c r="Q5" s="1" t="str">
        <f t="shared" si="0"/>
        <v/>
      </c>
      <c r="R5" s="1" t="str">
        <f t="shared" si="0"/>
        <v/>
      </c>
      <c r="S5" s="1" t="str">
        <f t="shared" si="0"/>
        <v/>
      </c>
      <c r="T5" s="1" t="str">
        <f t="shared" si="0"/>
        <v/>
      </c>
      <c r="U5" s="1" t="str">
        <f t="shared" si="0"/>
        <v/>
      </c>
      <c r="V5" s="1" t="str">
        <f t="shared" si="0"/>
        <v/>
      </c>
      <c r="W5" s="1" t="str">
        <f t="shared" si="0"/>
        <v/>
      </c>
      <c r="X5" s="1" t="str">
        <f t="shared" si="0"/>
        <v/>
      </c>
      <c r="Y5" s="1" t="str">
        <f t="shared" si="0"/>
        <v/>
      </c>
      <c r="Z5" s="1" t="str">
        <f t="shared" si="0"/>
        <v/>
      </c>
      <c r="AA5" s="1" t="str">
        <f t="shared" si="0"/>
        <v/>
      </c>
      <c r="AB5" s="1" t="str">
        <f t="shared" si="0"/>
        <v/>
      </c>
      <c r="AC5" s="1" t="str">
        <f t="shared" si="0"/>
        <v/>
      </c>
      <c r="AD5" s="1" t="str">
        <f t="shared" si="0"/>
        <v/>
      </c>
      <c r="AE5" s="1" t="str">
        <f t="shared" si="0"/>
        <v/>
      </c>
      <c r="AF5" s="1" t="str">
        <f t="shared" si="0"/>
        <v/>
      </c>
      <c r="AG5" s="1" t="str">
        <f>IFERROR(IF(MONTH(AF5)&lt;&gt;MONTH(AF5+1),"",AF5+1),"")</f>
        <v/>
      </c>
      <c r="AH5" s="1" t="str">
        <f>IFERROR(IF(MONTH(AG5)&lt;&gt;MONTH(AG5+1),"",AG5+1),"")</f>
        <v/>
      </c>
      <c r="AI5" s="2" t="str">
        <f>IFERROR(IF(MONTH(AH5)&lt;&gt;MONTH(AH5+1),"",AH5+1),"")</f>
        <v/>
      </c>
      <c r="AJ5" s="87" t="s">
        <v>79</v>
      </c>
      <c r="AK5" s="87" t="s">
        <v>80</v>
      </c>
      <c r="AL5" s="84" t="s">
        <v>81</v>
      </c>
      <c r="AM5" s="18"/>
      <c r="AN5" s="88" t="s">
        <v>20</v>
      </c>
      <c r="AO5" s="89"/>
      <c r="AP5" s="88" t="s">
        <v>13</v>
      </c>
      <c r="AQ5" s="105"/>
      <c r="AR5" s="105"/>
      <c r="AS5" s="105"/>
      <c r="AT5" s="89"/>
      <c r="AU5" s="88" t="s">
        <v>7</v>
      </c>
      <c r="AV5" s="89"/>
    </row>
    <row r="6" spans="1:50" ht="27" customHeight="1">
      <c r="A6" s="83"/>
      <c r="B6" s="84"/>
      <c r="C6" s="79" t="s">
        <v>78</v>
      </c>
      <c r="D6" s="86"/>
      <c r="E6" s="3" t="str">
        <f>E5</f>
        <v/>
      </c>
      <c r="F6" s="3" t="str">
        <f>IFERROR(F5,"")</f>
        <v/>
      </c>
      <c r="G6" s="3" t="str">
        <f t="shared" ref="G6:AF6" si="1">IFERROR(G5,"")</f>
        <v/>
      </c>
      <c r="H6" s="3" t="str">
        <f t="shared" si="1"/>
        <v/>
      </c>
      <c r="I6" s="3" t="str">
        <f t="shared" si="1"/>
        <v/>
      </c>
      <c r="J6" s="3" t="str">
        <f t="shared" si="1"/>
        <v/>
      </c>
      <c r="K6" s="3" t="str">
        <f t="shared" si="1"/>
        <v/>
      </c>
      <c r="L6" s="3" t="str">
        <f t="shared" si="1"/>
        <v/>
      </c>
      <c r="M6" s="3" t="str">
        <f t="shared" si="1"/>
        <v/>
      </c>
      <c r="N6" s="3" t="str">
        <f t="shared" si="1"/>
        <v/>
      </c>
      <c r="O6" s="3" t="str">
        <f t="shared" si="1"/>
        <v/>
      </c>
      <c r="P6" s="3" t="str">
        <f t="shared" si="1"/>
        <v/>
      </c>
      <c r="Q6" s="3" t="str">
        <f t="shared" si="1"/>
        <v/>
      </c>
      <c r="R6" s="3" t="str">
        <f t="shared" si="1"/>
        <v/>
      </c>
      <c r="S6" s="3" t="str">
        <f t="shared" si="1"/>
        <v/>
      </c>
      <c r="T6" s="3" t="str">
        <f t="shared" si="1"/>
        <v/>
      </c>
      <c r="U6" s="3" t="str">
        <f t="shared" si="1"/>
        <v/>
      </c>
      <c r="V6" s="3" t="str">
        <f t="shared" si="1"/>
        <v/>
      </c>
      <c r="W6" s="3" t="str">
        <f t="shared" si="1"/>
        <v/>
      </c>
      <c r="X6" s="3" t="str">
        <f t="shared" si="1"/>
        <v/>
      </c>
      <c r="Y6" s="3" t="str">
        <f t="shared" si="1"/>
        <v/>
      </c>
      <c r="Z6" s="3" t="str">
        <f t="shared" si="1"/>
        <v/>
      </c>
      <c r="AA6" s="3" t="str">
        <f t="shared" si="1"/>
        <v/>
      </c>
      <c r="AB6" s="3" t="str">
        <f t="shared" si="1"/>
        <v/>
      </c>
      <c r="AC6" s="3" t="str">
        <f t="shared" si="1"/>
        <v/>
      </c>
      <c r="AD6" s="3" t="str">
        <f t="shared" si="1"/>
        <v/>
      </c>
      <c r="AE6" s="3" t="str">
        <f t="shared" si="1"/>
        <v/>
      </c>
      <c r="AF6" s="3" t="str">
        <f t="shared" si="1"/>
        <v/>
      </c>
      <c r="AG6" s="3" t="str">
        <f>AG5</f>
        <v/>
      </c>
      <c r="AH6" s="3" t="str">
        <f>AH5</f>
        <v/>
      </c>
      <c r="AI6" s="4" t="str">
        <f>AI5</f>
        <v/>
      </c>
      <c r="AJ6" s="87"/>
      <c r="AK6" s="87"/>
      <c r="AL6" s="84"/>
      <c r="AM6" s="18"/>
      <c r="AN6" s="90"/>
      <c r="AO6" s="91"/>
      <c r="AP6" s="90"/>
      <c r="AQ6" s="106"/>
      <c r="AR6" s="106"/>
      <c r="AS6" s="106"/>
      <c r="AT6" s="91"/>
      <c r="AU6" s="90"/>
      <c r="AV6" s="91"/>
      <c r="AX6" s="5" t="s">
        <v>39</v>
      </c>
    </row>
    <row r="7" spans="1:50" ht="13.5" customHeight="1">
      <c r="A7" s="107" t="s">
        <v>3</v>
      </c>
      <c r="B7" s="109" t="s">
        <v>45</v>
      </c>
      <c r="C7" s="31"/>
      <c r="D7" s="49" t="s">
        <v>20</v>
      </c>
      <c r="E7" s="32"/>
      <c r="F7" s="32"/>
      <c r="G7" s="33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3"/>
      <c r="AE7" s="32"/>
      <c r="AF7" s="32"/>
      <c r="AG7" s="32"/>
      <c r="AH7" s="32"/>
      <c r="AI7" s="32"/>
      <c r="AJ7" s="111">
        <f>SUM(E8:AI8)</f>
        <v>0</v>
      </c>
      <c r="AK7" s="113" t="s">
        <v>29</v>
      </c>
      <c r="AL7" s="107"/>
      <c r="AN7" s="116"/>
      <c r="AO7" s="117"/>
      <c r="AP7" s="118"/>
      <c r="AQ7" s="119"/>
      <c r="AR7" s="19" t="s">
        <v>14</v>
      </c>
      <c r="AS7" s="120"/>
      <c r="AT7" s="121"/>
      <c r="AU7" s="55"/>
      <c r="AV7" s="20" t="s">
        <v>19</v>
      </c>
      <c r="AX7" s="56" t="s">
        <v>40</v>
      </c>
    </row>
    <row r="8" spans="1:50" ht="13.5" customHeight="1" thickBot="1">
      <c r="A8" s="108"/>
      <c r="B8" s="110"/>
      <c r="C8" s="34"/>
      <c r="D8" s="50" t="s">
        <v>7</v>
      </c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5"/>
      <c r="AF8" s="35"/>
      <c r="AG8" s="35"/>
      <c r="AH8" s="35"/>
      <c r="AI8" s="35"/>
      <c r="AJ8" s="112"/>
      <c r="AK8" s="114"/>
      <c r="AL8" s="115"/>
      <c r="AN8" s="116"/>
      <c r="AO8" s="122"/>
      <c r="AP8" s="118"/>
      <c r="AQ8" s="120"/>
      <c r="AR8" s="19" t="s">
        <v>14</v>
      </c>
      <c r="AS8" s="120"/>
      <c r="AT8" s="123"/>
      <c r="AU8" s="55"/>
      <c r="AV8" s="20" t="s">
        <v>19</v>
      </c>
      <c r="AX8" s="7" t="s">
        <v>41</v>
      </c>
    </row>
    <row r="9" spans="1:50" ht="13.5" customHeight="1" thickTop="1">
      <c r="A9" s="124" t="s">
        <v>3</v>
      </c>
      <c r="B9" s="126" t="s">
        <v>46</v>
      </c>
      <c r="C9" s="128"/>
      <c r="D9" s="51" t="s">
        <v>20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130">
        <f>SUM(E10:AI10)</f>
        <v>0</v>
      </c>
      <c r="AK9" s="132" t="str">
        <f>IF(B9="","",IF(OR(B9="Ａ",SUM(AJ9:AJ12)&gt;$AC$26),1,IFERROR(ROUNDDOWN(SUM(AJ9:AJ12)/$AC$26,1),"")))</f>
        <v/>
      </c>
      <c r="AL9" s="136"/>
      <c r="AN9" s="116"/>
      <c r="AO9" s="122"/>
      <c r="AP9" s="118"/>
      <c r="AQ9" s="120"/>
      <c r="AR9" s="19" t="s">
        <v>14</v>
      </c>
      <c r="AS9" s="120"/>
      <c r="AT9" s="123"/>
      <c r="AU9" s="55"/>
      <c r="AV9" s="20" t="s">
        <v>19</v>
      </c>
      <c r="AX9" s="7" t="s">
        <v>42</v>
      </c>
    </row>
    <row r="10" spans="1:50" ht="13.5" customHeight="1">
      <c r="A10" s="125"/>
      <c r="B10" s="127"/>
      <c r="C10" s="129"/>
      <c r="D10" s="49" t="s">
        <v>7</v>
      </c>
      <c r="E10" s="39"/>
      <c r="F10" s="39"/>
      <c r="G10" s="39"/>
      <c r="H10" s="39"/>
      <c r="I10" s="39"/>
      <c r="J10" s="39"/>
      <c r="K10" s="39"/>
      <c r="L10" s="39"/>
      <c r="M10" s="39"/>
      <c r="N10" s="77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31"/>
      <c r="AK10" s="133"/>
      <c r="AL10" s="137"/>
      <c r="AN10" s="116"/>
      <c r="AO10" s="122"/>
      <c r="AP10" s="118"/>
      <c r="AQ10" s="120"/>
      <c r="AR10" s="19" t="s">
        <v>14</v>
      </c>
      <c r="AS10" s="120"/>
      <c r="AT10" s="123"/>
      <c r="AU10" s="55"/>
      <c r="AV10" s="20" t="s">
        <v>19</v>
      </c>
      <c r="AX10" s="7" t="s">
        <v>43</v>
      </c>
    </row>
    <row r="11" spans="1:50" ht="13.5" customHeight="1">
      <c r="A11" s="139" t="s">
        <v>27</v>
      </c>
      <c r="B11" s="109" t="s">
        <v>46</v>
      </c>
      <c r="C11" s="129"/>
      <c r="D11" s="49" t="s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3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140">
        <f>SUM(E12:AI12)</f>
        <v>0</v>
      </c>
      <c r="AK11" s="134"/>
      <c r="AL11" s="137"/>
      <c r="AN11" s="116"/>
      <c r="AO11" s="122"/>
      <c r="AP11" s="118"/>
      <c r="AQ11" s="120"/>
      <c r="AR11" s="19" t="s">
        <v>14</v>
      </c>
      <c r="AS11" s="120"/>
      <c r="AT11" s="123"/>
      <c r="AU11" s="55"/>
      <c r="AV11" s="20" t="s">
        <v>19</v>
      </c>
      <c r="AX11" s="7" t="s">
        <v>44</v>
      </c>
    </row>
    <row r="12" spans="1:50" ht="13.5" customHeight="1">
      <c r="A12" s="125"/>
      <c r="B12" s="127"/>
      <c r="C12" s="44"/>
      <c r="D12" s="49" t="s">
        <v>7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131"/>
      <c r="AK12" s="135"/>
      <c r="AL12" s="138"/>
      <c r="AN12" s="116"/>
      <c r="AO12" s="122"/>
      <c r="AP12" s="118"/>
      <c r="AQ12" s="120"/>
      <c r="AR12" s="19" t="s">
        <v>33</v>
      </c>
      <c r="AS12" s="120"/>
      <c r="AT12" s="123"/>
      <c r="AU12" s="55"/>
      <c r="AV12" s="20" t="s">
        <v>32</v>
      </c>
    </row>
    <row r="13" spans="1:50" ht="13.5" customHeight="1">
      <c r="A13" s="107"/>
      <c r="B13" s="141"/>
      <c r="C13" s="45"/>
      <c r="D13" s="49" t="s">
        <v>20</v>
      </c>
      <c r="E13" s="32"/>
      <c r="F13" s="32"/>
      <c r="G13" s="32"/>
      <c r="H13" s="32"/>
      <c r="I13" s="32"/>
      <c r="J13" s="32"/>
      <c r="K13" s="32"/>
      <c r="L13" s="32"/>
      <c r="M13" s="4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131">
        <f>SUM(E14:AI14)</f>
        <v>0</v>
      </c>
      <c r="AK13" s="142" t="str">
        <f>IF(B13="","",IF(OR(B13="Ａ",AJ13&gt;AC26),1,IFERROR(ROUNDDOWN(AJ13/AC26,1),"")))</f>
        <v/>
      </c>
      <c r="AL13" s="107"/>
      <c r="AN13" s="116"/>
      <c r="AO13" s="122"/>
      <c r="AP13" s="118"/>
      <c r="AQ13" s="120"/>
      <c r="AR13" s="19" t="s">
        <v>34</v>
      </c>
      <c r="AS13" s="120"/>
      <c r="AT13" s="123"/>
      <c r="AU13" s="55"/>
      <c r="AV13" s="20" t="s">
        <v>35</v>
      </c>
    </row>
    <row r="14" spans="1:50" ht="13.5" customHeight="1">
      <c r="A14" s="125"/>
      <c r="B14" s="127"/>
      <c r="C14" s="44"/>
      <c r="D14" s="49" t="s">
        <v>7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131"/>
      <c r="AK14" s="142"/>
      <c r="AL14" s="143"/>
      <c r="AN14" s="116" t="s">
        <v>8</v>
      </c>
      <c r="AO14" s="122"/>
      <c r="AP14" s="144" t="s">
        <v>9</v>
      </c>
      <c r="AQ14" s="145"/>
      <c r="AR14" s="100"/>
      <c r="AS14" s="100"/>
      <c r="AT14" s="100"/>
      <c r="AU14" s="100"/>
      <c r="AV14" s="117"/>
    </row>
    <row r="15" spans="1:50" ht="13.5" customHeight="1">
      <c r="A15" s="107"/>
      <c r="B15" s="141"/>
      <c r="C15" s="45"/>
      <c r="D15" s="49" t="s">
        <v>20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42"/>
      <c r="AH15" s="32"/>
      <c r="AI15" s="32"/>
      <c r="AJ15" s="131">
        <f>SUM(E16:AI16)</f>
        <v>0</v>
      </c>
      <c r="AK15" s="142" t="str">
        <f>IF(B15="","",IF(OR(B15="Ａ",AJ15&gt;AC28),1,IFERROR(ROUNDDOWN(AJ15/AC28,1),"")))</f>
        <v/>
      </c>
      <c r="AL15" s="107"/>
      <c r="AN15" s="116" t="s">
        <v>16</v>
      </c>
      <c r="AO15" s="122"/>
      <c r="AP15" s="144" t="s">
        <v>17</v>
      </c>
      <c r="AQ15" s="145"/>
      <c r="AR15" s="100"/>
      <c r="AS15" s="100"/>
      <c r="AT15" s="100"/>
      <c r="AU15" s="100"/>
      <c r="AV15" s="117"/>
    </row>
    <row r="16" spans="1:50" ht="13.5" customHeight="1">
      <c r="A16" s="125"/>
      <c r="B16" s="127"/>
      <c r="C16" s="44"/>
      <c r="D16" s="49" t="s">
        <v>7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131"/>
      <c r="AK16" s="142"/>
      <c r="AL16" s="143"/>
      <c r="AN16" s="116" t="s">
        <v>6</v>
      </c>
      <c r="AO16" s="122"/>
      <c r="AP16" s="144" t="s">
        <v>18</v>
      </c>
      <c r="AQ16" s="145"/>
      <c r="AR16" s="100"/>
      <c r="AS16" s="100"/>
      <c r="AT16" s="100"/>
      <c r="AU16" s="100"/>
      <c r="AV16" s="117"/>
    </row>
    <row r="17" spans="1:51" ht="13.5" customHeight="1">
      <c r="A17" s="107"/>
      <c r="B17" s="141"/>
      <c r="C17" s="45"/>
      <c r="D17" s="49" t="s">
        <v>20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4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131">
        <f>SUM(E18:AI18)</f>
        <v>0</v>
      </c>
      <c r="AK17" s="142" t="str">
        <f>IF(B17="","",IF(OR(B17="Ａ",AJ17&gt;AC30),1,IFERROR(ROUNDDOWN(AJ17/AC30,1),"")))</f>
        <v/>
      </c>
      <c r="AL17" s="107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51" ht="13.5" customHeight="1">
      <c r="A18" s="125"/>
      <c r="B18" s="127"/>
      <c r="C18" s="44"/>
      <c r="D18" s="49" t="s">
        <v>7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131"/>
      <c r="AK18" s="142"/>
      <c r="AL18" s="143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51" ht="13.5" customHeight="1">
      <c r="A19" s="107"/>
      <c r="B19" s="141"/>
      <c r="C19" s="45"/>
      <c r="D19" s="49" t="s">
        <v>20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131">
        <f>SUM(E20:AI20)</f>
        <v>0</v>
      </c>
      <c r="AK19" s="142" t="str">
        <f>IF(B19="","",IF(OR(B19="Ａ",AJ19&gt;AC32),1,IFERROR(ROUNDDOWN(AJ19/AC32,1),"")))</f>
        <v/>
      </c>
      <c r="AL19" s="107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51" ht="13.5" customHeight="1">
      <c r="A20" s="125"/>
      <c r="B20" s="127"/>
      <c r="C20" s="44"/>
      <c r="D20" s="49" t="s">
        <v>7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131"/>
      <c r="AK20" s="142"/>
      <c r="AL20" s="143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51" ht="13.5" customHeight="1">
      <c r="A21" s="107"/>
      <c r="B21" s="141"/>
      <c r="C21" s="45"/>
      <c r="D21" s="49" t="s">
        <v>20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131">
        <f>SUM(E22:AI22)</f>
        <v>0</v>
      </c>
      <c r="AK21" s="142" t="str">
        <f>IF(B21="","",IF(OR(B21="Ａ",AJ21&gt;AC34),1,IFERROR(ROUNDDOWN(AJ21/AC34,1),"")))</f>
        <v/>
      </c>
      <c r="AL21" s="107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51" ht="13.5" customHeight="1">
      <c r="A22" s="125"/>
      <c r="B22" s="127"/>
      <c r="C22" s="44"/>
      <c r="D22" s="49" t="s">
        <v>7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131"/>
      <c r="AK22" s="142"/>
      <c r="AL22" s="143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51" ht="13.5" customHeight="1">
      <c r="A23" s="84" t="s">
        <v>28</v>
      </c>
      <c r="B23" s="146"/>
      <c r="C23" s="146"/>
      <c r="D23" s="147"/>
      <c r="E23" s="148">
        <f>SUM(E10,E12,E14,E16,E18,E20,E22)</f>
        <v>0</v>
      </c>
      <c r="F23" s="148">
        <f t="shared" ref="F23:AI23" si="2">SUM(F10,F12,F14,F16,F18,F20,F22)</f>
        <v>0</v>
      </c>
      <c r="G23" s="148">
        <f t="shared" si="2"/>
        <v>0</v>
      </c>
      <c r="H23" s="148">
        <f t="shared" si="2"/>
        <v>0</v>
      </c>
      <c r="I23" s="148">
        <f t="shared" si="2"/>
        <v>0</v>
      </c>
      <c r="J23" s="148">
        <f t="shared" si="2"/>
        <v>0</v>
      </c>
      <c r="K23" s="148">
        <f t="shared" si="2"/>
        <v>0</v>
      </c>
      <c r="L23" s="148">
        <f t="shared" si="2"/>
        <v>0</v>
      </c>
      <c r="M23" s="148">
        <f t="shared" si="2"/>
        <v>0</v>
      </c>
      <c r="N23" s="148">
        <f t="shared" si="2"/>
        <v>0</v>
      </c>
      <c r="O23" s="148">
        <f t="shared" si="2"/>
        <v>0</v>
      </c>
      <c r="P23" s="148">
        <f t="shared" si="2"/>
        <v>0</v>
      </c>
      <c r="Q23" s="148">
        <f t="shared" si="2"/>
        <v>0</v>
      </c>
      <c r="R23" s="148">
        <f t="shared" si="2"/>
        <v>0</v>
      </c>
      <c r="S23" s="148">
        <f t="shared" si="2"/>
        <v>0</v>
      </c>
      <c r="T23" s="148">
        <f t="shared" si="2"/>
        <v>0</v>
      </c>
      <c r="U23" s="148">
        <f t="shared" si="2"/>
        <v>0</v>
      </c>
      <c r="V23" s="148">
        <f t="shared" si="2"/>
        <v>0</v>
      </c>
      <c r="W23" s="148">
        <f t="shared" si="2"/>
        <v>0</v>
      </c>
      <c r="X23" s="148">
        <f t="shared" si="2"/>
        <v>0</v>
      </c>
      <c r="Y23" s="148">
        <f t="shared" si="2"/>
        <v>0</v>
      </c>
      <c r="Z23" s="148">
        <f t="shared" si="2"/>
        <v>0</v>
      </c>
      <c r="AA23" s="148">
        <f t="shared" si="2"/>
        <v>0</v>
      </c>
      <c r="AB23" s="148">
        <f t="shared" si="2"/>
        <v>0</v>
      </c>
      <c r="AC23" s="148">
        <f t="shared" si="2"/>
        <v>0</v>
      </c>
      <c r="AD23" s="148">
        <f t="shared" si="2"/>
        <v>0</v>
      </c>
      <c r="AE23" s="148">
        <f t="shared" si="2"/>
        <v>0</v>
      </c>
      <c r="AF23" s="148">
        <f t="shared" si="2"/>
        <v>0</v>
      </c>
      <c r="AG23" s="148">
        <f t="shared" si="2"/>
        <v>0</v>
      </c>
      <c r="AH23" s="148">
        <f t="shared" si="2"/>
        <v>0</v>
      </c>
      <c r="AI23" s="148">
        <f t="shared" si="2"/>
        <v>0</v>
      </c>
      <c r="AJ23" s="150">
        <f>SUM(AJ9:AJ22)</f>
        <v>0</v>
      </c>
      <c r="AK23" s="152" t="s">
        <v>83</v>
      </c>
      <c r="AL23" s="154"/>
      <c r="AM23" s="22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51" ht="13.5" customHeight="1">
      <c r="A24" s="146"/>
      <c r="B24" s="146"/>
      <c r="C24" s="146"/>
      <c r="D24" s="147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51"/>
      <c r="AK24" s="153"/>
      <c r="AL24" s="154"/>
      <c r="AM24" s="22"/>
      <c r="AN24" s="21"/>
      <c r="AO24" s="21"/>
      <c r="AP24" s="21"/>
      <c r="AQ24" s="21"/>
      <c r="AR24" s="21"/>
      <c r="AS24" s="21"/>
      <c r="AT24" s="21"/>
      <c r="AU24" s="21"/>
      <c r="AV24" s="21"/>
      <c r="AW24" s="23" t="str">
        <f>IF(AJ23=SUM(E23:AI24),"一致","不一致")</f>
        <v>一致</v>
      </c>
    </row>
    <row r="25" spans="1:51" ht="13.5" customHeight="1">
      <c r="A25" s="155" t="s">
        <v>61</v>
      </c>
      <c r="B25" s="156"/>
      <c r="C25" s="156"/>
      <c r="D25" s="57" t="s">
        <v>62</v>
      </c>
      <c r="E25" s="62"/>
      <c r="F25" s="59"/>
      <c r="G25" s="155" t="s">
        <v>63</v>
      </c>
      <c r="H25" s="156"/>
      <c r="I25" s="156"/>
      <c r="J25" s="156"/>
      <c r="K25" s="156"/>
      <c r="L25" s="156"/>
      <c r="M25" s="156"/>
      <c r="N25" s="156"/>
      <c r="O25" s="156"/>
      <c r="P25" s="57" t="s">
        <v>64</v>
      </c>
      <c r="R25" s="60"/>
      <c r="S25" s="62"/>
      <c r="T25" s="155" t="s">
        <v>65</v>
      </c>
      <c r="U25" s="159"/>
      <c r="V25" s="159"/>
      <c r="W25" s="159"/>
      <c r="X25" s="159"/>
      <c r="Y25" s="159"/>
      <c r="Z25" s="159"/>
      <c r="AA25" s="159"/>
      <c r="AB25" s="159"/>
      <c r="AC25" s="63" t="s">
        <v>77</v>
      </c>
      <c r="AD25" s="62"/>
      <c r="AE25" s="62"/>
      <c r="AF25" s="64"/>
      <c r="AG25" s="65"/>
      <c r="AH25" s="65"/>
      <c r="AI25" s="61"/>
      <c r="AJ25" s="162">
        <f>SUM(AK9:AK22)</f>
        <v>0</v>
      </c>
      <c r="AK25" s="163"/>
      <c r="AL25" s="166" t="s">
        <v>66</v>
      </c>
      <c r="AM25" s="22"/>
      <c r="AN25" s="22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ht="13.5" customHeight="1">
      <c r="A26" s="157"/>
      <c r="B26" s="158"/>
      <c r="C26" s="158"/>
      <c r="D26" s="66">
        <f>AF4</f>
        <v>0</v>
      </c>
      <c r="E26" s="70" t="s">
        <v>7</v>
      </c>
      <c r="F26" s="73"/>
      <c r="G26" s="157"/>
      <c r="H26" s="158"/>
      <c r="I26" s="158"/>
      <c r="J26" s="158"/>
      <c r="K26" s="158"/>
      <c r="L26" s="158"/>
      <c r="M26" s="158"/>
      <c r="N26" s="158"/>
      <c r="O26" s="158"/>
      <c r="P26" s="171"/>
      <c r="Q26" s="172"/>
      <c r="R26" s="70" t="s">
        <v>67</v>
      </c>
      <c r="S26" s="70"/>
      <c r="T26" s="160"/>
      <c r="U26" s="161"/>
      <c r="V26" s="161"/>
      <c r="W26" s="161"/>
      <c r="X26" s="161"/>
      <c r="Y26" s="161"/>
      <c r="Z26" s="161"/>
      <c r="AA26" s="161"/>
      <c r="AB26" s="161"/>
      <c r="AC26" s="173">
        <f>ROUNDDOWN(D26*P26,0)</f>
        <v>0</v>
      </c>
      <c r="AD26" s="173"/>
      <c r="AE26" s="70" t="s">
        <v>7</v>
      </c>
      <c r="AF26" s="71"/>
      <c r="AG26" s="72"/>
      <c r="AH26" s="72"/>
      <c r="AI26" s="69"/>
      <c r="AJ26" s="164"/>
      <c r="AK26" s="165"/>
      <c r="AL26" s="167"/>
      <c r="AM26" s="22"/>
      <c r="AN26" s="22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s="22" customFormat="1" ht="18" customHeight="1">
      <c r="A27" s="24"/>
      <c r="B27" s="12" t="s">
        <v>58</v>
      </c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S27" s="27"/>
      <c r="AT27" s="27"/>
      <c r="AU27" s="27"/>
      <c r="AV27" s="27"/>
      <c r="AW27" s="28"/>
    </row>
    <row r="28" spans="1:51" s="10" customFormat="1" ht="18" customHeight="1">
      <c r="A28" s="76" t="s">
        <v>55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9"/>
      <c r="AP28" s="9"/>
      <c r="AQ28" s="9"/>
      <c r="AR28" s="9"/>
      <c r="AS28" s="9"/>
      <c r="AT28" s="9"/>
      <c r="AU28" s="9"/>
      <c r="AV28" s="9"/>
      <c r="AW28" s="9"/>
    </row>
    <row r="29" spans="1:51" s="10" customFormat="1" ht="18" customHeight="1">
      <c r="A29" s="170" t="s">
        <v>73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52"/>
      <c r="AX29" s="52"/>
    </row>
    <row r="30" spans="1:51" s="10" customFormat="1" ht="30.95" customHeight="1">
      <c r="A30" s="168" t="s">
        <v>56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52"/>
      <c r="AX30" s="52"/>
    </row>
    <row r="31" spans="1:51" s="29" customFormat="1" ht="30.95" customHeight="1">
      <c r="A31" s="170" t="s">
        <v>57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52"/>
      <c r="AX31" s="52"/>
    </row>
    <row r="32" spans="1:51" s="30" customFormat="1" ht="30.95" customHeight="1">
      <c r="A32" s="168" t="s">
        <v>59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52"/>
      <c r="AX32" s="52"/>
    </row>
    <row r="33" spans="1:50" s="30" customFormat="1" ht="30.95" customHeight="1">
      <c r="A33" s="168" t="s">
        <v>72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52"/>
      <c r="AX33" s="52"/>
    </row>
    <row r="34" spans="1:50" s="30" customFormat="1" ht="57.95" customHeight="1">
      <c r="A34" s="170" t="s">
        <v>82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52"/>
      <c r="AX34" s="52"/>
    </row>
    <row r="35" spans="1:50" ht="18" customHeight="1">
      <c r="A35" s="170" t="s">
        <v>60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53"/>
      <c r="AX35" s="11"/>
    </row>
    <row r="36" spans="1:50" ht="13.5" customHeight="1"/>
    <row r="38" spans="1:50">
      <c r="B38" s="9" t="s">
        <v>30</v>
      </c>
    </row>
  </sheetData>
  <sheetProtection sheet="1" objects="1" scenarios="1"/>
  <mergeCells count="131">
    <mergeCell ref="AA23:AA24"/>
    <mergeCell ref="P23:P24"/>
    <mergeCell ref="Q23:Q24"/>
    <mergeCell ref="A33:AV33"/>
    <mergeCell ref="A34:AV34"/>
    <mergeCell ref="A35:AV35"/>
    <mergeCell ref="P26:Q26"/>
    <mergeCell ref="AC26:AD26"/>
    <mergeCell ref="A29:AV29"/>
    <mergeCell ref="A30:AV30"/>
    <mergeCell ref="A31:AV31"/>
    <mergeCell ref="A32:AV32"/>
    <mergeCell ref="M23:M24"/>
    <mergeCell ref="N23:N24"/>
    <mergeCell ref="O23:O24"/>
    <mergeCell ref="AH23:AH24"/>
    <mergeCell ref="AI23:AI24"/>
    <mergeCell ref="AJ23:AJ24"/>
    <mergeCell ref="AK23:AK24"/>
    <mergeCell ref="AL23:AL24"/>
    <mergeCell ref="A25:C26"/>
    <mergeCell ref="G25:O26"/>
    <mergeCell ref="T25:AB26"/>
    <mergeCell ref="AJ25:AK26"/>
    <mergeCell ref="AL25:AL26"/>
    <mergeCell ref="AB23:AB24"/>
    <mergeCell ref="AC23:AC24"/>
    <mergeCell ref="AD23:AD24"/>
    <mergeCell ref="AE23:AE24"/>
    <mergeCell ref="AF23:AF24"/>
    <mergeCell ref="AG23:AG24"/>
    <mergeCell ref="V23:V24"/>
    <mergeCell ref="W23:W24"/>
    <mergeCell ref="X23:X24"/>
    <mergeCell ref="Y23:Y24"/>
    <mergeCell ref="Z23:Z24"/>
    <mergeCell ref="AP15:AV15"/>
    <mergeCell ref="AN16:AO16"/>
    <mergeCell ref="AP16:AV16"/>
    <mergeCell ref="A17:A18"/>
    <mergeCell ref="B17:B18"/>
    <mergeCell ref="AJ17:AJ18"/>
    <mergeCell ref="AK17:AK18"/>
    <mergeCell ref="AL17:AL18"/>
    <mergeCell ref="A23:D24"/>
    <mergeCell ref="E23:E24"/>
    <mergeCell ref="F23:F24"/>
    <mergeCell ref="G23:G24"/>
    <mergeCell ref="H23:H24"/>
    <mergeCell ref="I23:I24"/>
    <mergeCell ref="A19:A20"/>
    <mergeCell ref="B19:B20"/>
    <mergeCell ref="AJ19:AJ20"/>
    <mergeCell ref="R23:R24"/>
    <mergeCell ref="S23:S24"/>
    <mergeCell ref="T23:T24"/>
    <mergeCell ref="U23:U24"/>
    <mergeCell ref="J23:J24"/>
    <mergeCell ref="K23:K24"/>
    <mergeCell ref="L23:L24"/>
    <mergeCell ref="A15:A16"/>
    <mergeCell ref="B15:B16"/>
    <mergeCell ref="AJ15:AJ16"/>
    <mergeCell ref="AK15:AK16"/>
    <mergeCell ref="AL15:AL16"/>
    <mergeCell ref="AN15:AO15"/>
    <mergeCell ref="AK19:AK20"/>
    <mergeCell ref="AL19:AL20"/>
    <mergeCell ref="A21:A22"/>
    <mergeCell ref="B21:B22"/>
    <mergeCell ref="AJ21:AJ22"/>
    <mergeCell ref="AK21:AK22"/>
    <mergeCell ref="AL21:AL22"/>
    <mergeCell ref="A13:A14"/>
    <mergeCell ref="B13:B14"/>
    <mergeCell ref="AJ13:AJ14"/>
    <mergeCell ref="AK13:AK14"/>
    <mergeCell ref="AL13:AL14"/>
    <mergeCell ref="AN13:AO13"/>
    <mergeCell ref="AP13:AQ13"/>
    <mergeCell ref="AS13:AT13"/>
    <mergeCell ref="AN14:AO14"/>
    <mergeCell ref="AP14:AV14"/>
    <mergeCell ref="A9:A10"/>
    <mergeCell ref="B9:B10"/>
    <mergeCell ref="C9:C11"/>
    <mergeCell ref="AJ9:AJ10"/>
    <mergeCell ref="AK9:AK12"/>
    <mergeCell ref="AL9:AL12"/>
    <mergeCell ref="AN9:AO9"/>
    <mergeCell ref="AP9:AQ9"/>
    <mergeCell ref="AS9:AT9"/>
    <mergeCell ref="AN10:AO10"/>
    <mergeCell ref="AP10:AQ10"/>
    <mergeCell ref="AS10:AT10"/>
    <mergeCell ref="A11:A12"/>
    <mergeCell ref="B11:B12"/>
    <mergeCell ref="AJ11:AJ12"/>
    <mergeCell ref="AN11:AO11"/>
    <mergeCell ref="AP11:AQ11"/>
    <mergeCell ref="AS11:AT11"/>
    <mergeCell ref="AN12:AO12"/>
    <mergeCell ref="AP12:AQ12"/>
    <mergeCell ref="AS12:AT12"/>
    <mergeCell ref="AP5:AT6"/>
    <mergeCell ref="AU5:AV6"/>
    <mergeCell ref="A7:A8"/>
    <mergeCell ref="B7:B8"/>
    <mergeCell ref="AJ7:AJ8"/>
    <mergeCell ref="AK7:AK8"/>
    <mergeCell ref="AL7:AL8"/>
    <mergeCell ref="AN7:AO7"/>
    <mergeCell ref="AP7:AQ7"/>
    <mergeCell ref="AS7:AT7"/>
    <mergeCell ref="AN8:AO8"/>
    <mergeCell ref="AP8:AQ8"/>
    <mergeCell ref="AS8:AT8"/>
    <mergeCell ref="AL3:AN3"/>
    <mergeCell ref="A5:A6"/>
    <mergeCell ref="B5:B6"/>
    <mergeCell ref="D5:D6"/>
    <mergeCell ref="AJ5:AJ6"/>
    <mergeCell ref="AK5:AK6"/>
    <mergeCell ref="AL5:AL6"/>
    <mergeCell ref="AN5:AO6"/>
    <mergeCell ref="A1:B1"/>
    <mergeCell ref="B3:N3"/>
    <mergeCell ref="O3:T3"/>
    <mergeCell ref="U3:W3"/>
    <mergeCell ref="X3:Z3"/>
    <mergeCell ref="AJ3:AK3"/>
  </mergeCells>
  <phoneticPr fontId="2"/>
  <dataValidations count="1">
    <dataValidation type="list" allowBlank="1" showInputMessage="1" showErrorMessage="1" sqref="B7:B22">
      <formula1>$AX$8:$AX$11</formula1>
    </dataValidation>
  </dataValidations>
  <printOptions horizontalCentered="1"/>
  <pageMargins left="0.19685039370078741" right="0.19685039370078741" top="0.70866141732283472" bottom="0.19685039370078741" header="0.19685039370078741" footer="0.19685039370078741"/>
  <pageSetup paperSize="9" scale="90" fitToHeight="0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8"/>
  <sheetViews>
    <sheetView showZeros="0" view="pageBreakPreview" zoomScaleNormal="75" zoomScaleSheetLayoutView="100" workbookViewId="0">
      <selection activeCell="B3" sqref="B3:N3"/>
    </sheetView>
  </sheetViews>
  <sheetFormatPr defaultRowHeight="12"/>
  <cols>
    <col min="1" max="1" width="8.625" style="9" customWidth="1"/>
    <col min="2" max="2" width="4.625" style="9" customWidth="1"/>
    <col min="3" max="3" width="11.375" style="9" customWidth="1"/>
    <col min="4" max="4" width="4.625" style="9" customWidth="1"/>
    <col min="5" max="35" width="2.625" style="9" customWidth="1"/>
    <col min="36" max="36" width="5.125" style="9" customWidth="1"/>
    <col min="37" max="37" width="6.125" style="9" customWidth="1"/>
    <col min="38" max="38" width="12.625" style="9" customWidth="1"/>
    <col min="39" max="39" width="0.875" style="9" customWidth="1"/>
    <col min="40" max="48" width="2.625" style="9" customWidth="1"/>
    <col min="49" max="16384" width="9" style="9"/>
  </cols>
  <sheetData>
    <row r="1" spans="1:50" ht="18" customHeight="1">
      <c r="A1" s="92"/>
      <c r="B1" s="92"/>
      <c r="AM1" s="13"/>
      <c r="AN1" s="13"/>
      <c r="AO1" s="13"/>
      <c r="AV1" s="14" t="s">
        <v>54</v>
      </c>
    </row>
    <row r="2" spans="1:50" ht="18" customHeight="1">
      <c r="A2" s="15" t="s">
        <v>37</v>
      </c>
      <c r="B2" s="15"/>
      <c r="C2" s="15"/>
      <c r="D2" s="15"/>
      <c r="E2" s="15"/>
      <c r="F2" s="15"/>
      <c r="G2" s="15"/>
      <c r="AL2" s="16"/>
      <c r="AV2" s="16" t="s">
        <v>22</v>
      </c>
    </row>
    <row r="3" spans="1:50" ht="18" customHeight="1">
      <c r="A3" s="6" t="s">
        <v>10</v>
      </c>
      <c r="B3" s="93" t="s">
        <v>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96" t="s">
        <v>36</v>
      </c>
      <c r="P3" s="97"/>
      <c r="Q3" s="97"/>
      <c r="R3" s="97"/>
      <c r="S3" s="97"/>
      <c r="T3" s="98"/>
      <c r="U3" s="99">
        <v>130</v>
      </c>
      <c r="V3" s="100"/>
      <c r="W3" s="95"/>
      <c r="X3" s="101" t="s">
        <v>23</v>
      </c>
      <c r="Y3" s="102"/>
      <c r="Z3" s="103"/>
      <c r="AA3" s="46">
        <v>8</v>
      </c>
      <c r="AB3" s="17" t="s">
        <v>11</v>
      </c>
      <c r="AC3" s="47">
        <v>30</v>
      </c>
      <c r="AD3" s="17" t="s">
        <v>12</v>
      </c>
      <c r="AE3" s="17"/>
      <c r="AF3" s="48">
        <v>17</v>
      </c>
      <c r="AG3" s="17" t="s">
        <v>11</v>
      </c>
      <c r="AH3" s="47">
        <v>30</v>
      </c>
      <c r="AI3" s="17" t="s">
        <v>24</v>
      </c>
      <c r="AJ3" s="96" t="s">
        <v>38</v>
      </c>
      <c r="AK3" s="104"/>
      <c r="AL3" s="80">
        <v>43922</v>
      </c>
      <c r="AM3" s="81"/>
      <c r="AN3" s="82"/>
      <c r="AW3" s="12"/>
    </row>
    <row r="4" spans="1:50" ht="16.5" customHeight="1">
      <c r="Q4" s="12" t="s">
        <v>68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E4" s="74" t="s">
        <v>69</v>
      </c>
      <c r="AF4" s="75">
        <v>8</v>
      </c>
      <c r="AG4" s="12" t="s">
        <v>70</v>
      </c>
      <c r="AH4" s="12"/>
      <c r="AI4" s="12"/>
      <c r="AJ4" s="74" t="s">
        <v>71</v>
      </c>
      <c r="AK4" s="75">
        <v>40</v>
      </c>
      <c r="AL4" s="12" t="s">
        <v>70</v>
      </c>
      <c r="AN4" s="9" t="s">
        <v>15</v>
      </c>
    </row>
    <row r="5" spans="1:50" ht="18" customHeight="1">
      <c r="A5" s="83" t="s">
        <v>0</v>
      </c>
      <c r="B5" s="84" t="s">
        <v>1</v>
      </c>
      <c r="C5" s="78" t="s">
        <v>2</v>
      </c>
      <c r="D5" s="85" t="s">
        <v>21</v>
      </c>
      <c r="E5" s="1">
        <f>IF(AL3="","",AL3)</f>
        <v>43922</v>
      </c>
      <c r="F5" s="1">
        <f>IFERROR(E5+1,"")</f>
        <v>43923</v>
      </c>
      <c r="G5" s="1">
        <f t="shared" ref="G5:AF5" si="0">IFERROR(F5+1,"")</f>
        <v>43924</v>
      </c>
      <c r="H5" s="1">
        <f t="shared" si="0"/>
        <v>43925</v>
      </c>
      <c r="I5" s="1">
        <f t="shared" si="0"/>
        <v>43926</v>
      </c>
      <c r="J5" s="1">
        <f t="shared" si="0"/>
        <v>43927</v>
      </c>
      <c r="K5" s="1">
        <f t="shared" si="0"/>
        <v>43928</v>
      </c>
      <c r="L5" s="1">
        <f t="shared" si="0"/>
        <v>43929</v>
      </c>
      <c r="M5" s="1">
        <f t="shared" si="0"/>
        <v>43930</v>
      </c>
      <c r="N5" s="1">
        <f t="shared" si="0"/>
        <v>43931</v>
      </c>
      <c r="O5" s="1">
        <f t="shared" si="0"/>
        <v>43932</v>
      </c>
      <c r="P5" s="1">
        <f t="shared" si="0"/>
        <v>43933</v>
      </c>
      <c r="Q5" s="1">
        <f t="shared" si="0"/>
        <v>43934</v>
      </c>
      <c r="R5" s="1">
        <f t="shared" si="0"/>
        <v>43935</v>
      </c>
      <c r="S5" s="1">
        <f t="shared" si="0"/>
        <v>43936</v>
      </c>
      <c r="T5" s="1">
        <f t="shared" si="0"/>
        <v>43937</v>
      </c>
      <c r="U5" s="1">
        <f t="shared" si="0"/>
        <v>43938</v>
      </c>
      <c r="V5" s="1">
        <f t="shared" si="0"/>
        <v>43939</v>
      </c>
      <c r="W5" s="1">
        <f t="shared" si="0"/>
        <v>43940</v>
      </c>
      <c r="X5" s="1">
        <f t="shared" si="0"/>
        <v>43941</v>
      </c>
      <c r="Y5" s="1">
        <f t="shared" si="0"/>
        <v>43942</v>
      </c>
      <c r="Z5" s="1">
        <f t="shared" si="0"/>
        <v>43943</v>
      </c>
      <c r="AA5" s="1">
        <f t="shared" si="0"/>
        <v>43944</v>
      </c>
      <c r="AB5" s="1">
        <f t="shared" si="0"/>
        <v>43945</v>
      </c>
      <c r="AC5" s="1">
        <f t="shared" si="0"/>
        <v>43946</v>
      </c>
      <c r="AD5" s="1">
        <f t="shared" si="0"/>
        <v>43947</v>
      </c>
      <c r="AE5" s="1">
        <f t="shared" si="0"/>
        <v>43948</v>
      </c>
      <c r="AF5" s="1">
        <f t="shared" si="0"/>
        <v>43949</v>
      </c>
      <c r="AG5" s="1">
        <f>IFERROR(IF(MONTH(AF5)&lt;&gt;MONTH(AF5+1),"",AF5+1),"")</f>
        <v>43950</v>
      </c>
      <c r="AH5" s="1">
        <f>IFERROR(IF(MONTH(AG5)&lt;&gt;MONTH(AG5+1),"",AG5+1),"")</f>
        <v>43951</v>
      </c>
      <c r="AI5" s="2" t="str">
        <f>IFERROR(IF(MONTH(AH5)&lt;&gt;MONTH(AH5+1),"",AH5+1),"")</f>
        <v/>
      </c>
      <c r="AJ5" s="87" t="s">
        <v>79</v>
      </c>
      <c r="AK5" s="87" t="s">
        <v>80</v>
      </c>
      <c r="AL5" s="84" t="s">
        <v>81</v>
      </c>
      <c r="AM5" s="18"/>
      <c r="AN5" s="88" t="s">
        <v>20</v>
      </c>
      <c r="AO5" s="89"/>
      <c r="AP5" s="88" t="s">
        <v>13</v>
      </c>
      <c r="AQ5" s="105"/>
      <c r="AR5" s="105"/>
      <c r="AS5" s="105"/>
      <c r="AT5" s="89"/>
      <c r="AU5" s="88" t="s">
        <v>7</v>
      </c>
      <c r="AV5" s="89"/>
    </row>
    <row r="6" spans="1:50" ht="27" customHeight="1">
      <c r="A6" s="83"/>
      <c r="B6" s="84"/>
      <c r="C6" s="79" t="s">
        <v>78</v>
      </c>
      <c r="D6" s="86"/>
      <c r="E6" s="3">
        <f>E5</f>
        <v>43922</v>
      </c>
      <c r="F6" s="3">
        <f>IFERROR(F5,"")</f>
        <v>43923</v>
      </c>
      <c r="G6" s="3">
        <f t="shared" ref="G6:AF6" si="1">IFERROR(G5,"")</f>
        <v>43924</v>
      </c>
      <c r="H6" s="3">
        <f t="shared" si="1"/>
        <v>43925</v>
      </c>
      <c r="I6" s="3">
        <f t="shared" si="1"/>
        <v>43926</v>
      </c>
      <c r="J6" s="3">
        <f t="shared" si="1"/>
        <v>43927</v>
      </c>
      <c r="K6" s="3">
        <f t="shared" si="1"/>
        <v>43928</v>
      </c>
      <c r="L6" s="3">
        <f t="shared" si="1"/>
        <v>43929</v>
      </c>
      <c r="M6" s="3">
        <f t="shared" si="1"/>
        <v>43930</v>
      </c>
      <c r="N6" s="3">
        <f t="shared" si="1"/>
        <v>43931</v>
      </c>
      <c r="O6" s="3">
        <f t="shared" si="1"/>
        <v>43932</v>
      </c>
      <c r="P6" s="3">
        <f t="shared" si="1"/>
        <v>43933</v>
      </c>
      <c r="Q6" s="3">
        <f t="shared" si="1"/>
        <v>43934</v>
      </c>
      <c r="R6" s="3">
        <f t="shared" si="1"/>
        <v>43935</v>
      </c>
      <c r="S6" s="3">
        <f t="shared" si="1"/>
        <v>43936</v>
      </c>
      <c r="T6" s="3">
        <f t="shared" si="1"/>
        <v>43937</v>
      </c>
      <c r="U6" s="3">
        <f t="shared" si="1"/>
        <v>43938</v>
      </c>
      <c r="V6" s="3">
        <f t="shared" si="1"/>
        <v>43939</v>
      </c>
      <c r="W6" s="3">
        <f t="shared" si="1"/>
        <v>43940</v>
      </c>
      <c r="X6" s="3">
        <f t="shared" si="1"/>
        <v>43941</v>
      </c>
      <c r="Y6" s="3">
        <f t="shared" si="1"/>
        <v>43942</v>
      </c>
      <c r="Z6" s="3">
        <f t="shared" si="1"/>
        <v>43943</v>
      </c>
      <c r="AA6" s="3">
        <f t="shared" si="1"/>
        <v>43944</v>
      </c>
      <c r="AB6" s="3">
        <f t="shared" si="1"/>
        <v>43945</v>
      </c>
      <c r="AC6" s="3">
        <f t="shared" si="1"/>
        <v>43946</v>
      </c>
      <c r="AD6" s="3">
        <f t="shared" si="1"/>
        <v>43947</v>
      </c>
      <c r="AE6" s="3">
        <f t="shared" si="1"/>
        <v>43948</v>
      </c>
      <c r="AF6" s="3">
        <f t="shared" si="1"/>
        <v>43949</v>
      </c>
      <c r="AG6" s="3">
        <f>AG5</f>
        <v>43950</v>
      </c>
      <c r="AH6" s="3">
        <f>AH5</f>
        <v>43951</v>
      </c>
      <c r="AI6" s="4" t="str">
        <f>AI5</f>
        <v/>
      </c>
      <c r="AJ6" s="87"/>
      <c r="AK6" s="87"/>
      <c r="AL6" s="84"/>
      <c r="AM6" s="18"/>
      <c r="AN6" s="90"/>
      <c r="AO6" s="91"/>
      <c r="AP6" s="90"/>
      <c r="AQ6" s="106"/>
      <c r="AR6" s="106"/>
      <c r="AS6" s="106"/>
      <c r="AT6" s="91"/>
      <c r="AU6" s="90"/>
      <c r="AV6" s="91"/>
      <c r="AX6" s="5" t="s">
        <v>39</v>
      </c>
    </row>
    <row r="7" spans="1:50" ht="13.5" customHeight="1">
      <c r="A7" s="107" t="s">
        <v>3</v>
      </c>
      <c r="B7" s="109" t="s">
        <v>45</v>
      </c>
      <c r="C7" s="31"/>
      <c r="D7" s="49" t="s">
        <v>20</v>
      </c>
      <c r="E7" s="32"/>
      <c r="F7" s="32"/>
      <c r="G7" s="33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3"/>
      <c r="AE7" s="32"/>
      <c r="AF7" s="32"/>
      <c r="AG7" s="32"/>
      <c r="AH7" s="32"/>
      <c r="AI7" s="32"/>
      <c r="AJ7" s="111">
        <f>SUM(E8:AI8)</f>
        <v>0</v>
      </c>
      <c r="AK7" s="113" t="s">
        <v>29</v>
      </c>
      <c r="AL7" s="107"/>
      <c r="AN7" s="116" t="s">
        <v>31</v>
      </c>
      <c r="AO7" s="117"/>
      <c r="AP7" s="118" t="s">
        <v>74</v>
      </c>
      <c r="AQ7" s="119"/>
      <c r="AR7" s="19" t="s">
        <v>14</v>
      </c>
      <c r="AS7" s="120" t="s">
        <v>75</v>
      </c>
      <c r="AT7" s="121"/>
      <c r="AU7" s="46">
        <v>8</v>
      </c>
      <c r="AV7" s="20" t="s">
        <v>19</v>
      </c>
      <c r="AX7" s="6" t="s">
        <v>40</v>
      </c>
    </row>
    <row r="8" spans="1:50" ht="13.5" customHeight="1" thickBot="1">
      <c r="A8" s="108"/>
      <c r="B8" s="110"/>
      <c r="C8" s="34"/>
      <c r="D8" s="50" t="s">
        <v>7</v>
      </c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5"/>
      <c r="AF8" s="35"/>
      <c r="AG8" s="35"/>
      <c r="AH8" s="35"/>
      <c r="AI8" s="35"/>
      <c r="AJ8" s="112"/>
      <c r="AK8" s="114"/>
      <c r="AL8" s="115"/>
      <c r="AN8" s="116"/>
      <c r="AO8" s="122"/>
      <c r="AP8" s="118"/>
      <c r="AQ8" s="120"/>
      <c r="AR8" s="19" t="s">
        <v>14</v>
      </c>
      <c r="AS8" s="120"/>
      <c r="AT8" s="123"/>
      <c r="AU8" s="46"/>
      <c r="AV8" s="20" t="s">
        <v>19</v>
      </c>
      <c r="AX8" s="7" t="s">
        <v>41</v>
      </c>
    </row>
    <row r="9" spans="1:50" ht="13.5" customHeight="1" thickTop="1">
      <c r="A9" s="124" t="s">
        <v>3</v>
      </c>
      <c r="B9" s="126" t="s">
        <v>46</v>
      </c>
      <c r="C9" s="128" t="s">
        <v>47</v>
      </c>
      <c r="D9" s="51" t="s">
        <v>20</v>
      </c>
      <c r="E9" s="37" t="s">
        <v>31</v>
      </c>
      <c r="F9" s="37" t="s">
        <v>31</v>
      </c>
      <c r="G9" s="38" t="s">
        <v>6</v>
      </c>
      <c r="H9" s="37"/>
      <c r="I9" s="37"/>
      <c r="J9" s="37" t="s">
        <v>76</v>
      </c>
      <c r="K9" s="37" t="s">
        <v>76</v>
      </c>
      <c r="L9" s="37" t="s">
        <v>76</v>
      </c>
      <c r="M9" s="37" t="s">
        <v>76</v>
      </c>
      <c r="N9" s="38" t="s">
        <v>52</v>
      </c>
      <c r="O9" s="37"/>
      <c r="P9" s="37"/>
      <c r="Q9" s="37" t="s">
        <v>76</v>
      </c>
      <c r="R9" s="37" t="s">
        <v>76</v>
      </c>
      <c r="S9" s="37" t="s">
        <v>76</v>
      </c>
      <c r="T9" s="37" t="s">
        <v>76</v>
      </c>
      <c r="U9" s="37" t="s">
        <v>76</v>
      </c>
      <c r="V9" s="37"/>
      <c r="W9" s="37"/>
      <c r="X9" s="37" t="s">
        <v>76</v>
      </c>
      <c r="Y9" s="38" t="s">
        <v>6</v>
      </c>
      <c r="Z9" s="37" t="s">
        <v>76</v>
      </c>
      <c r="AA9" s="37" t="s">
        <v>76</v>
      </c>
      <c r="AB9" s="37" t="s">
        <v>76</v>
      </c>
      <c r="AC9" s="37"/>
      <c r="AD9" s="37"/>
      <c r="AE9" s="37" t="s">
        <v>76</v>
      </c>
      <c r="AF9" s="37" t="s">
        <v>76</v>
      </c>
      <c r="AG9" s="37" t="s">
        <v>76</v>
      </c>
      <c r="AH9" s="37" t="s">
        <v>76</v>
      </c>
      <c r="AI9" s="37"/>
      <c r="AJ9" s="130">
        <f>SUM(E10:AI10)</f>
        <v>80</v>
      </c>
      <c r="AK9" s="132">
        <f>IF(B9="","",IF(OR(B9="Ａ",SUM(AJ9:AJ12)&gt;$AC$26),1,IFERROR(ROUNDDOWN(SUM(AJ9:AJ12)/$AC$26,1),"")))</f>
        <v>1</v>
      </c>
      <c r="AL9" s="136" t="s">
        <v>26</v>
      </c>
      <c r="AN9" s="116"/>
      <c r="AO9" s="122"/>
      <c r="AP9" s="118"/>
      <c r="AQ9" s="120"/>
      <c r="AR9" s="19" t="s">
        <v>14</v>
      </c>
      <c r="AS9" s="120"/>
      <c r="AT9" s="123"/>
      <c r="AU9" s="46"/>
      <c r="AV9" s="20" t="s">
        <v>19</v>
      </c>
      <c r="AX9" s="7" t="s">
        <v>42</v>
      </c>
    </row>
    <row r="10" spans="1:50" ht="13.5" customHeight="1">
      <c r="A10" s="125"/>
      <c r="B10" s="127"/>
      <c r="C10" s="129"/>
      <c r="D10" s="49" t="s">
        <v>7</v>
      </c>
      <c r="E10" s="39">
        <v>2</v>
      </c>
      <c r="F10" s="39">
        <v>2</v>
      </c>
      <c r="G10" s="40">
        <v>8</v>
      </c>
      <c r="H10" s="39"/>
      <c r="I10" s="39"/>
      <c r="J10" s="39">
        <v>8</v>
      </c>
      <c r="K10" s="39">
        <v>8</v>
      </c>
      <c r="L10" s="39">
        <v>2</v>
      </c>
      <c r="M10" s="39">
        <v>2</v>
      </c>
      <c r="N10" s="41">
        <v>8</v>
      </c>
      <c r="O10" s="39"/>
      <c r="P10" s="39"/>
      <c r="Q10" s="39">
        <v>2</v>
      </c>
      <c r="R10" s="39">
        <v>2</v>
      </c>
      <c r="S10" s="39">
        <v>2</v>
      </c>
      <c r="T10" s="39">
        <v>2</v>
      </c>
      <c r="U10" s="39">
        <v>2</v>
      </c>
      <c r="V10" s="39"/>
      <c r="W10" s="39"/>
      <c r="X10" s="39">
        <v>2</v>
      </c>
      <c r="Y10" s="40">
        <v>8</v>
      </c>
      <c r="Z10" s="39">
        <v>2</v>
      </c>
      <c r="AA10" s="39">
        <v>2</v>
      </c>
      <c r="AB10" s="39">
        <v>2</v>
      </c>
      <c r="AC10" s="39"/>
      <c r="AD10" s="39"/>
      <c r="AE10" s="39">
        <v>8</v>
      </c>
      <c r="AF10" s="39">
        <v>2</v>
      </c>
      <c r="AG10" s="39">
        <v>2</v>
      </c>
      <c r="AH10" s="39">
        <v>2</v>
      </c>
      <c r="AI10" s="39"/>
      <c r="AJ10" s="131"/>
      <c r="AK10" s="133"/>
      <c r="AL10" s="137"/>
      <c r="AN10" s="116"/>
      <c r="AO10" s="122"/>
      <c r="AP10" s="118"/>
      <c r="AQ10" s="120"/>
      <c r="AR10" s="19" t="s">
        <v>14</v>
      </c>
      <c r="AS10" s="120"/>
      <c r="AT10" s="123"/>
      <c r="AU10" s="46"/>
      <c r="AV10" s="20" t="s">
        <v>19</v>
      </c>
      <c r="AX10" s="7" t="s">
        <v>43</v>
      </c>
    </row>
    <row r="11" spans="1:50" ht="13.5" customHeight="1">
      <c r="A11" s="139" t="s">
        <v>27</v>
      </c>
      <c r="B11" s="109" t="s">
        <v>46</v>
      </c>
      <c r="C11" s="129"/>
      <c r="D11" s="49" t="s">
        <v>20</v>
      </c>
      <c r="E11" s="42" t="s">
        <v>76</v>
      </c>
      <c r="F11" s="42" t="s">
        <v>76</v>
      </c>
      <c r="G11" s="43" t="s">
        <v>6</v>
      </c>
      <c r="H11" s="42"/>
      <c r="I11" s="42"/>
      <c r="J11" s="42"/>
      <c r="K11" s="42"/>
      <c r="L11" s="42" t="s">
        <v>76</v>
      </c>
      <c r="M11" s="42" t="s">
        <v>76</v>
      </c>
      <c r="N11" s="33" t="s">
        <v>52</v>
      </c>
      <c r="O11" s="42"/>
      <c r="P11" s="42"/>
      <c r="Q11" s="42" t="s">
        <v>76</v>
      </c>
      <c r="R11" s="42" t="s">
        <v>76</v>
      </c>
      <c r="S11" s="42" t="s">
        <v>76</v>
      </c>
      <c r="T11" s="42" t="s">
        <v>76</v>
      </c>
      <c r="U11" s="42" t="s">
        <v>76</v>
      </c>
      <c r="V11" s="42"/>
      <c r="W11" s="42"/>
      <c r="X11" s="42" t="s">
        <v>76</v>
      </c>
      <c r="Y11" s="43" t="s">
        <v>6</v>
      </c>
      <c r="Z11" s="42" t="s">
        <v>76</v>
      </c>
      <c r="AA11" s="42" t="s">
        <v>76</v>
      </c>
      <c r="AB11" s="42" t="s">
        <v>76</v>
      </c>
      <c r="AC11" s="42"/>
      <c r="AD11" s="42"/>
      <c r="AE11" s="42"/>
      <c r="AF11" s="42" t="s">
        <v>76</v>
      </c>
      <c r="AG11" s="42" t="s">
        <v>76</v>
      </c>
      <c r="AH11" s="42" t="s">
        <v>76</v>
      </c>
      <c r="AI11" s="42"/>
      <c r="AJ11" s="140">
        <f>SUM(E12:AI12)</f>
        <v>96</v>
      </c>
      <c r="AK11" s="134"/>
      <c r="AL11" s="137"/>
      <c r="AN11" s="116"/>
      <c r="AO11" s="122"/>
      <c r="AP11" s="118"/>
      <c r="AQ11" s="120"/>
      <c r="AR11" s="19" t="s">
        <v>14</v>
      </c>
      <c r="AS11" s="120"/>
      <c r="AT11" s="123"/>
      <c r="AU11" s="46"/>
      <c r="AV11" s="20" t="s">
        <v>19</v>
      </c>
      <c r="AX11" s="7" t="s">
        <v>44</v>
      </c>
    </row>
    <row r="12" spans="1:50" ht="13.5" customHeight="1">
      <c r="A12" s="125"/>
      <c r="B12" s="127"/>
      <c r="C12" s="44">
        <v>39012345</v>
      </c>
      <c r="D12" s="49" t="s">
        <v>7</v>
      </c>
      <c r="E12" s="39">
        <v>6</v>
      </c>
      <c r="F12" s="39">
        <v>6</v>
      </c>
      <c r="G12" s="39"/>
      <c r="H12" s="39"/>
      <c r="I12" s="39"/>
      <c r="J12" s="39"/>
      <c r="K12" s="39"/>
      <c r="L12" s="39">
        <v>6</v>
      </c>
      <c r="M12" s="39">
        <v>6</v>
      </c>
      <c r="N12" s="40"/>
      <c r="O12" s="39"/>
      <c r="P12" s="39"/>
      <c r="Q12" s="39">
        <v>6</v>
      </c>
      <c r="R12" s="39">
        <v>6</v>
      </c>
      <c r="S12" s="39">
        <v>6</v>
      </c>
      <c r="T12" s="39">
        <v>6</v>
      </c>
      <c r="U12" s="39">
        <v>6</v>
      </c>
      <c r="V12" s="39"/>
      <c r="W12" s="39"/>
      <c r="X12" s="39">
        <v>6</v>
      </c>
      <c r="Y12" s="39"/>
      <c r="Z12" s="39">
        <v>6</v>
      </c>
      <c r="AA12" s="39">
        <v>6</v>
      </c>
      <c r="AB12" s="39">
        <v>6</v>
      </c>
      <c r="AC12" s="39"/>
      <c r="AD12" s="39"/>
      <c r="AE12" s="39"/>
      <c r="AF12" s="39">
        <v>6</v>
      </c>
      <c r="AG12" s="39">
        <v>6</v>
      </c>
      <c r="AH12" s="39">
        <v>6</v>
      </c>
      <c r="AI12" s="39"/>
      <c r="AJ12" s="131"/>
      <c r="AK12" s="135"/>
      <c r="AL12" s="138"/>
      <c r="AN12" s="116"/>
      <c r="AO12" s="122"/>
      <c r="AP12" s="118"/>
      <c r="AQ12" s="120"/>
      <c r="AR12" s="19" t="s">
        <v>33</v>
      </c>
      <c r="AS12" s="120"/>
      <c r="AT12" s="123"/>
      <c r="AU12" s="46"/>
      <c r="AV12" s="20" t="s">
        <v>32</v>
      </c>
    </row>
    <row r="13" spans="1:50" ht="13.5" customHeight="1">
      <c r="A13" s="107" t="s">
        <v>27</v>
      </c>
      <c r="B13" s="141" t="s">
        <v>5</v>
      </c>
      <c r="C13" s="45" t="s">
        <v>48</v>
      </c>
      <c r="D13" s="49" t="s">
        <v>20</v>
      </c>
      <c r="E13" s="32" t="s">
        <v>76</v>
      </c>
      <c r="F13" s="32" t="s">
        <v>76</v>
      </c>
      <c r="G13" s="32" t="s">
        <v>76</v>
      </c>
      <c r="H13" s="32"/>
      <c r="I13" s="32"/>
      <c r="J13" s="32" t="s">
        <v>76</v>
      </c>
      <c r="K13" s="32" t="s">
        <v>76</v>
      </c>
      <c r="L13" s="32" t="s">
        <v>76</v>
      </c>
      <c r="M13" s="43" t="s">
        <v>6</v>
      </c>
      <c r="N13" s="32" t="s">
        <v>76</v>
      </c>
      <c r="O13" s="32"/>
      <c r="P13" s="32"/>
      <c r="Q13" s="32" t="s">
        <v>76</v>
      </c>
      <c r="R13" s="32" t="s">
        <v>76</v>
      </c>
      <c r="S13" s="32" t="s">
        <v>76</v>
      </c>
      <c r="T13" s="32" t="s">
        <v>76</v>
      </c>
      <c r="U13" s="32" t="s">
        <v>76</v>
      </c>
      <c r="V13" s="32"/>
      <c r="W13" s="32"/>
      <c r="X13" s="32" t="s">
        <v>76</v>
      </c>
      <c r="Y13" s="32" t="s">
        <v>76</v>
      </c>
      <c r="Z13" s="32" t="s">
        <v>76</v>
      </c>
      <c r="AA13" s="32" t="s">
        <v>76</v>
      </c>
      <c r="AB13" s="32" t="s">
        <v>76</v>
      </c>
      <c r="AC13" s="32"/>
      <c r="AD13" s="32"/>
      <c r="AE13" s="32" t="s">
        <v>76</v>
      </c>
      <c r="AF13" s="32" t="s">
        <v>76</v>
      </c>
      <c r="AG13" s="33" t="s">
        <v>53</v>
      </c>
      <c r="AH13" s="32" t="s">
        <v>76</v>
      </c>
      <c r="AI13" s="32"/>
      <c r="AJ13" s="131">
        <f>SUM(E14:AI14)</f>
        <v>176</v>
      </c>
      <c r="AK13" s="142">
        <f>IF(B13="","",IF(OR(B13="Ａ",AJ13&gt;AC26),1,IFERROR(ROUNDDOWN(AJ13/AC26,1),"")))</f>
        <v>1</v>
      </c>
      <c r="AL13" s="107" t="s">
        <v>4</v>
      </c>
      <c r="AN13" s="116"/>
      <c r="AO13" s="122"/>
      <c r="AP13" s="118"/>
      <c r="AQ13" s="120"/>
      <c r="AR13" s="19" t="s">
        <v>34</v>
      </c>
      <c r="AS13" s="120"/>
      <c r="AT13" s="123"/>
      <c r="AU13" s="46"/>
      <c r="AV13" s="20" t="s">
        <v>35</v>
      </c>
    </row>
    <row r="14" spans="1:50" ht="13.5" customHeight="1">
      <c r="A14" s="125"/>
      <c r="B14" s="127"/>
      <c r="C14" s="44">
        <v>39023456</v>
      </c>
      <c r="D14" s="49" t="s">
        <v>7</v>
      </c>
      <c r="E14" s="39">
        <v>8</v>
      </c>
      <c r="F14" s="39">
        <v>8</v>
      </c>
      <c r="G14" s="39">
        <v>8</v>
      </c>
      <c r="H14" s="39"/>
      <c r="I14" s="39"/>
      <c r="J14" s="39">
        <v>8</v>
      </c>
      <c r="K14" s="39">
        <v>8</v>
      </c>
      <c r="L14" s="39">
        <v>8</v>
      </c>
      <c r="M14" s="40">
        <v>8</v>
      </c>
      <c r="N14" s="39">
        <v>8</v>
      </c>
      <c r="O14" s="39"/>
      <c r="P14" s="39"/>
      <c r="Q14" s="39">
        <v>8</v>
      </c>
      <c r="R14" s="39">
        <v>8</v>
      </c>
      <c r="S14" s="39">
        <v>8</v>
      </c>
      <c r="T14" s="39">
        <v>8</v>
      </c>
      <c r="U14" s="39">
        <v>8</v>
      </c>
      <c r="V14" s="39"/>
      <c r="W14" s="39"/>
      <c r="X14" s="39">
        <v>8</v>
      </c>
      <c r="Y14" s="39">
        <v>8</v>
      </c>
      <c r="Z14" s="39">
        <v>8</v>
      </c>
      <c r="AA14" s="39">
        <v>8</v>
      </c>
      <c r="AB14" s="39">
        <v>8</v>
      </c>
      <c r="AC14" s="39"/>
      <c r="AD14" s="39"/>
      <c r="AE14" s="39">
        <v>8</v>
      </c>
      <c r="AF14" s="39">
        <v>8</v>
      </c>
      <c r="AG14" s="40">
        <v>8</v>
      </c>
      <c r="AH14" s="39">
        <v>8</v>
      </c>
      <c r="AI14" s="39"/>
      <c r="AJ14" s="131"/>
      <c r="AK14" s="142"/>
      <c r="AL14" s="143"/>
      <c r="AN14" s="116" t="s">
        <v>8</v>
      </c>
      <c r="AO14" s="122"/>
      <c r="AP14" s="144" t="s">
        <v>9</v>
      </c>
      <c r="AQ14" s="145"/>
      <c r="AR14" s="100"/>
      <c r="AS14" s="100"/>
      <c r="AT14" s="100"/>
      <c r="AU14" s="100"/>
      <c r="AV14" s="117"/>
    </row>
    <row r="15" spans="1:50" ht="13.5" customHeight="1">
      <c r="A15" s="107" t="s">
        <v>27</v>
      </c>
      <c r="B15" s="141" t="s">
        <v>5</v>
      </c>
      <c r="C15" s="45" t="s">
        <v>49</v>
      </c>
      <c r="D15" s="49" t="s">
        <v>20</v>
      </c>
      <c r="E15" s="32" t="s">
        <v>51</v>
      </c>
      <c r="F15" s="32" t="s">
        <v>51</v>
      </c>
      <c r="G15" s="32" t="s">
        <v>51</v>
      </c>
      <c r="H15" s="32"/>
      <c r="I15" s="32"/>
      <c r="J15" s="32" t="s">
        <v>51</v>
      </c>
      <c r="K15" s="32" t="s">
        <v>51</v>
      </c>
      <c r="L15" s="32" t="s">
        <v>51</v>
      </c>
      <c r="M15" s="32" t="s">
        <v>51</v>
      </c>
      <c r="N15" s="32" t="s">
        <v>51</v>
      </c>
      <c r="O15" s="32"/>
      <c r="P15" s="32"/>
      <c r="Q15" s="33" t="s">
        <v>53</v>
      </c>
      <c r="R15" s="32" t="s">
        <v>51</v>
      </c>
      <c r="S15" s="32" t="s">
        <v>51</v>
      </c>
      <c r="T15" s="32" t="s">
        <v>51</v>
      </c>
      <c r="U15" s="32" t="s">
        <v>51</v>
      </c>
      <c r="V15" s="32"/>
      <c r="W15" s="32"/>
      <c r="X15" s="32" t="s">
        <v>51</v>
      </c>
      <c r="Y15" s="32" t="s">
        <v>51</v>
      </c>
      <c r="Z15" s="32" t="s">
        <v>51</v>
      </c>
      <c r="AA15" s="32" t="s">
        <v>51</v>
      </c>
      <c r="AB15" s="32" t="s">
        <v>51</v>
      </c>
      <c r="AC15" s="32"/>
      <c r="AD15" s="32"/>
      <c r="AE15" s="32" t="s">
        <v>51</v>
      </c>
      <c r="AF15" s="32" t="s">
        <v>51</v>
      </c>
      <c r="AG15" s="43" t="s">
        <v>6</v>
      </c>
      <c r="AH15" s="32" t="s">
        <v>51</v>
      </c>
      <c r="AI15" s="32"/>
      <c r="AJ15" s="131">
        <f>SUM(E16:AI16)</f>
        <v>176</v>
      </c>
      <c r="AK15" s="142">
        <f>IF(B15="","",IF(OR(B15="Ａ",AJ15&gt;AC28),1,IFERROR(ROUNDDOWN(AJ15/AC28,1),"")))</f>
        <v>1</v>
      </c>
      <c r="AL15" s="107" t="s">
        <v>4</v>
      </c>
      <c r="AN15" s="116" t="s">
        <v>16</v>
      </c>
      <c r="AO15" s="122"/>
      <c r="AP15" s="144" t="s">
        <v>17</v>
      </c>
      <c r="AQ15" s="145"/>
      <c r="AR15" s="100"/>
      <c r="AS15" s="100"/>
      <c r="AT15" s="100"/>
      <c r="AU15" s="100"/>
      <c r="AV15" s="117"/>
    </row>
    <row r="16" spans="1:50" ht="13.5" customHeight="1">
      <c r="A16" s="125"/>
      <c r="B16" s="127"/>
      <c r="C16" s="44">
        <v>39034567</v>
      </c>
      <c r="D16" s="49" t="s">
        <v>7</v>
      </c>
      <c r="E16" s="39">
        <v>8</v>
      </c>
      <c r="F16" s="39">
        <v>8</v>
      </c>
      <c r="G16" s="39">
        <v>8</v>
      </c>
      <c r="H16" s="39"/>
      <c r="I16" s="39"/>
      <c r="J16" s="39">
        <v>8</v>
      </c>
      <c r="K16" s="39">
        <v>8</v>
      </c>
      <c r="L16" s="39">
        <v>8</v>
      </c>
      <c r="M16" s="39">
        <v>8</v>
      </c>
      <c r="N16" s="39">
        <v>8</v>
      </c>
      <c r="O16" s="39"/>
      <c r="P16" s="39"/>
      <c r="Q16" s="40">
        <v>8</v>
      </c>
      <c r="R16" s="39">
        <v>8</v>
      </c>
      <c r="S16" s="39">
        <v>8</v>
      </c>
      <c r="T16" s="39">
        <v>8</v>
      </c>
      <c r="U16" s="39">
        <v>8</v>
      </c>
      <c r="V16" s="39"/>
      <c r="W16" s="39"/>
      <c r="X16" s="39">
        <v>8</v>
      </c>
      <c r="Y16" s="39">
        <v>8</v>
      </c>
      <c r="Z16" s="39">
        <v>8</v>
      </c>
      <c r="AA16" s="39">
        <v>8</v>
      </c>
      <c r="AB16" s="39">
        <v>8</v>
      </c>
      <c r="AC16" s="39"/>
      <c r="AD16" s="39"/>
      <c r="AE16" s="39">
        <v>8</v>
      </c>
      <c r="AF16" s="39">
        <v>8</v>
      </c>
      <c r="AG16" s="40">
        <v>8</v>
      </c>
      <c r="AH16" s="39">
        <v>8</v>
      </c>
      <c r="AI16" s="39"/>
      <c r="AJ16" s="131"/>
      <c r="AK16" s="142"/>
      <c r="AL16" s="143"/>
      <c r="AN16" s="116" t="s">
        <v>6</v>
      </c>
      <c r="AO16" s="122"/>
      <c r="AP16" s="144" t="s">
        <v>18</v>
      </c>
      <c r="AQ16" s="145"/>
      <c r="AR16" s="100"/>
      <c r="AS16" s="100"/>
      <c r="AT16" s="100"/>
      <c r="AU16" s="100"/>
      <c r="AV16" s="117"/>
    </row>
    <row r="17" spans="1:51" ht="13.5" customHeight="1">
      <c r="A17" s="107" t="s">
        <v>27</v>
      </c>
      <c r="B17" s="141" t="s">
        <v>5</v>
      </c>
      <c r="C17" s="45" t="s">
        <v>50</v>
      </c>
      <c r="D17" s="49" t="s">
        <v>20</v>
      </c>
      <c r="E17" s="32" t="s">
        <v>51</v>
      </c>
      <c r="F17" s="32" t="s">
        <v>51</v>
      </c>
      <c r="G17" s="32" t="s">
        <v>51</v>
      </c>
      <c r="H17" s="32"/>
      <c r="I17" s="32"/>
      <c r="J17" s="32" t="s">
        <v>51</v>
      </c>
      <c r="K17" s="32" t="s">
        <v>51</v>
      </c>
      <c r="L17" s="32" t="s">
        <v>51</v>
      </c>
      <c r="M17" s="32" t="s">
        <v>51</v>
      </c>
      <c r="N17" s="32" t="s">
        <v>51</v>
      </c>
      <c r="O17" s="32"/>
      <c r="P17" s="32"/>
      <c r="Q17" s="32" t="s">
        <v>51</v>
      </c>
      <c r="R17" s="32" t="s">
        <v>51</v>
      </c>
      <c r="S17" s="43" t="s">
        <v>6</v>
      </c>
      <c r="T17" s="32" t="s">
        <v>51</v>
      </c>
      <c r="U17" s="32" t="s">
        <v>51</v>
      </c>
      <c r="V17" s="32"/>
      <c r="W17" s="32"/>
      <c r="X17" s="32" t="s">
        <v>51</v>
      </c>
      <c r="Y17" s="32" t="s">
        <v>51</v>
      </c>
      <c r="Z17" s="33" t="s">
        <v>53</v>
      </c>
      <c r="AA17" s="32" t="s">
        <v>51</v>
      </c>
      <c r="AB17" s="32" t="s">
        <v>51</v>
      </c>
      <c r="AC17" s="32"/>
      <c r="AD17" s="32"/>
      <c r="AE17" s="32" t="s">
        <v>51</v>
      </c>
      <c r="AF17" s="32" t="s">
        <v>51</v>
      </c>
      <c r="AG17" s="32" t="s">
        <v>51</v>
      </c>
      <c r="AH17" s="32" t="s">
        <v>51</v>
      </c>
      <c r="AI17" s="32"/>
      <c r="AJ17" s="131">
        <f>SUM(E18:AI18)</f>
        <v>176</v>
      </c>
      <c r="AK17" s="142">
        <f>IF(B17="","",IF(OR(B17="Ａ",AJ17&gt;AC30),1,IFERROR(ROUNDDOWN(AJ17/AC30,1),"")))</f>
        <v>1</v>
      </c>
      <c r="AL17" s="107" t="s">
        <v>4</v>
      </c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51" ht="13.5" customHeight="1">
      <c r="A18" s="125"/>
      <c r="B18" s="127"/>
      <c r="C18" s="44">
        <v>39045678</v>
      </c>
      <c r="D18" s="49" t="s">
        <v>7</v>
      </c>
      <c r="E18" s="39">
        <v>8</v>
      </c>
      <c r="F18" s="39">
        <v>8</v>
      </c>
      <c r="G18" s="39">
        <v>8</v>
      </c>
      <c r="H18" s="39"/>
      <c r="I18" s="39"/>
      <c r="J18" s="39">
        <v>8</v>
      </c>
      <c r="K18" s="39">
        <v>8</v>
      </c>
      <c r="L18" s="39">
        <v>8</v>
      </c>
      <c r="M18" s="39">
        <v>8</v>
      </c>
      <c r="N18" s="39">
        <v>8</v>
      </c>
      <c r="O18" s="39"/>
      <c r="P18" s="39"/>
      <c r="Q18" s="39">
        <v>8</v>
      </c>
      <c r="R18" s="39">
        <v>8</v>
      </c>
      <c r="S18" s="40">
        <v>8</v>
      </c>
      <c r="T18" s="39">
        <v>8</v>
      </c>
      <c r="U18" s="39">
        <v>8</v>
      </c>
      <c r="V18" s="39"/>
      <c r="W18" s="39"/>
      <c r="X18" s="39">
        <v>8</v>
      </c>
      <c r="Y18" s="39">
        <v>8</v>
      </c>
      <c r="Z18" s="40">
        <v>8</v>
      </c>
      <c r="AA18" s="39">
        <v>8</v>
      </c>
      <c r="AB18" s="39">
        <v>8</v>
      </c>
      <c r="AC18" s="39"/>
      <c r="AD18" s="39"/>
      <c r="AE18" s="39">
        <v>8</v>
      </c>
      <c r="AF18" s="39">
        <v>8</v>
      </c>
      <c r="AG18" s="39">
        <v>8</v>
      </c>
      <c r="AH18" s="39">
        <v>8</v>
      </c>
      <c r="AI18" s="39"/>
      <c r="AJ18" s="131"/>
      <c r="AK18" s="142"/>
      <c r="AL18" s="143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51" ht="13.5" customHeight="1">
      <c r="A19" s="107"/>
      <c r="B19" s="141"/>
      <c r="C19" s="45"/>
      <c r="D19" s="49" t="s">
        <v>20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131">
        <f>SUM(E20:AI20)</f>
        <v>0</v>
      </c>
      <c r="AK19" s="142" t="str">
        <f>IF(B19="","",IF(OR(B19="Ａ",AJ19&gt;AC32),1,IFERROR(ROUNDDOWN(AJ19/AC32,1),"")))</f>
        <v/>
      </c>
      <c r="AL19" s="107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51" ht="13.5" customHeight="1">
      <c r="A20" s="125"/>
      <c r="B20" s="127"/>
      <c r="C20" s="44"/>
      <c r="D20" s="49" t="s">
        <v>7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131"/>
      <c r="AK20" s="142"/>
      <c r="AL20" s="143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51" ht="13.5" customHeight="1">
      <c r="A21" s="107"/>
      <c r="B21" s="141"/>
      <c r="C21" s="45"/>
      <c r="D21" s="49" t="s">
        <v>20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131">
        <f>SUM(E22:AI22)</f>
        <v>0</v>
      </c>
      <c r="AK21" s="142" t="str">
        <f>IF(B21="","",IF(OR(B21="Ａ",AJ21&gt;AC34),1,IFERROR(ROUNDDOWN(AJ21/AC34,1),"")))</f>
        <v/>
      </c>
      <c r="AL21" s="107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51" ht="13.5" customHeight="1">
      <c r="A22" s="125"/>
      <c r="B22" s="127"/>
      <c r="C22" s="44"/>
      <c r="D22" s="49" t="s">
        <v>7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131"/>
      <c r="AK22" s="142"/>
      <c r="AL22" s="143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51" ht="13.5" customHeight="1">
      <c r="A23" s="84" t="s">
        <v>28</v>
      </c>
      <c r="B23" s="146"/>
      <c r="C23" s="146"/>
      <c r="D23" s="147"/>
      <c r="E23" s="148">
        <f>SUM(E10,E12,E14,E16,E18,E20,E22)</f>
        <v>32</v>
      </c>
      <c r="F23" s="148">
        <f t="shared" ref="F23:AI23" si="2">SUM(F10,F12,F14,F16,F18,F20,F22)</f>
        <v>32</v>
      </c>
      <c r="G23" s="148">
        <f t="shared" si="2"/>
        <v>32</v>
      </c>
      <c r="H23" s="148">
        <f t="shared" si="2"/>
        <v>0</v>
      </c>
      <c r="I23" s="148">
        <f t="shared" si="2"/>
        <v>0</v>
      </c>
      <c r="J23" s="148">
        <f t="shared" si="2"/>
        <v>32</v>
      </c>
      <c r="K23" s="148">
        <f t="shared" si="2"/>
        <v>32</v>
      </c>
      <c r="L23" s="148">
        <f t="shared" si="2"/>
        <v>32</v>
      </c>
      <c r="M23" s="148">
        <f t="shared" si="2"/>
        <v>32</v>
      </c>
      <c r="N23" s="148">
        <f t="shared" si="2"/>
        <v>32</v>
      </c>
      <c r="O23" s="148">
        <f t="shared" si="2"/>
        <v>0</v>
      </c>
      <c r="P23" s="148">
        <f t="shared" si="2"/>
        <v>0</v>
      </c>
      <c r="Q23" s="148">
        <f t="shared" si="2"/>
        <v>32</v>
      </c>
      <c r="R23" s="148">
        <f t="shared" si="2"/>
        <v>32</v>
      </c>
      <c r="S23" s="148">
        <f t="shared" si="2"/>
        <v>32</v>
      </c>
      <c r="T23" s="148">
        <f t="shared" si="2"/>
        <v>32</v>
      </c>
      <c r="U23" s="148">
        <f t="shared" si="2"/>
        <v>32</v>
      </c>
      <c r="V23" s="148">
        <f t="shared" si="2"/>
        <v>0</v>
      </c>
      <c r="W23" s="148">
        <f t="shared" si="2"/>
        <v>0</v>
      </c>
      <c r="X23" s="148">
        <f t="shared" si="2"/>
        <v>32</v>
      </c>
      <c r="Y23" s="148">
        <f t="shared" si="2"/>
        <v>32</v>
      </c>
      <c r="Z23" s="148">
        <f t="shared" si="2"/>
        <v>32</v>
      </c>
      <c r="AA23" s="148">
        <f t="shared" si="2"/>
        <v>32</v>
      </c>
      <c r="AB23" s="148">
        <f t="shared" si="2"/>
        <v>32</v>
      </c>
      <c r="AC23" s="148">
        <f t="shared" si="2"/>
        <v>0</v>
      </c>
      <c r="AD23" s="148">
        <f t="shared" si="2"/>
        <v>0</v>
      </c>
      <c r="AE23" s="148">
        <f t="shared" si="2"/>
        <v>32</v>
      </c>
      <c r="AF23" s="148">
        <f t="shared" si="2"/>
        <v>32</v>
      </c>
      <c r="AG23" s="148">
        <f t="shared" si="2"/>
        <v>32</v>
      </c>
      <c r="AH23" s="148">
        <f t="shared" si="2"/>
        <v>32</v>
      </c>
      <c r="AI23" s="148">
        <f t="shared" si="2"/>
        <v>0</v>
      </c>
      <c r="AJ23" s="150">
        <f>SUM(AJ9:AJ22)</f>
        <v>704</v>
      </c>
      <c r="AK23" s="152" t="s">
        <v>83</v>
      </c>
      <c r="AL23" s="154"/>
      <c r="AM23" s="22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51" ht="13.5" customHeight="1">
      <c r="A24" s="146"/>
      <c r="B24" s="146"/>
      <c r="C24" s="146"/>
      <c r="D24" s="147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51"/>
      <c r="AK24" s="153"/>
      <c r="AL24" s="154"/>
      <c r="AM24" s="22"/>
      <c r="AN24" s="21"/>
      <c r="AO24" s="21"/>
      <c r="AP24" s="21"/>
      <c r="AQ24" s="21"/>
      <c r="AR24" s="21"/>
      <c r="AS24" s="21"/>
      <c r="AT24" s="21"/>
      <c r="AU24" s="21"/>
      <c r="AV24" s="21"/>
      <c r="AW24" s="23" t="str">
        <f>IF(AJ23=SUM(E23:AI24),"一致","不一致")</f>
        <v>一致</v>
      </c>
    </row>
    <row r="25" spans="1:51" ht="13.5" customHeight="1">
      <c r="A25" s="155" t="s">
        <v>61</v>
      </c>
      <c r="B25" s="156"/>
      <c r="C25" s="156"/>
      <c r="D25" s="57" t="s">
        <v>62</v>
      </c>
      <c r="E25" s="58"/>
      <c r="F25" s="59"/>
      <c r="G25" s="155" t="s">
        <v>63</v>
      </c>
      <c r="H25" s="156"/>
      <c r="I25" s="156"/>
      <c r="J25" s="156"/>
      <c r="K25" s="156"/>
      <c r="L25" s="156"/>
      <c r="M25" s="156"/>
      <c r="N25" s="156"/>
      <c r="O25" s="156"/>
      <c r="P25" s="57" t="s">
        <v>64</v>
      </c>
      <c r="R25" s="60"/>
      <c r="S25" s="58"/>
      <c r="T25" s="155" t="s">
        <v>65</v>
      </c>
      <c r="U25" s="159"/>
      <c r="V25" s="159"/>
      <c r="W25" s="159"/>
      <c r="X25" s="159"/>
      <c r="Y25" s="159"/>
      <c r="Z25" s="159"/>
      <c r="AA25" s="159"/>
      <c r="AB25" s="159"/>
      <c r="AC25" s="63" t="s">
        <v>77</v>
      </c>
      <c r="AD25" s="58"/>
      <c r="AE25" s="58"/>
      <c r="AF25" s="64"/>
      <c r="AG25" s="65"/>
      <c r="AH25" s="65"/>
      <c r="AI25" s="61"/>
      <c r="AJ25" s="162">
        <f>SUM(AK9:AK22)</f>
        <v>4</v>
      </c>
      <c r="AK25" s="163"/>
      <c r="AL25" s="166" t="s">
        <v>66</v>
      </c>
      <c r="AM25" s="22"/>
      <c r="AN25" s="22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ht="13.5" customHeight="1">
      <c r="A26" s="157"/>
      <c r="B26" s="158"/>
      <c r="C26" s="158"/>
      <c r="D26" s="66">
        <f>AF4</f>
        <v>8</v>
      </c>
      <c r="E26" s="67" t="s">
        <v>7</v>
      </c>
      <c r="F26" s="68"/>
      <c r="G26" s="157"/>
      <c r="H26" s="158"/>
      <c r="I26" s="158"/>
      <c r="J26" s="158"/>
      <c r="K26" s="158"/>
      <c r="L26" s="158"/>
      <c r="M26" s="158"/>
      <c r="N26" s="158"/>
      <c r="O26" s="158"/>
      <c r="P26" s="171">
        <v>22</v>
      </c>
      <c r="Q26" s="172"/>
      <c r="R26" s="67" t="s">
        <v>67</v>
      </c>
      <c r="S26" s="67"/>
      <c r="T26" s="160"/>
      <c r="U26" s="161"/>
      <c r="V26" s="161"/>
      <c r="W26" s="161"/>
      <c r="X26" s="161"/>
      <c r="Y26" s="161"/>
      <c r="Z26" s="161"/>
      <c r="AA26" s="161"/>
      <c r="AB26" s="161"/>
      <c r="AC26" s="173">
        <f>ROUNDDOWN(D26*P26,0)</f>
        <v>176</v>
      </c>
      <c r="AD26" s="173"/>
      <c r="AE26" s="67" t="s">
        <v>7</v>
      </c>
      <c r="AF26" s="71"/>
      <c r="AG26" s="72"/>
      <c r="AH26" s="72"/>
      <c r="AI26" s="69"/>
      <c r="AJ26" s="164"/>
      <c r="AK26" s="165"/>
      <c r="AL26" s="167"/>
      <c r="AM26" s="22"/>
      <c r="AN26" s="22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s="22" customFormat="1" ht="18" customHeight="1">
      <c r="A27" s="24"/>
      <c r="B27" s="12" t="s">
        <v>58</v>
      </c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S27" s="27"/>
      <c r="AT27" s="27"/>
      <c r="AU27" s="27"/>
      <c r="AV27" s="27"/>
      <c r="AW27" s="28"/>
    </row>
    <row r="28" spans="1:51" s="10" customFormat="1" ht="18" customHeight="1">
      <c r="A28" s="76" t="s">
        <v>55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9"/>
      <c r="AP28" s="9"/>
      <c r="AQ28" s="9"/>
      <c r="AR28" s="9"/>
      <c r="AS28" s="9"/>
      <c r="AT28" s="9"/>
      <c r="AU28" s="9"/>
      <c r="AV28" s="9"/>
      <c r="AW28" s="9"/>
    </row>
    <row r="29" spans="1:51" s="10" customFormat="1" ht="18" customHeight="1">
      <c r="A29" s="170" t="s">
        <v>73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52"/>
      <c r="AX29" s="52"/>
    </row>
    <row r="30" spans="1:51" s="10" customFormat="1" ht="30.95" customHeight="1">
      <c r="A30" s="168" t="s">
        <v>56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52"/>
      <c r="AX30" s="52"/>
    </row>
    <row r="31" spans="1:51" s="29" customFormat="1" ht="30.95" customHeight="1">
      <c r="A31" s="170" t="s">
        <v>57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52"/>
      <c r="AX31" s="52"/>
    </row>
    <row r="32" spans="1:51" s="30" customFormat="1" ht="30.95" customHeight="1">
      <c r="A32" s="168" t="s">
        <v>59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52"/>
      <c r="AX32" s="52"/>
    </row>
    <row r="33" spans="1:50" s="30" customFormat="1" ht="30.95" customHeight="1">
      <c r="A33" s="168" t="s">
        <v>72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52"/>
      <c r="AX33" s="52"/>
    </row>
    <row r="34" spans="1:50" s="30" customFormat="1" ht="57.95" customHeight="1">
      <c r="A34" s="170" t="s">
        <v>82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52"/>
      <c r="AX34" s="52"/>
    </row>
    <row r="35" spans="1:50" ht="18" customHeight="1">
      <c r="A35" s="170" t="s">
        <v>60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53"/>
      <c r="AX35" s="11"/>
    </row>
    <row r="36" spans="1:50" ht="13.5" customHeight="1"/>
    <row r="38" spans="1:50">
      <c r="B38" s="9" t="s">
        <v>30</v>
      </c>
    </row>
  </sheetData>
  <sheetProtection sheet="1" objects="1" scenarios="1"/>
  <mergeCells count="131">
    <mergeCell ref="AU5:AV6"/>
    <mergeCell ref="AN9:AO9"/>
    <mergeCell ref="AN7:AO7"/>
    <mergeCell ref="AS7:AT7"/>
    <mergeCell ref="AP9:AQ9"/>
    <mergeCell ref="AS9:AT9"/>
    <mergeCell ref="AP8:AQ8"/>
    <mergeCell ref="AS8:AT8"/>
    <mergeCell ref="AP7:AQ7"/>
    <mergeCell ref="AN8:AO8"/>
    <mergeCell ref="AN16:AO16"/>
    <mergeCell ref="AP16:AV16"/>
    <mergeCell ref="AN14:AO14"/>
    <mergeCell ref="AN15:AO15"/>
    <mergeCell ref="X23:X24"/>
    <mergeCell ref="AI23:AI24"/>
    <mergeCell ref="AH23:AH24"/>
    <mergeCell ref="AC23:AC24"/>
    <mergeCell ref="T23:T24"/>
    <mergeCell ref="V23:V24"/>
    <mergeCell ref="AK17:AK18"/>
    <mergeCell ref="AK19:AK20"/>
    <mergeCell ref="AK21:AK22"/>
    <mergeCell ref="AD23:AD24"/>
    <mergeCell ref="AL23:AL24"/>
    <mergeCell ref="AG23:AG24"/>
    <mergeCell ref="AE23:AE24"/>
    <mergeCell ref="O23:O24"/>
    <mergeCell ref="S23:S24"/>
    <mergeCell ref="AB23:AB24"/>
    <mergeCell ref="AA23:AA24"/>
    <mergeCell ref="Z23:Z24"/>
    <mergeCell ref="Q23:Q24"/>
    <mergeCell ref="W23:W24"/>
    <mergeCell ref="R23:R24"/>
    <mergeCell ref="A23:D24"/>
    <mergeCell ref="P23:P24"/>
    <mergeCell ref="I23:I24"/>
    <mergeCell ref="J23:J24"/>
    <mergeCell ref="AK7:AK8"/>
    <mergeCell ref="AJ19:AJ20"/>
    <mergeCell ref="AK5:AK6"/>
    <mergeCell ref="AL21:AL22"/>
    <mergeCell ref="AJ3:AK3"/>
    <mergeCell ref="AK13:AK14"/>
    <mergeCell ref="AK15:AK16"/>
    <mergeCell ref="AS10:AT10"/>
    <mergeCell ref="AP10:AQ10"/>
    <mergeCell ref="AN10:AO10"/>
    <mergeCell ref="AP13:AQ13"/>
    <mergeCell ref="AN5:AO6"/>
    <mergeCell ref="AP5:AT6"/>
    <mergeCell ref="AL3:AN3"/>
    <mergeCell ref="AS13:AT13"/>
    <mergeCell ref="AN13:AO13"/>
    <mergeCell ref="AN11:AO11"/>
    <mergeCell ref="AP11:AQ11"/>
    <mergeCell ref="AS11:AT11"/>
    <mergeCell ref="AN12:AO12"/>
    <mergeCell ref="AP12:AQ12"/>
    <mergeCell ref="AS12:AT12"/>
    <mergeCell ref="AP14:AV14"/>
    <mergeCell ref="AP15:AV15"/>
    <mergeCell ref="A1:B1"/>
    <mergeCell ref="B15:B16"/>
    <mergeCell ref="B17:B18"/>
    <mergeCell ref="AL15:AL16"/>
    <mergeCell ref="AL17:AL18"/>
    <mergeCell ref="B5:B6"/>
    <mergeCell ref="AJ7:AJ8"/>
    <mergeCell ref="A9:A10"/>
    <mergeCell ref="AL19:AL20"/>
    <mergeCell ref="B13:B14"/>
    <mergeCell ref="B11:B12"/>
    <mergeCell ref="B19:B20"/>
    <mergeCell ref="A17:A18"/>
    <mergeCell ref="A19:A20"/>
    <mergeCell ref="X3:Z3"/>
    <mergeCell ref="O3:T3"/>
    <mergeCell ref="AL7:AL8"/>
    <mergeCell ref="AL13:AL14"/>
    <mergeCell ref="U3:W3"/>
    <mergeCell ref="B3:N3"/>
    <mergeCell ref="D5:D6"/>
    <mergeCell ref="B9:B10"/>
    <mergeCell ref="AL5:AL6"/>
    <mergeCell ref="A7:A8"/>
    <mergeCell ref="A11:A12"/>
    <mergeCell ref="A13:A14"/>
    <mergeCell ref="A15:A16"/>
    <mergeCell ref="AJ9:AJ10"/>
    <mergeCell ref="AJ13:AJ14"/>
    <mergeCell ref="AJ11:AJ12"/>
    <mergeCell ref="AJ5:AJ6"/>
    <mergeCell ref="B7:B8"/>
    <mergeCell ref="C9:C11"/>
    <mergeCell ref="A5:A6"/>
    <mergeCell ref="AJ15:AJ16"/>
    <mergeCell ref="A35:AV35"/>
    <mergeCell ref="K23:K24"/>
    <mergeCell ref="A25:C26"/>
    <mergeCell ref="G25:O26"/>
    <mergeCell ref="T25:AB26"/>
    <mergeCell ref="AK9:AK12"/>
    <mergeCell ref="AK23:AK24"/>
    <mergeCell ref="AJ23:AJ24"/>
    <mergeCell ref="AL9:AL12"/>
    <mergeCell ref="AF23:AF24"/>
    <mergeCell ref="U23:U24"/>
    <mergeCell ref="Y23:Y24"/>
    <mergeCell ref="E23:E24"/>
    <mergeCell ref="F23:F24"/>
    <mergeCell ref="M23:M24"/>
    <mergeCell ref="N23:N24"/>
    <mergeCell ref="L23:L24"/>
    <mergeCell ref="G23:G24"/>
    <mergeCell ref="H23:H24"/>
    <mergeCell ref="B21:B22"/>
    <mergeCell ref="A21:A22"/>
    <mergeCell ref="AJ17:AJ18"/>
    <mergeCell ref="AJ21:AJ22"/>
    <mergeCell ref="AC26:AD26"/>
    <mergeCell ref="AJ25:AK26"/>
    <mergeCell ref="P26:Q26"/>
    <mergeCell ref="A29:AV29"/>
    <mergeCell ref="A30:AV30"/>
    <mergeCell ref="A31:AV31"/>
    <mergeCell ref="A32:AV32"/>
    <mergeCell ref="A33:AV33"/>
    <mergeCell ref="A34:AV34"/>
    <mergeCell ref="AL25:AL26"/>
  </mergeCells>
  <phoneticPr fontId="2"/>
  <dataValidations count="1">
    <dataValidation type="list" allowBlank="1" showInputMessage="1" showErrorMessage="1" sqref="B7:B22">
      <formula1>$AX$8:$AX$11</formula1>
    </dataValidation>
  </dataValidations>
  <printOptions horizontalCentered="1"/>
  <pageMargins left="0.19685039370078741" right="0.19685039370078741" top="0.70866141732283472" bottom="0.19685039370078741" header="0.19685039370078741" footer="0.19685039370078741"/>
  <pageSetup paperSize="9" scale="90" fitToHeight="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勤務形態一覧表【居宅介護支援】</vt:lpstr>
      <vt:lpstr>勤務形態一覧表【居宅介護支援】入力例</vt:lpstr>
      <vt:lpstr>勤務形態一覧表【居宅介護支援】!Print_Area</vt:lpstr>
      <vt:lpstr>勤務形態一覧表【居宅介護支援】入力例!Print_Area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都築　敏夫</cp:lastModifiedBy>
  <cp:lastPrinted>2020-03-23T00:14:02Z</cp:lastPrinted>
  <dcterms:created xsi:type="dcterms:W3CDTF">2005-02-21T08:58:26Z</dcterms:created>
  <dcterms:modified xsi:type="dcterms:W3CDTF">2020-03-23T00:39:10Z</dcterms:modified>
</cp:coreProperties>
</file>