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02指定様式\03加算\04認知症対応型共同生活介護\"/>
    </mc:Choice>
  </mc:AlternateContent>
  <bookViews>
    <workbookView xWindow="-15" yWindow="4200" windowWidth="15165" windowHeight="4245" tabRatio="950" activeTab="2"/>
  </bookViews>
  <sheets>
    <sheet name="【算定要件集計】" sheetId="7" r:id="rId1"/>
    <sheet name="【従業者名簿】" sheetId="6" r:id="rId2"/>
    <sheet name="【入力例】" sheetId="21" r:id="rId3"/>
    <sheet name="4月" sheetId="20" r:id="rId4"/>
    <sheet name="5月" sheetId="9" r:id="rId5"/>
    <sheet name="6月" sheetId="10" r:id="rId6"/>
    <sheet name="7月" sheetId="11" r:id="rId7"/>
    <sheet name="8月" sheetId="12" r:id="rId8"/>
    <sheet name="9月" sheetId="13" r:id="rId9"/>
    <sheet name="10月" sheetId="14" r:id="rId10"/>
    <sheet name="11月" sheetId="15" r:id="rId11"/>
    <sheet name="12月" sheetId="16" r:id="rId12"/>
    <sheet name="1月" sheetId="17" r:id="rId13"/>
    <sheet name="2月" sheetId="18" r:id="rId14"/>
  </sheets>
  <definedNames>
    <definedName name="_xlnm.Print_Area" localSheetId="0">【算定要件集計】!$A$1:$M$29</definedName>
    <definedName name="_xlnm.Print_Area" localSheetId="1">【従業者名簿】!$A$1:$G$46</definedName>
    <definedName name="_xlnm.Print_Area" localSheetId="2">【入力例】!$B$1:$AY$54</definedName>
    <definedName name="_xlnm.Print_Area" localSheetId="9">'10月'!$B$1:$AY$81</definedName>
    <definedName name="_xlnm.Print_Area" localSheetId="10">'11月'!$B$1:$AY$81</definedName>
    <definedName name="_xlnm.Print_Area" localSheetId="11">'12月'!$B$1:$AY$81</definedName>
    <definedName name="_xlnm.Print_Area" localSheetId="12">'1月'!$B$1:$AY$81</definedName>
    <definedName name="_xlnm.Print_Area" localSheetId="13">'2月'!$B$1:$AY$81</definedName>
    <definedName name="_xlnm.Print_Area" localSheetId="3">'4月'!$B$1:$AY$81</definedName>
    <definedName name="_xlnm.Print_Area" localSheetId="4">'5月'!$B$1:$AY$81</definedName>
    <definedName name="_xlnm.Print_Area" localSheetId="5">'6月'!$B$1:$AY$81</definedName>
    <definedName name="_xlnm.Print_Area" localSheetId="6">'7月'!$B$1:$AY$81</definedName>
    <definedName name="_xlnm.Print_Area" localSheetId="7">'8月'!$B$1:$AY$81</definedName>
    <definedName name="_xlnm.Print_Area" localSheetId="8">'9月'!$B$1:$AY$81</definedName>
    <definedName name="_xlnm.Print_Titles" localSheetId="1">【従業者名簿】!$1:$4</definedName>
  </definedNames>
  <calcPr calcId="162913"/>
  <fileRecoveryPr autoRecover="0"/>
</workbook>
</file>

<file path=xl/calcChain.xml><?xml version="1.0" encoding="utf-8"?>
<calcChain xmlns="http://schemas.openxmlformats.org/spreadsheetml/2006/main">
  <c r="A8" i="7" l="1"/>
  <c r="A7" i="7"/>
  <c r="BA42" i="18" l="1"/>
  <c r="BA202" i="9"/>
  <c r="BA202" i="10"/>
  <c r="BA202" i="11"/>
  <c r="BA202" i="12"/>
  <c r="BA202" i="13"/>
  <c r="BA202" i="14"/>
  <c r="BA202" i="15"/>
  <c r="BA202" i="16"/>
  <c r="BA202" i="17"/>
  <c r="BA202" i="18"/>
  <c r="BA202" i="20"/>
  <c r="BA122" i="9"/>
  <c r="BA122" i="10"/>
  <c r="BA122" i="11"/>
  <c r="BA122" i="12"/>
  <c r="BA122" i="13"/>
  <c r="BA122" i="14"/>
  <c r="BA122" i="15"/>
  <c r="BA122" i="16"/>
  <c r="BA122" i="17"/>
  <c r="BA122" i="18"/>
  <c r="BA122" i="20"/>
  <c r="BA42" i="9"/>
  <c r="BA42" i="10"/>
  <c r="BA42" i="11"/>
  <c r="BA42" i="12"/>
  <c r="BA42" i="13"/>
  <c r="BA42" i="14"/>
  <c r="BA42" i="15"/>
  <c r="BA42" i="16"/>
  <c r="BA42" i="17"/>
  <c r="BA42" i="20"/>
  <c r="BA198" i="9"/>
  <c r="BA198" i="10"/>
  <c r="BA198" i="11"/>
  <c r="BA198" i="12"/>
  <c r="BA198" i="13"/>
  <c r="BA198" i="14"/>
  <c r="BA198" i="15"/>
  <c r="BA198" i="16"/>
  <c r="BA198" i="17"/>
  <c r="BA198" i="18"/>
  <c r="BA198" i="20"/>
  <c r="BA118" i="9"/>
  <c r="BA118" i="10"/>
  <c r="BA118" i="11"/>
  <c r="BA118" i="12"/>
  <c r="BA118" i="13"/>
  <c r="BA118" i="14"/>
  <c r="BA118" i="15"/>
  <c r="BA118" i="16"/>
  <c r="BA118" i="17"/>
  <c r="BA118" i="18"/>
  <c r="BA118" i="20"/>
  <c r="BA38" i="9"/>
  <c r="BA38" i="10"/>
  <c r="BA38" i="11"/>
  <c r="BA38" i="12"/>
  <c r="BA38" i="13"/>
  <c r="BA38" i="14"/>
  <c r="BA38" i="15"/>
  <c r="BA38" i="16"/>
  <c r="BA38" i="17"/>
  <c r="BA38" i="18"/>
  <c r="BA38" i="20"/>
  <c r="BA50" i="21"/>
  <c r="BA46" i="21"/>
  <c r="AT200" i="10"/>
  <c r="AT200" i="12"/>
  <c r="AT200" i="14"/>
  <c r="AT200" i="17"/>
  <c r="AT200" i="18"/>
  <c r="AT200" i="9"/>
  <c r="C238" i="10"/>
  <c r="C236" i="10"/>
  <c r="C234" i="10"/>
  <c r="C232" i="10"/>
  <c r="C230" i="10"/>
  <c r="C228" i="10"/>
  <c r="C226" i="10"/>
  <c r="C224" i="10"/>
  <c r="C222" i="10"/>
  <c r="C220" i="10"/>
  <c r="C218" i="10"/>
  <c r="C216" i="10"/>
  <c r="C214" i="10"/>
  <c r="C212" i="10"/>
  <c r="C210" i="10"/>
  <c r="C238" i="11"/>
  <c r="C236" i="11"/>
  <c r="C234" i="11"/>
  <c r="C232" i="11"/>
  <c r="C230" i="11"/>
  <c r="C228" i="11"/>
  <c r="C226" i="11"/>
  <c r="C224" i="11"/>
  <c r="C222" i="11"/>
  <c r="C220" i="11"/>
  <c r="C218" i="11"/>
  <c r="C216" i="11"/>
  <c r="C214" i="11"/>
  <c r="C212" i="11"/>
  <c r="C210" i="11"/>
  <c r="C238" i="12"/>
  <c r="C236" i="12"/>
  <c r="C234" i="12"/>
  <c r="C232" i="12"/>
  <c r="C230" i="12"/>
  <c r="C228" i="12"/>
  <c r="C226" i="12"/>
  <c r="C224" i="12"/>
  <c r="C222" i="12"/>
  <c r="C220" i="12"/>
  <c r="C218" i="12"/>
  <c r="C216" i="12"/>
  <c r="C214" i="12"/>
  <c r="C212" i="12"/>
  <c r="C210" i="12"/>
  <c r="C238" i="13"/>
  <c r="C236" i="13"/>
  <c r="C234" i="13"/>
  <c r="C232" i="13"/>
  <c r="C230" i="13"/>
  <c r="C228" i="13"/>
  <c r="C226" i="13"/>
  <c r="C224" i="13"/>
  <c r="C222" i="13"/>
  <c r="C220" i="13"/>
  <c r="C218" i="13"/>
  <c r="C216" i="13"/>
  <c r="C214" i="13"/>
  <c r="C212" i="13"/>
  <c r="C210" i="13"/>
  <c r="C238" i="14"/>
  <c r="C236" i="14"/>
  <c r="C234" i="14"/>
  <c r="C232" i="14"/>
  <c r="C230" i="14"/>
  <c r="C228" i="14"/>
  <c r="C226" i="14"/>
  <c r="C224" i="14"/>
  <c r="C222" i="14"/>
  <c r="C220" i="14"/>
  <c r="C218" i="14"/>
  <c r="C216" i="14"/>
  <c r="C214" i="14"/>
  <c r="C212" i="14"/>
  <c r="C210" i="14"/>
  <c r="C238" i="15"/>
  <c r="C236" i="15"/>
  <c r="C234" i="15"/>
  <c r="C232" i="15"/>
  <c r="C230" i="15"/>
  <c r="C228" i="15"/>
  <c r="C226" i="15"/>
  <c r="C224" i="15"/>
  <c r="C222" i="15"/>
  <c r="C220" i="15"/>
  <c r="C218" i="15"/>
  <c r="C216" i="15"/>
  <c r="C214" i="15"/>
  <c r="C212" i="15"/>
  <c r="C210" i="15"/>
  <c r="C238" i="16"/>
  <c r="C236" i="16"/>
  <c r="C234" i="16"/>
  <c r="C232" i="16"/>
  <c r="C230" i="16"/>
  <c r="C228" i="16"/>
  <c r="C226" i="16"/>
  <c r="C224" i="16"/>
  <c r="C222" i="16"/>
  <c r="C220" i="16"/>
  <c r="C218" i="16"/>
  <c r="C216" i="16"/>
  <c r="C214" i="16"/>
  <c r="C212" i="16"/>
  <c r="C210" i="16"/>
  <c r="C238" i="17"/>
  <c r="C236" i="17"/>
  <c r="C234" i="17"/>
  <c r="C232" i="17"/>
  <c r="C230" i="17"/>
  <c r="C228" i="17"/>
  <c r="C226" i="17"/>
  <c r="C224" i="17"/>
  <c r="C222" i="17"/>
  <c r="C220" i="17"/>
  <c r="C218" i="17"/>
  <c r="C216" i="17"/>
  <c r="C214" i="17"/>
  <c r="C212" i="17"/>
  <c r="C210" i="17"/>
  <c r="C238" i="18"/>
  <c r="C236" i="18"/>
  <c r="C234" i="18"/>
  <c r="C232" i="18"/>
  <c r="C230" i="18"/>
  <c r="C228" i="18"/>
  <c r="C226" i="18"/>
  <c r="C224" i="18"/>
  <c r="C222" i="18"/>
  <c r="C220" i="18"/>
  <c r="C218" i="18"/>
  <c r="C216" i="18"/>
  <c r="C214" i="18"/>
  <c r="C212" i="18"/>
  <c r="C210" i="18"/>
  <c r="C238" i="9"/>
  <c r="C236" i="9"/>
  <c r="C234" i="9"/>
  <c r="C232" i="9"/>
  <c r="C230" i="9"/>
  <c r="C228" i="9"/>
  <c r="C226" i="9"/>
  <c r="C224" i="9"/>
  <c r="C222" i="9"/>
  <c r="C220" i="9"/>
  <c r="C218" i="9"/>
  <c r="C216" i="9"/>
  <c r="C214" i="9"/>
  <c r="C212" i="9"/>
  <c r="C210" i="9"/>
  <c r="C158" i="10"/>
  <c r="C156" i="10"/>
  <c r="C154" i="10"/>
  <c r="C152" i="10"/>
  <c r="C150" i="10"/>
  <c r="C148" i="10"/>
  <c r="C146" i="10"/>
  <c r="C144" i="10"/>
  <c r="C142" i="10"/>
  <c r="C140" i="10"/>
  <c r="C138" i="10"/>
  <c r="C136" i="10"/>
  <c r="C134" i="10"/>
  <c r="C132" i="10"/>
  <c r="C130" i="10"/>
  <c r="C158" i="11"/>
  <c r="C156" i="11"/>
  <c r="C154" i="11"/>
  <c r="C152" i="11"/>
  <c r="C150" i="11"/>
  <c r="C148" i="11"/>
  <c r="C146" i="11"/>
  <c r="C144" i="11"/>
  <c r="C142" i="11"/>
  <c r="C140" i="11"/>
  <c r="C138" i="11"/>
  <c r="C136" i="11"/>
  <c r="C134" i="11"/>
  <c r="C132" i="11"/>
  <c r="C130" i="11"/>
  <c r="C158" i="12"/>
  <c r="C156" i="12"/>
  <c r="C154" i="12"/>
  <c r="C152" i="12"/>
  <c r="C150" i="12"/>
  <c r="C148" i="12"/>
  <c r="C146" i="12"/>
  <c r="C144" i="12"/>
  <c r="C142" i="12"/>
  <c r="C140" i="12"/>
  <c r="C138" i="12"/>
  <c r="C136" i="12"/>
  <c r="C134" i="12"/>
  <c r="C132" i="12"/>
  <c r="C130" i="12"/>
  <c r="C158" i="13"/>
  <c r="C156" i="13"/>
  <c r="C154" i="13"/>
  <c r="C152" i="13"/>
  <c r="C150" i="13"/>
  <c r="C148" i="13"/>
  <c r="C146" i="13"/>
  <c r="C144" i="13"/>
  <c r="C142" i="13"/>
  <c r="C140" i="13"/>
  <c r="C138" i="13"/>
  <c r="C136" i="13"/>
  <c r="C134" i="13"/>
  <c r="C132" i="13"/>
  <c r="C130" i="13"/>
  <c r="C158" i="14"/>
  <c r="C156" i="14"/>
  <c r="C154" i="14"/>
  <c r="C152" i="14"/>
  <c r="C150" i="14"/>
  <c r="C148" i="14"/>
  <c r="C146" i="14"/>
  <c r="C144" i="14"/>
  <c r="C142" i="14"/>
  <c r="C140" i="14"/>
  <c r="C138" i="14"/>
  <c r="C136" i="14"/>
  <c r="C134" i="14"/>
  <c r="C132" i="14"/>
  <c r="C130" i="14"/>
  <c r="C158" i="15"/>
  <c r="C156" i="15"/>
  <c r="C154" i="15"/>
  <c r="C152" i="15"/>
  <c r="C150" i="15"/>
  <c r="C148" i="15"/>
  <c r="C146" i="15"/>
  <c r="C144" i="15"/>
  <c r="C142" i="15"/>
  <c r="C140" i="15"/>
  <c r="C138" i="15"/>
  <c r="C136" i="15"/>
  <c r="C134" i="15"/>
  <c r="C132" i="15"/>
  <c r="C130" i="15"/>
  <c r="C158" i="16"/>
  <c r="C156" i="16"/>
  <c r="C154" i="16"/>
  <c r="C152" i="16"/>
  <c r="C150" i="16"/>
  <c r="C148" i="16"/>
  <c r="C146" i="16"/>
  <c r="C144" i="16"/>
  <c r="C142" i="16"/>
  <c r="C140" i="16"/>
  <c r="C138" i="16"/>
  <c r="C136" i="16"/>
  <c r="C134" i="16"/>
  <c r="C132" i="16"/>
  <c r="C130" i="16"/>
  <c r="C158" i="17"/>
  <c r="C156" i="17"/>
  <c r="C154" i="17"/>
  <c r="C152" i="17"/>
  <c r="C150" i="17"/>
  <c r="C148" i="17"/>
  <c r="C146" i="17"/>
  <c r="C144" i="17"/>
  <c r="C142" i="17"/>
  <c r="C140" i="17"/>
  <c r="C138" i="17"/>
  <c r="C136" i="17"/>
  <c r="C134" i="17"/>
  <c r="C132" i="17"/>
  <c r="C130" i="17"/>
  <c r="C158" i="18"/>
  <c r="C156" i="18"/>
  <c r="C154" i="18"/>
  <c r="C152" i="18"/>
  <c r="C150" i="18"/>
  <c r="C148" i="18"/>
  <c r="C146" i="18"/>
  <c r="C144" i="18"/>
  <c r="C142" i="18"/>
  <c r="C140" i="18"/>
  <c r="C138" i="18"/>
  <c r="C136" i="18"/>
  <c r="C134" i="18"/>
  <c r="C132" i="18"/>
  <c r="C130" i="18"/>
  <c r="C158" i="9"/>
  <c r="C156" i="9"/>
  <c r="C154" i="9"/>
  <c r="C152" i="9"/>
  <c r="C150" i="9"/>
  <c r="C148" i="9"/>
  <c r="C146" i="9"/>
  <c r="C144" i="9"/>
  <c r="C142" i="9"/>
  <c r="C140" i="9"/>
  <c r="C138" i="9"/>
  <c r="C136" i="9"/>
  <c r="C134" i="9"/>
  <c r="C132" i="9"/>
  <c r="C130" i="9"/>
  <c r="C78" i="10"/>
  <c r="C76" i="10"/>
  <c r="C74" i="10"/>
  <c r="C72" i="10"/>
  <c r="C70" i="10"/>
  <c r="C68" i="10"/>
  <c r="C66" i="10"/>
  <c r="C64" i="10"/>
  <c r="C62" i="10"/>
  <c r="C60" i="10"/>
  <c r="C58" i="10"/>
  <c r="C56" i="10"/>
  <c r="C54" i="10"/>
  <c r="C52" i="10"/>
  <c r="C50" i="10"/>
  <c r="C78" i="11"/>
  <c r="C76" i="11"/>
  <c r="C74" i="11"/>
  <c r="C72" i="11"/>
  <c r="C70" i="11"/>
  <c r="C68" i="11"/>
  <c r="C66" i="11"/>
  <c r="C64" i="11"/>
  <c r="C62" i="11"/>
  <c r="C60" i="11"/>
  <c r="C58" i="11"/>
  <c r="C56" i="11"/>
  <c r="C54" i="11"/>
  <c r="C52" i="11"/>
  <c r="C50" i="11"/>
  <c r="C78" i="12"/>
  <c r="C76" i="12"/>
  <c r="C74" i="12"/>
  <c r="C72" i="12"/>
  <c r="C70" i="12"/>
  <c r="C68" i="12"/>
  <c r="C66" i="12"/>
  <c r="C64" i="12"/>
  <c r="C62" i="12"/>
  <c r="C60" i="12"/>
  <c r="C58" i="12"/>
  <c r="C56" i="12"/>
  <c r="C54" i="12"/>
  <c r="C52" i="12"/>
  <c r="C50" i="12"/>
  <c r="C78" i="13"/>
  <c r="C76" i="13"/>
  <c r="C74" i="13"/>
  <c r="C72" i="13"/>
  <c r="C70" i="13"/>
  <c r="C68" i="13"/>
  <c r="C66" i="13"/>
  <c r="C64" i="13"/>
  <c r="C62" i="13"/>
  <c r="C60" i="13"/>
  <c r="C58" i="13"/>
  <c r="C56" i="13"/>
  <c r="C54" i="13"/>
  <c r="C52" i="13"/>
  <c r="C50" i="13"/>
  <c r="C78" i="14"/>
  <c r="C76" i="14"/>
  <c r="C74" i="14"/>
  <c r="C72" i="14"/>
  <c r="C70" i="14"/>
  <c r="C68" i="14"/>
  <c r="C66" i="14"/>
  <c r="C64" i="14"/>
  <c r="C62" i="14"/>
  <c r="C60" i="14"/>
  <c r="C58" i="14"/>
  <c r="C56" i="14"/>
  <c r="C54" i="14"/>
  <c r="C52" i="14"/>
  <c r="C50" i="14"/>
  <c r="C78" i="15"/>
  <c r="C76" i="15"/>
  <c r="C74" i="15"/>
  <c r="C72" i="15"/>
  <c r="C70" i="15"/>
  <c r="C68" i="15"/>
  <c r="C66" i="15"/>
  <c r="C64" i="15"/>
  <c r="C62" i="15"/>
  <c r="C60" i="15"/>
  <c r="C58" i="15"/>
  <c r="C56" i="15"/>
  <c r="C54" i="15"/>
  <c r="C52" i="15"/>
  <c r="C50" i="15"/>
  <c r="C78" i="16"/>
  <c r="C76" i="16"/>
  <c r="C74" i="16"/>
  <c r="C72" i="16"/>
  <c r="C70" i="16"/>
  <c r="C68" i="16"/>
  <c r="C66" i="16"/>
  <c r="C64" i="16"/>
  <c r="C62" i="16"/>
  <c r="C60" i="16"/>
  <c r="C58" i="16"/>
  <c r="C56" i="16"/>
  <c r="C54" i="16"/>
  <c r="C52" i="16"/>
  <c r="C50" i="16"/>
  <c r="C78" i="17"/>
  <c r="C76" i="17"/>
  <c r="C74" i="17"/>
  <c r="C72" i="17"/>
  <c r="C70" i="17"/>
  <c r="C68" i="17"/>
  <c r="C66" i="17"/>
  <c r="C64" i="17"/>
  <c r="C62" i="17"/>
  <c r="C60" i="17"/>
  <c r="C58" i="17"/>
  <c r="C56" i="17"/>
  <c r="C54" i="17"/>
  <c r="C52" i="17"/>
  <c r="C50" i="17"/>
  <c r="C78" i="18"/>
  <c r="C76" i="18"/>
  <c r="C74" i="18"/>
  <c r="C72" i="18"/>
  <c r="C70" i="18"/>
  <c r="C68" i="18"/>
  <c r="C66" i="18"/>
  <c r="C64" i="18"/>
  <c r="C62" i="18"/>
  <c r="C60" i="18"/>
  <c r="C58" i="18"/>
  <c r="C56" i="18"/>
  <c r="C54" i="18"/>
  <c r="C52" i="18"/>
  <c r="C50" i="18"/>
  <c r="C78" i="9"/>
  <c r="C76" i="9"/>
  <c r="C74" i="9"/>
  <c r="C72" i="9"/>
  <c r="C70" i="9"/>
  <c r="C68" i="9"/>
  <c r="C66" i="9"/>
  <c r="C64" i="9"/>
  <c r="C62" i="9"/>
  <c r="C60" i="9"/>
  <c r="C58" i="9"/>
  <c r="C56" i="9"/>
  <c r="C54" i="9"/>
  <c r="C52" i="9"/>
  <c r="C50" i="9"/>
  <c r="C202" i="10"/>
  <c r="C200" i="10"/>
  <c r="C198" i="10"/>
  <c r="C196" i="10"/>
  <c r="C194" i="10"/>
  <c r="C192" i="10"/>
  <c r="C190" i="10"/>
  <c r="C188" i="10"/>
  <c r="C186" i="10"/>
  <c r="C184" i="10"/>
  <c r="C180" i="10"/>
  <c r="C174" i="10"/>
  <c r="C202" i="11"/>
  <c r="C200" i="11"/>
  <c r="C198" i="11"/>
  <c r="C196" i="11"/>
  <c r="C194" i="11"/>
  <c r="C192" i="11"/>
  <c r="C190" i="11"/>
  <c r="C188" i="11"/>
  <c r="C186" i="11"/>
  <c r="C184" i="11"/>
  <c r="C180" i="11"/>
  <c r="C174" i="11"/>
  <c r="C202" i="12"/>
  <c r="C200" i="12"/>
  <c r="C198" i="12"/>
  <c r="C196" i="12"/>
  <c r="C194" i="12"/>
  <c r="C192" i="12"/>
  <c r="C190" i="12"/>
  <c r="C188" i="12"/>
  <c r="C186" i="12"/>
  <c r="C184" i="12"/>
  <c r="C180" i="12"/>
  <c r="C174" i="12"/>
  <c r="C202" i="13"/>
  <c r="C200" i="13"/>
  <c r="C198" i="13"/>
  <c r="C196" i="13"/>
  <c r="C194" i="13"/>
  <c r="C192" i="13"/>
  <c r="C190" i="13"/>
  <c r="C188" i="13"/>
  <c r="C186" i="13"/>
  <c r="C184" i="13"/>
  <c r="C180" i="13"/>
  <c r="C174" i="13"/>
  <c r="C202" i="14"/>
  <c r="C200" i="14"/>
  <c r="C198" i="14"/>
  <c r="C196" i="14"/>
  <c r="C194" i="14"/>
  <c r="C192" i="14"/>
  <c r="C190" i="14"/>
  <c r="C188" i="14"/>
  <c r="C186" i="14"/>
  <c r="C184" i="14"/>
  <c r="C180" i="14"/>
  <c r="C174" i="14"/>
  <c r="C202" i="15"/>
  <c r="C200" i="15"/>
  <c r="C198" i="15"/>
  <c r="C196" i="15"/>
  <c r="C194" i="15"/>
  <c r="C192" i="15"/>
  <c r="C190" i="15"/>
  <c r="C188" i="15"/>
  <c r="C186" i="15"/>
  <c r="C184" i="15"/>
  <c r="C180" i="15"/>
  <c r="C174" i="15"/>
  <c r="C202" i="16"/>
  <c r="C200" i="16"/>
  <c r="C198" i="16"/>
  <c r="C196" i="16"/>
  <c r="C194" i="16"/>
  <c r="C192" i="16"/>
  <c r="C190" i="16"/>
  <c r="C188" i="16"/>
  <c r="C186" i="16"/>
  <c r="C184" i="16"/>
  <c r="C180" i="16"/>
  <c r="C174" i="16"/>
  <c r="C202" i="17"/>
  <c r="C200" i="17"/>
  <c r="C198" i="17"/>
  <c r="C196" i="17"/>
  <c r="C194" i="17"/>
  <c r="C192" i="17"/>
  <c r="C190" i="17"/>
  <c r="C188" i="17"/>
  <c r="C186" i="17"/>
  <c r="C184" i="17"/>
  <c r="C180" i="17"/>
  <c r="C174" i="17"/>
  <c r="C202" i="18"/>
  <c r="C200" i="18"/>
  <c r="C198" i="18"/>
  <c r="C196" i="18"/>
  <c r="C194" i="18"/>
  <c r="C192" i="18"/>
  <c r="C190" i="18"/>
  <c r="C188" i="18"/>
  <c r="C186" i="18"/>
  <c r="C184" i="18"/>
  <c r="C180" i="18"/>
  <c r="C174" i="18"/>
  <c r="C202" i="9"/>
  <c r="C200" i="9"/>
  <c r="C198" i="9"/>
  <c r="C196" i="9"/>
  <c r="C194" i="9"/>
  <c r="C192" i="9"/>
  <c r="C190" i="9"/>
  <c r="C188" i="9"/>
  <c r="C186" i="9"/>
  <c r="C184" i="9"/>
  <c r="C180" i="9"/>
  <c r="C174" i="9"/>
  <c r="C122" i="10"/>
  <c r="C120" i="10"/>
  <c r="C118" i="10"/>
  <c r="C116" i="10"/>
  <c r="C114" i="10"/>
  <c r="C112" i="10"/>
  <c r="C110" i="10"/>
  <c r="C108" i="10"/>
  <c r="C106" i="10"/>
  <c r="C104" i="10"/>
  <c r="C100" i="10"/>
  <c r="C94" i="10"/>
  <c r="C122" i="11"/>
  <c r="C120" i="11"/>
  <c r="C118" i="11"/>
  <c r="C116" i="11"/>
  <c r="C114" i="11"/>
  <c r="C112" i="11"/>
  <c r="C110" i="11"/>
  <c r="C108" i="11"/>
  <c r="C106" i="11"/>
  <c r="C104" i="11"/>
  <c r="C100" i="11"/>
  <c r="C94" i="11"/>
  <c r="C122" i="12"/>
  <c r="C120" i="12"/>
  <c r="C118" i="12"/>
  <c r="C116" i="12"/>
  <c r="C114" i="12"/>
  <c r="C112" i="12"/>
  <c r="C110" i="12"/>
  <c r="C108" i="12"/>
  <c r="C106" i="12"/>
  <c r="C104" i="12"/>
  <c r="C100" i="12"/>
  <c r="C94" i="12"/>
  <c r="C122" i="13"/>
  <c r="C120" i="13"/>
  <c r="C118" i="13"/>
  <c r="C116" i="13"/>
  <c r="C114" i="13"/>
  <c r="C112" i="13"/>
  <c r="C110" i="13"/>
  <c r="C108" i="13"/>
  <c r="C106" i="13"/>
  <c r="C104" i="13"/>
  <c r="C100" i="13"/>
  <c r="C94" i="13"/>
  <c r="C122" i="14"/>
  <c r="C120" i="14"/>
  <c r="C118" i="14"/>
  <c r="C116" i="14"/>
  <c r="C114" i="14"/>
  <c r="C112" i="14"/>
  <c r="C110" i="14"/>
  <c r="C108" i="14"/>
  <c r="C106" i="14"/>
  <c r="C104" i="14"/>
  <c r="C100" i="14"/>
  <c r="C94" i="14"/>
  <c r="C122" i="15"/>
  <c r="C120" i="15"/>
  <c r="C118" i="15"/>
  <c r="C116" i="15"/>
  <c r="C114" i="15"/>
  <c r="C112" i="15"/>
  <c r="C110" i="15"/>
  <c r="C108" i="15"/>
  <c r="C106" i="15"/>
  <c r="C104" i="15"/>
  <c r="C100" i="15"/>
  <c r="C94" i="15"/>
  <c r="C122" i="16"/>
  <c r="C120" i="16"/>
  <c r="C118" i="16"/>
  <c r="C116" i="16"/>
  <c r="C114" i="16"/>
  <c r="C112" i="16"/>
  <c r="C110" i="16"/>
  <c r="C108" i="16"/>
  <c r="C106" i="16"/>
  <c r="C104" i="16"/>
  <c r="C100" i="16"/>
  <c r="C94" i="16"/>
  <c r="C122" i="17"/>
  <c r="C120" i="17"/>
  <c r="C118" i="17"/>
  <c r="C116" i="17"/>
  <c r="C114" i="17"/>
  <c r="C112" i="17"/>
  <c r="C110" i="17"/>
  <c r="C108" i="17"/>
  <c r="C106" i="17"/>
  <c r="C104" i="17"/>
  <c r="C100" i="17"/>
  <c r="C94" i="17"/>
  <c r="C122" i="18"/>
  <c r="C120" i="18"/>
  <c r="C118" i="18"/>
  <c r="C116" i="18"/>
  <c r="C114" i="18"/>
  <c r="C112" i="18"/>
  <c r="C110" i="18"/>
  <c r="C108" i="18"/>
  <c r="C106" i="18"/>
  <c r="C104" i="18"/>
  <c r="C100" i="18"/>
  <c r="C94" i="18"/>
  <c r="C122" i="9"/>
  <c r="C120" i="9"/>
  <c r="C118" i="9"/>
  <c r="C116" i="9"/>
  <c r="C114" i="9"/>
  <c r="C112" i="9"/>
  <c r="C110" i="9"/>
  <c r="C108" i="9"/>
  <c r="C106" i="9"/>
  <c r="C104" i="9"/>
  <c r="C100" i="9"/>
  <c r="C94" i="9"/>
  <c r="C42" i="10"/>
  <c r="C40" i="10"/>
  <c r="C38" i="10"/>
  <c r="C36" i="10"/>
  <c r="C34" i="10"/>
  <c r="C32" i="10"/>
  <c r="C30" i="10"/>
  <c r="C28" i="10"/>
  <c r="C26" i="10"/>
  <c r="C24" i="10"/>
  <c r="C20" i="10"/>
  <c r="C14" i="10"/>
  <c r="C42" i="11"/>
  <c r="C40" i="11"/>
  <c r="C38" i="11"/>
  <c r="C36" i="11"/>
  <c r="C34" i="11"/>
  <c r="C32" i="11"/>
  <c r="C30" i="11"/>
  <c r="C28" i="11"/>
  <c r="C26" i="11"/>
  <c r="C24" i="11"/>
  <c r="C20" i="11"/>
  <c r="C14" i="11"/>
  <c r="C42" i="12"/>
  <c r="C40" i="12"/>
  <c r="C38" i="12"/>
  <c r="C36" i="12"/>
  <c r="C34" i="12"/>
  <c r="C32" i="12"/>
  <c r="C30" i="12"/>
  <c r="C28" i="12"/>
  <c r="C26" i="12"/>
  <c r="C24" i="12"/>
  <c r="C20" i="12"/>
  <c r="C14" i="12"/>
  <c r="C42" i="13"/>
  <c r="C40" i="13"/>
  <c r="C38" i="13"/>
  <c r="C36" i="13"/>
  <c r="C34" i="13"/>
  <c r="C32" i="13"/>
  <c r="C30" i="13"/>
  <c r="C28" i="13"/>
  <c r="C26" i="13"/>
  <c r="C24" i="13"/>
  <c r="C20" i="13"/>
  <c r="C14" i="13"/>
  <c r="C42" i="14"/>
  <c r="C40" i="14"/>
  <c r="C38" i="14"/>
  <c r="C36" i="14"/>
  <c r="C34" i="14"/>
  <c r="C32" i="14"/>
  <c r="C30" i="14"/>
  <c r="C28" i="14"/>
  <c r="C26" i="14"/>
  <c r="C24" i="14"/>
  <c r="C20" i="14"/>
  <c r="C14" i="14"/>
  <c r="C42" i="15"/>
  <c r="C40" i="15"/>
  <c r="C38" i="15"/>
  <c r="C36" i="15"/>
  <c r="C34" i="15"/>
  <c r="C32" i="15"/>
  <c r="C30" i="15"/>
  <c r="C28" i="15"/>
  <c r="C26" i="15"/>
  <c r="C24" i="15"/>
  <c r="C20" i="15"/>
  <c r="C14" i="15"/>
  <c r="C42" i="16"/>
  <c r="C40" i="16"/>
  <c r="C38" i="16"/>
  <c r="C36" i="16"/>
  <c r="C34" i="16"/>
  <c r="C32" i="16"/>
  <c r="C30" i="16"/>
  <c r="C28" i="16"/>
  <c r="C26" i="16"/>
  <c r="C24" i="16"/>
  <c r="C20" i="16"/>
  <c r="C14" i="16"/>
  <c r="C42" i="17"/>
  <c r="C40" i="17"/>
  <c r="C38" i="17"/>
  <c r="C36" i="17"/>
  <c r="C34" i="17"/>
  <c r="C32" i="17"/>
  <c r="C30" i="17"/>
  <c r="C28" i="17"/>
  <c r="C26" i="17"/>
  <c r="C24" i="17"/>
  <c r="C20" i="17"/>
  <c r="C14" i="17"/>
  <c r="C42" i="18"/>
  <c r="C40" i="18"/>
  <c r="C38" i="18"/>
  <c r="C36" i="18"/>
  <c r="C34" i="18"/>
  <c r="C32" i="18"/>
  <c r="C30" i="18"/>
  <c r="C28" i="18"/>
  <c r="C26" i="18"/>
  <c r="C24" i="18"/>
  <c r="C20" i="18"/>
  <c r="C14" i="18"/>
  <c r="C42" i="9"/>
  <c r="C40" i="9"/>
  <c r="C38" i="9"/>
  <c r="C36" i="9"/>
  <c r="C34" i="9"/>
  <c r="C32" i="9"/>
  <c r="C30" i="9"/>
  <c r="C28" i="9"/>
  <c r="C26" i="9"/>
  <c r="C24" i="9"/>
  <c r="C20" i="9"/>
  <c r="C14" i="9"/>
  <c r="C238" i="20"/>
  <c r="C236" i="20"/>
  <c r="C234" i="20"/>
  <c r="C232" i="20"/>
  <c r="C230" i="20"/>
  <c r="C228" i="20"/>
  <c r="C226" i="20"/>
  <c r="C224" i="20"/>
  <c r="C222" i="20"/>
  <c r="C220" i="20"/>
  <c r="C218" i="20"/>
  <c r="C216" i="20"/>
  <c r="C214" i="20"/>
  <c r="C212" i="20"/>
  <c r="C210" i="20"/>
  <c r="C158" i="20"/>
  <c r="C156" i="20"/>
  <c r="C154" i="20"/>
  <c r="C152" i="20"/>
  <c r="C150" i="20"/>
  <c r="C148" i="20"/>
  <c r="C146" i="20"/>
  <c r="C144" i="20"/>
  <c r="C142" i="20"/>
  <c r="C140" i="20"/>
  <c r="C138" i="20"/>
  <c r="C136" i="20"/>
  <c r="C134" i="20"/>
  <c r="C132" i="20"/>
  <c r="C130" i="20"/>
  <c r="C202" i="20"/>
  <c r="C200" i="20"/>
  <c r="C198" i="20"/>
  <c r="C196" i="20"/>
  <c r="C194" i="20"/>
  <c r="C192" i="20"/>
  <c r="C190" i="20"/>
  <c r="C188" i="20"/>
  <c r="C186" i="20"/>
  <c r="C184" i="20"/>
  <c r="C180" i="20"/>
  <c r="C174" i="20"/>
  <c r="C122" i="20"/>
  <c r="C120" i="20"/>
  <c r="C118" i="20"/>
  <c r="C116" i="20"/>
  <c r="C114" i="20"/>
  <c r="C112" i="20"/>
  <c r="C110" i="20"/>
  <c r="C108" i="20"/>
  <c r="C106" i="20"/>
  <c r="C104" i="20"/>
  <c r="C100" i="20"/>
  <c r="C94" i="20"/>
  <c r="C50" i="20"/>
  <c r="C78" i="20"/>
  <c r="C76" i="20"/>
  <c r="C74" i="20"/>
  <c r="C72" i="20"/>
  <c r="C70" i="20"/>
  <c r="C68" i="20"/>
  <c r="C66" i="20"/>
  <c r="C64" i="20"/>
  <c r="C62" i="20"/>
  <c r="C60" i="20"/>
  <c r="C58" i="20"/>
  <c r="C56" i="20"/>
  <c r="C54" i="20"/>
  <c r="C52" i="20"/>
  <c r="C24" i="20"/>
  <c r="C20" i="20"/>
  <c r="C14" i="20"/>
  <c r="C42" i="20"/>
  <c r="C40" i="20"/>
  <c r="C38" i="20"/>
  <c r="C36" i="20"/>
  <c r="C34" i="20"/>
  <c r="C32" i="20"/>
  <c r="C30" i="20"/>
  <c r="C28" i="20"/>
  <c r="C26" i="20"/>
  <c r="AW48" i="21"/>
  <c r="AW44" i="21"/>
  <c r="AT50" i="21"/>
  <c r="AW50" i="21" s="1"/>
  <c r="AT48" i="21"/>
  <c r="AT44" i="21"/>
  <c r="C28" i="21"/>
  <c r="L11" i="7" l="1"/>
  <c r="D22" i="21" l="1"/>
  <c r="C50" i="21"/>
  <c r="C48" i="21"/>
  <c r="C46" i="21"/>
  <c r="C44" i="21"/>
  <c r="C42" i="21"/>
  <c r="C40" i="21"/>
  <c r="C38" i="21"/>
  <c r="C36" i="21"/>
  <c r="C34" i="21"/>
  <c r="C32" i="21"/>
  <c r="C22" i="21"/>
  <c r="G2" i="6" l="1"/>
  <c r="C2" i="6"/>
  <c r="AM68" i="9" l="1"/>
  <c r="AM66" i="9"/>
  <c r="AM64" i="9"/>
  <c r="AM68" i="10"/>
  <c r="AM66" i="10"/>
  <c r="AM64" i="10"/>
  <c r="AM68" i="11"/>
  <c r="AM66" i="11"/>
  <c r="AM64" i="11"/>
  <c r="AM68" i="12"/>
  <c r="AM66" i="12"/>
  <c r="AM64" i="12"/>
  <c r="AM68" i="13"/>
  <c r="AM66" i="13"/>
  <c r="AM64" i="13"/>
  <c r="AM68" i="14"/>
  <c r="AM66" i="14"/>
  <c r="AM64" i="14"/>
  <c r="AM68" i="15"/>
  <c r="AM66" i="15"/>
  <c r="AM64" i="15"/>
  <c r="AM68" i="16"/>
  <c r="AM66" i="16"/>
  <c r="AM64" i="16"/>
  <c r="AM68" i="17"/>
  <c r="AM66" i="17"/>
  <c r="AM64" i="17"/>
  <c r="AM68" i="18"/>
  <c r="AM66" i="18"/>
  <c r="AM64" i="18"/>
  <c r="AM68" i="20"/>
  <c r="AM66" i="20"/>
  <c r="AM64" i="20"/>
  <c r="AM150" i="9"/>
  <c r="AM148" i="9"/>
  <c r="AM146" i="9"/>
  <c r="AM150" i="10"/>
  <c r="AM148" i="10"/>
  <c r="AM146" i="10"/>
  <c r="AM150" i="11"/>
  <c r="AM148" i="11"/>
  <c r="AM146" i="11"/>
  <c r="AM150" i="12"/>
  <c r="AM148" i="12"/>
  <c r="AM146" i="12"/>
  <c r="AM150" i="13"/>
  <c r="AM148" i="13"/>
  <c r="AM146" i="13"/>
  <c r="AM150" i="14"/>
  <c r="AM148" i="14"/>
  <c r="AM146" i="14"/>
  <c r="AM150" i="15"/>
  <c r="AM148" i="15"/>
  <c r="AM146" i="15"/>
  <c r="AM150" i="16"/>
  <c r="AM148" i="16"/>
  <c r="AM146" i="16"/>
  <c r="AM150" i="17"/>
  <c r="AM148" i="17"/>
  <c r="AM146" i="17"/>
  <c r="AM150" i="18"/>
  <c r="AM148" i="18"/>
  <c r="AM146" i="18"/>
  <c r="AM150" i="20"/>
  <c r="AM148" i="20"/>
  <c r="AM146" i="20"/>
  <c r="AM230" i="9"/>
  <c r="AM228" i="9"/>
  <c r="AM226" i="9"/>
  <c r="AM230" i="10"/>
  <c r="AM228" i="10"/>
  <c r="AM226" i="10"/>
  <c r="AM230" i="11"/>
  <c r="AM228" i="11"/>
  <c r="AM226" i="11"/>
  <c r="AM230" i="12"/>
  <c r="AM228" i="12"/>
  <c r="AM226" i="12"/>
  <c r="AM230" i="13"/>
  <c r="AM228" i="13"/>
  <c r="AM226" i="13"/>
  <c r="AM230" i="14"/>
  <c r="AM228" i="14"/>
  <c r="AM226" i="14"/>
  <c r="AM230" i="15"/>
  <c r="AM228" i="15"/>
  <c r="AM226" i="15"/>
  <c r="AM230" i="16"/>
  <c r="AM228" i="16"/>
  <c r="AM226" i="16"/>
  <c r="AM230" i="17"/>
  <c r="AM228" i="17"/>
  <c r="AM226" i="17"/>
  <c r="AM230" i="18"/>
  <c r="AM228" i="18"/>
  <c r="AM226" i="18"/>
  <c r="AM230" i="20"/>
  <c r="AM228" i="20"/>
  <c r="AM226" i="20"/>
  <c r="AM238" i="9"/>
  <c r="AM236" i="9"/>
  <c r="AM234" i="9"/>
  <c r="AM232" i="9"/>
  <c r="AM224" i="9"/>
  <c r="AM222" i="9"/>
  <c r="AM220" i="9"/>
  <c r="AM218" i="9"/>
  <c r="AM216" i="9"/>
  <c r="AM214" i="9"/>
  <c r="AM212" i="9"/>
  <c r="AM210" i="9"/>
  <c r="AM238" i="10"/>
  <c r="AM236" i="10"/>
  <c r="AM234" i="10"/>
  <c r="AM232" i="10"/>
  <c r="AM224" i="10"/>
  <c r="AM222" i="10"/>
  <c r="AM220" i="10"/>
  <c r="AM218" i="10"/>
  <c r="AM216" i="10"/>
  <c r="AM214" i="10"/>
  <c r="AM212" i="10"/>
  <c r="AM210" i="10"/>
  <c r="AM238" i="11"/>
  <c r="AM236" i="11"/>
  <c r="AM234" i="11"/>
  <c r="AM232" i="11"/>
  <c r="AM224" i="11"/>
  <c r="AM222" i="11"/>
  <c r="AM220" i="11"/>
  <c r="AM218" i="11"/>
  <c r="AM216" i="11"/>
  <c r="AM214" i="11"/>
  <c r="AM212" i="11"/>
  <c r="AM210" i="11"/>
  <c r="AM238" i="12"/>
  <c r="AM236" i="12"/>
  <c r="AM234" i="12"/>
  <c r="AM232" i="12"/>
  <c r="AM224" i="12"/>
  <c r="AM222" i="12"/>
  <c r="AM220" i="12"/>
  <c r="AM218" i="12"/>
  <c r="AM216" i="12"/>
  <c r="AM214" i="12"/>
  <c r="AM212" i="12"/>
  <c r="AM210" i="12"/>
  <c r="AM238" i="13"/>
  <c r="AM236" i="13"/>
  <c r="AM234" i="13"/>
  <c r="AM232" i="13"/>
  <c r="AM224" i="13"/>
  <c r="AM222" i="13"/>
  <c r="AM220" i="13"/>
  <c r="AM218" i="13"/>
  <c r="AM216" i="13"/>
  <c r="AM214" i="13"/>
  <c r="AM212" i="13"/>
  <c r="AM210" i="13"/>
  <c r="AM238" i="14"/>
  <c r="AM236" i="14"/>
  <c r="AM234" i="14"/>
  <c r="AM232" i="14"/>
  <c r="AM224" i="14"/>
  <c r="AM222" i="14"/>
  <c r="AM220" i="14"/>
  <c r="AM218" i="14"/>
  <c r="AM216" i="14"/>
  <c r="AM214" i="14"/>
  <c r="AM212" i="14"/>
  <c r="AM210" i="14"/>
  <c r="AM238" i="15"/>
  <c r="AM236" i="15"/>
  <c r="AM234" i="15"/>
  <c r="AM232" i="15"/>
  <c r="AM224" i="15"/>
  <c r="AM222" i="15"/>
  <c r="AM220" i="15"/>
  <c r="AM218" i="15"/>
  <c r="AM216" i="15"/>
  <c r="AM214" i="15"/>
  <c r="AM212" i="15"/>
  <c r="AM210" i="15"/>
  <c r="AM238" i="16"/>
  <c r="AM236" i="16"/>
  <c r="AM234" i="16"/>
  <c r="AM232" i="16"/>
  <c r="AM224" i="16"/>
  <c r="AM222" i="16"/>
  <c r="AM220" i="16"/>
  <c r="AM218" i="16"/>
  <c r="AM216" i="16"/>
  <c r="AM214" i="16"/>
  <c r="AM212" i="16"/>
  <c r="AM210" i="16"/>
  <c r="AM238" i="17"/>
  <c r="AM236" i="17"/>
  <c r="AM234" i="17"/>
  <c r="AM232" i="17"/>
  <c r="AM224" i="17"/>
  <c r="AM222" i="17"/>
  <c r="AM220" i="17"/>
  <c r="AM218" i="17"/>
  <c r="AM216" i="17"/>
  <c r="AM214" i="17"/>
  <c r="AM212" i="17"/>
  <c r="AM210" i="17"/>
  <c r="AM238" i="18"/>
  <c r="AM236" i="18"/>
  <c r="AM234" i="18"/>
  <c r="AM232" i="18"/>
  <c r="AM224" i="18"/>
  <c r="AM222" i="18"/>
  <c r="AM220" i="18"/>
  <c r="AM218" i="18"/>
  <c r="AM216" i="18"/>
  <c r="AM214" i="18"/>
  <c r="AM212" i="18"/>
  <c r="AM210" i="18"/>
  <c r="AM238" i="20"/>
  <c r="AM236" i="20"/>
  <c r="AM234" i="20"/>
  <c r="AM232" i="20"/>
  <c r="AM224" i="20"/>
  <c r="AM222" i="20"/>
  <c r="AM220" i="20"/>
  <c r="AM218" i="20"/>
  <c r="AM216" i="20"/>
  <c r="AM214" i="20"/>
  <c r="AM212" i="20"/>
  <c r="AM210" i="20"/>
  <c r="AM158" i="9"/>
  <c r="AM156" i="9"/>
  <c r="AM154" i="9"/>
  <c r="AM152" i="9"/>
  <c r="AM144" i="9"/>
  <c r="AM142" i="9"/>
  <c r="AM140" i="9"/>
  <c r="AM138" i="9"/>
  <c r="AM136" i="9"/>
  <c r="AM134" i="9"/>
  <c r="AM132" i="9"/>
  <c r="AM130" i="9"/>
  <c r="AM158" i="10"/>
  <c r="AM156" i="10"/>
  <c r="AM154" i="10"/>
  <c r="AM152" i="10"/>
  <c r="AM144" i="10"/>
  <c r="AM142" i="10"/>
  <c r="AM140" i="10"/>
  <c r="AM138" i="10"/>
  <c r="AM136" i="10"/>
  <c r="AM134" i="10"/>
  <c r="AM132" i="10"/>
  <c r="AM130" i="10"/>
  <c r="AM158" i="11"/>
  <c r="AM156" i="11"/>
  <c r="AM154" i="11"/>
  <c r="AM152" i="11"/>
  <c r="AM144" i="11"/>
  <c r="AM142" i="11"/>
  <c r="AM140" i="11"/>
  <c r="AM138" i="11"/>
  <c r="AM136" i="11"/>
  <c r="AM134" i="11"/>
  <c r="AM132" i="11"/>
  <c r="AM130" i="11"/>
  <c r="AM158" i="12"/>
  <c r="AM156" i="12"/>
  <c r="AM154" i="12"/>
  <c r="AM152" i="12"/>
  <c r="AM144" i="12"/>
  <c r="AM142" i="12"/>
  <c r="AM140" i="12"/>
  <c r="AM138" i="12"/>
  <c r="AM136" i="12"/>
  <c r="AM134" i="12"/>
  <c r="AM132" i="12"/>
  <c r="AM130" i="12"/>
  <c r="AM158" i="13"/>
  <c r="AM156" i="13"/>
  <c r="AM154" i="13"/>
  <c r="AM152" i="13"/>
  <c r="AM144" i="13"/>
  <c r="AM142" i="13"/>
  <c r="AM140" i="13"/>
  <c r="AM138" i="13"/>
  <c r="AM136" i="13"/>
  <c r="AM134" i="13"/>
  <c r="AM132" i="13"/>
  <c r="AM130" i="13"/>
  <c r="AM158" i="14"/>
  <c r="AM156" i="14"/>
  <c r="AM154" i="14"/>
  <c r="AM152" i="14"/>
  <c r="AM144" i="14"/>
  <c r="AM142" i="14"/>
  <c r="AM140" i="14"/>
  <c r="AM138" i="14"/>
  <c r="AM136" i="14"/>
  <c r="AM134" i="14"/>
  <c r="AM132" i="14"/>
  <c r="AM130" i="14"/>
  <c r="AM158" i="15"/>
  <c r="AM156" i="15"/>
  <c r="AM154" i="15"/>
  <c r="AM152" i="15"/>
  <c r="AM144" i="15"/>
  <c r="AM142" i="15"/>
  <c r="AM140" i="15"/>
  <c r="AM138" i="15"/>
  <c r="AM136" i="15"/>
  <c r="AM134" i="15"/>
  <c r="AM132" i="15"/>
  <c r="AM130" i="15"/>
  <c r="AM158" i="16"/>
  <c r="AM156" i="16"/>
  <c r="AM154" i="16"/>
  <c r="AM152" i="16"/>
  <c r="AM144" i="16"/>
  <c r="AM142" i="16"/>
  <c r="AM140" i="16"/>
  <c r="AM138" i="16"/>
  <c r="AM136" i="16"/>
  <c r="AM134" i="16"/>
  <c r="AM132" i="16"/>
  <c r="AM130" i="16"/>
  <c r="AM158" i="17"/>
  <c r="AM156" i="17"/>
  <c r="AM154" i="17"/>
  <c r="AM152" i="17"/>
  <c r="AM144" i="17"/>
  <c r="AM142" i="17"/>
  <c r="AM140" i="17"/>
  <c r="AM138" i="17"/>
  <c r="AM136" i="17"/>
  <c r="AM134" i="17"/>
  <c r="AM132" i="17"/>
  <c r="AM130" i="17"/>
  <c r="AM158" i="18"/>
  <c r="AM156" i="18"/>
  <c r="AM154" i="18"/>
  <c r="AM152" i="18"/>
  <c r="AM144" i="18"/>
  <c r="AM142" i="18"/>
  <c r="AM140" i="18"/>
  <c r="AM138" i="18"/>
  <c r="AM136" i="18"/>
  <c r="AM134" i="18"/>
  <c r="AM132" i="18"/>
  <c r="AM130" i="18"/>
  <c r="AM158" i="20"/>
  <c r="AM156" i="20"/>
  <c r="AM154" i="20"/>
  <c r="AM152" i="20"/>
  <c r="AM144" i="20"/>
  <c r="AM142" i="20"/>
  <c r="AM140" i="20"/>
  <c r="AM138" i="20"/>
  <c r="AM136" i="20"/>
  <c r="AM134" i="20"/>
  <c r="AM132" i="20"/>
  <c r="AM130" i="20"/>
  <c r="AM74" i="9"/>
  <c r="AM72" i="9"/>
  <c r="AM70" i="9"/>
  <c r="AM62" i="9"/>
  <c r="AM60" i="9"/>
  <c r="AM58" i="9"/>
  <c r="AM56" i="9"/>
  <c r="AM74" i="10"/>
  <c r="AM72" i="10"/>
  <c r="AM70" i="10"/>
  <c r="AM62" i="10"/>
  <c r="AM60" i="10"/>
  <c r="AM58" i="10"/>
  <c r="AM56" i="10"/>
  <c r="AM74" i="11"/>
  <c r="AM72" i="11"/>
  <c r="AM70" i="11"/>
  <c r="AM62" i="11"/>
  <c r="AM60" i="11"/>
  <c r="AM58" i="11"/>
  <c r="AM56" i="11"/>
  <c r="AM74" i="12"/>
  <c r="AM72" i="12"/>
  <c r="AM70" i="12"/>
  <c r="AM62" i="12"/>
  <c r="AM60" i="12"/>
  <c r="AM58" i="12"/>
  <c r="AM56" i="12"/>
  <c r="AM74" i="13"/>
  <c r="AM72" i="13"/>
  <c r="AM70" i="13"/>
  <c r="AM62" i="13"/>
  <c r="AM60" i="13"/>
  <c r="AM58" i="13"/>
  <c r="AM56" i="13"/>
  <c r="AM74" i="14"/>
  <c r="AM72" i="14"/>
  <c r="AM70" i="14"/>
  <c r="AM62" i="14"/>
  <c r="AM60" i="14"/>
  <c r="AM58" i="14"/>
  <c r="AM56" i="14"/>
  <c r="AM74" i="15"/>
  <c r="AM72" i="15"/>
  <c r="AM70" i="15"/>
  <c r="AM62" i="15"/>
  <c r="AM60" i="15"/>
  <c r="AM58" i="15"/>
  <c r="AM56" i="15"/>
  <c r="AM74" i="16"/>
  <c r="AM72" i="16"/>
  <c r="AM70" i="16"/>
  <c r="AM62" i="16"/>
  <c r="AM60" i="16"/>
  <c r="AM58" i="16"/>
  <c r="AM56" i="16"/>
  <c r="AM74" i="17"/>
  <c r="AM72" i="17"/>
  <c r="AM70" i="17"/>
  <c r="AM62" i="17"/>
  <c r="AM60" i="17"/>
  <c r="AM58" i="17"/>
  <c r="AM56" i="17"/>
  <c r="AM74" i="18"/>
  <c r="AM72" i="18"/>
  <c r="AM70" i="18"/>
  <c r="AM62" i="18"/>
  <c r="AM60" i="18"/>
  <c r="AM58" i="18"/>
  <c r="AM56" i="18"/>
  <c r="AM74" i="20"/>
  <c r="AM72" i="20"/>
  <c r="AM70" i="20"/>
  <c r="AM62" i="20"/>
  <c r="AM60" i="20"/>
  <c r="AM58" i="20"/>
  <c r="AM56" i="20"/>
  <c r="AM40" i="9"/>
  <c r="AM40" i="10"/>
  <c r="AM40" i="11"/>
  <c r="AM40" i="12"/>
  <c r="AM40" i="13"/>
  <c r="AM40" i="14"/>
  <c r="AM40" i="15"/>
  <c r="AM40" i="16"/>
  <c r="AM40" i="17"/>
  <c r="AM40" i="18"/>
  <c r="AM40" i="20"/>
  <c r="AM38" i="9"/>
  <c r="AM36" i="9"/>
  <c r="AM34" i="9"/>
  <c r="AM32" i="9"/>
  <c r="AM76" i="9"/>
  <c r="AM38" i="10"/>
  <c r="AM36" i="10"/>
  <c r="AM34" i="10"/>
  <c r="AM32" i="10"/>
  <c r="AM76" i="10"/>
  <c r="AM38" i="11"/>
  <c r="AM36" i="11"/>
  <c r="AM34" i="11"/>
  <c r="AM32" i="11"/>
  <c r="AM76" i="11"/>
  <c r="AM38" i="12"/>
  <c r="AM36" i="12"/>
  <c r="AM34" i="12"/>
  <c r="AM32" i="12"/>
  <c r="AM76" i="12"/>
  <c r="AM38" i="13"/>
  <c r="AM36" i="13"/>
  <c r="AM34" i="13"/>
  <c r="AM32" i="13"/>
  <c r="AM76" i="13"/>
  <c r="AM38" i="14"/>
  <c r="AM36" i="14"/>
  <c r="AM34" i="14"/>
  <c r="AM32" i="14"/>
  <c r="AM76" i="14"/>
  <c r="AM38" i="15"/>
  <c r="AM36" i="15"/>
  <c r="AM34" i="15"/>
  <c r="AM32" i="15"/>
  <c r="AM76" i="15"/>
  <c r="AM38" i="16"/>
  <c r="AM36" i="16"/>
  <c r="AM34" i="16"/>
  <c r="AM32" i="16"/>
  <c r="AM76" i="16"/>
  <c r="AM38" i="17"/>
  <c r="AM36" i="17"/>
  <c r="AM34" i="17"/>
  <c r="AM32" i="17"/>
  <c r="AM76" i="17"/>
  <c r="AM38" i="18"/>
  <c r="AM36" i="18"/>
  <c r="AM34" i="18"/>
  <c r="AM32" i="18"/>
  <c r="AM76" i="18"/>
  <c r="AM38" i="20"/>
  <c r="AM36" i="20"/>
  <c r="AM34" i="20"/>
  <c r="AM32" i="20"/>
  <c r="AM76" i="20"/>
  <c r="AM176" i="9" l="1"/>
  <c r="AM176" i="10"/>
  <c r="AM176" i="11"/>
  <c r="AM176" i="12"/>
  <c r="AM176" i="13"/>
  <c r="AM176" i="14"/>
  <c r="AM176" i="15"/>
  <c r="AM176" i="16"/>
  <c r="AM176" i="17"/>
  <c r="AM176" i="18"/>
  <c r="AM176" i="20"/>
  <c r="AM96" i="9"/>
  <c r="AM96" i="10"/>
  <c r="AM96" i="11"/>
  <c r="AM96" i="12"/>
  <c r="AM96" i="13"/>
  <c r="AM96" i="14"/>
  <c r="AM96" i="15"/>
  <c r="AM96" i="16"/>
  <c r="AM96" i="17"/>
  <c r="AM96" i="18"/>
  <c r="AM96" i="20"/>
  <c r="AM16" i="20"/>
  <c r="AM16" i="9"/>
  <c r="AM16" i="10"/>
  <c r="AM16" i="11"/>
  <c r="AM16" i="12"/>
  <c r="AM16" i="13"/>
  <c r="AM16" i="14"/>
  <c r="AM16" i="15"/>
  <c r="AM16" i="16"/>
  <c r="AM16" i="17"/>
  <c r="AM16" i="18"/>
  <c r="AM24" i="21"/>
  <c r="D44" i="21" l="1"/>
  <c r="D42" i="21"/>
  <c r="AM20" i="21"/>
  <c r="AM172" i="9"/>
  <c r="AM170" i="9"/>
  <c r="AM168" i="9"/>
  <c r="AM172" i="10"/>
  <c r="AM170" i="10"/>
  <c r="AM168" i="10"/>
  <c r="AM172" i="11"/>
  <c r="AM170" i="11"/>
  <c r="AM168" i="11"/>
  <c r="AM172" i="12"/>
  <c r="AM170" i="12"/>
  <c r="AM168" i="12"/>
  <c r="AM172" i="13"/>
  <c r="AM170" i="13"/>
  <c r="AM168" i="13"/>
  <c r="AM172" i="14"/>
  <c r="AM170" i="14"/>
  <c r="AM168" i="14"/>
  <c r="AM172" i="15"/>
  <c r="AM170" i="15"/>
  <c r="AM168" i="15"/>
  <c r="AM172" i="16"/>
  <c r="AM170" i="16"/>
  <c r="AM168" i="16"/>
  <c r="AM172" i="17"/>
  <c r="AM170" i="17"/>
  <c r="AM168" i="17"/>
  <c r="AM172" i="18"/>
  <c r="AM170" i="18"/>
  <c r="AM168" i="18"/>
  <c r="AM172" i="20"/>
  <c r="AM170" i="20"/>
  <c r="AM168" i="20"/>
  <c r="AM92" i="9"/>
  <c r="AM90" i="9"/>
  <c r="AM88" i="9"/>
  <c r="AM92" i="10"/>
  <c r="AM90" i="10"/>
  <c r="AM88" i="10"/>
  <c r="AM92" i="11"/>
  <c r="AM90" i="11"/>
  <c r="AM88" i="11"/>
  <c r="AM92" i="12"/>
  <c r="AM90" i="12"/>
  <c r="AM88" i="12"/>
  <c r="AM92" i="13"/>
  <c r="AM90" i="13"/>
  <c r="AM88" i="13"/>
  <c r="AM92" i="14"/>
  <c r="AM90" i="14"/>
  <c r="AM88" i="14"/>
  <c r="AM92" i="15"/>
  <c r="AM90" i="15"/>
  <c r="AM88" i="15"/>
  <c r="AM92" i="16"/>
  <c r="AM90" i="16"/>
  <c r="AM88" i="16"/>
  <c r="AM92" i="17"/>
  <c r="AM90" i="17"/>
  <c r="AM88" i="17"/>
  <c r="AM92" i="18"/>
  <c r="AM90" i="18"/>
  <c r="AM88" i="18"/>
  <c r="AM92" i="20"/>
  <c r="AM90" i="20"/>
  <c r="AM88" i="20"/>
  <c r="AM12" i="9"/>
  <c r="AM12" i="10"/>
  <c r="AM12" i="11"/>
  <c r="AM12" i="12"/>
  <c r="AM12" i="13"/>
  <c r="AM12" i="14"/>
  <c r="AM12" i="15"/>
  <c r="AM12" i="16"/>
  <c r="AM12" i="17"/>
  <c r="AM12" i="18"/>
  <c r="AM12" i="20"/>
  <c r="B5" i="7"/>
  <c r="AM24" i="9"/>
  <c r="AM24" i="10"/>
  <c r="AM24" i="11"/>
  <c r="AM24" i="12"/>
  <c r="AM24" i="13"/>
  <c r="AM24" i="14"/>
  <c r="AM24" i="15"/>
  <c r="AM24" i="16"/>
  <c r="AM24" i="17"/>
  <c r="AM24" i="18"/>
  <c r="AM24" i="20"/>
  <c r="AM50" i="21"/>
  <c r="AM48" i="21"/>
  <c r="AM46" i="21"/>
  <c r="AM44" i="21"/>
  <c r="AM42" i="21"/>
  <c r="AM40" i="21"/>
  <c r="AM38" i="21"/>
  <c r="AM36" i="21"/>
  <c r="AM34" i="21"/>
  <c r="AM32" i="21"/>
  <c r="AM30" i="21"/>
  <c r="AM28" i="21"/>
  <c r="AM26" i="21"/>
  <c r="AM22" i="21"/>
  <c r="AM18" i="21"/>
  <c r="AM16" i="21"/>
  <c r="G53" i="21"/>
  <c r="AM202" i="20"/>
  <c r="AM200" i="20"/>
  <c r="AM198" i="20"/>
  <c r="AM196" i="20"/>
  <c r="AM194" i="20"/>
  <c r="AM192" i="20"/>
  <c r="AM190" i="20"/>
  <c r="AM188" i="20"/>
  <c r="AM186" i="20"/>
  <c r="AM184" i="20"/>
  <c r="AM182" i="20"/>
  <c r="AM180" i="20"/>
  <c r="AM178" i="20"/>
  <c r="AM174" i="20"/>
  <c r="O165" i="20"/>
  <c r="M165" i="20"/>
  <c r="J165" i="20"/>
  <c r="H165" i="20"/>
  <c r="D163" i="20"/>
  <c r="AM122" i="20"/>
  <c r="AM120" i="20"/>
  <c r="AM118" i="20"/>
  <c r="AM116" i="20"/>
  <c r="AM114" i="20"/>
  <c r="AM112" i="20"/>
  <c r="AM110" i="20"/>
  <c r="AM108" i="20"/>
  <c r="AM106" i="20"/>
  <c r="AM104" i="20"/>
  <c r="AM102" i="20"/>
  <c r="AM100" i="20"/>
  <c r="AM98" i="20"/>
  <c r="AM94" i="20"/>
  <c r="O85" i="20"/>
  <c r="M85" i="20"/>
  <c r="J85" i="20"/>
  <c r="H85" i="20"/>
  <c r="D83" i="20"/>
  <c r="AM42" i="20"/>
  <c r="AM78" i="20"/>
  <c r="AM54" i="20"/>
  <c r="AM52" i="20"/>
  <c r="AM50" i="20"/>
  <c r="AM30" i="20"/>
  <c r="AM28" i="20"/>
  <c r="AM26" i="20"/>
  <c r="AM22" i="20"/>
  <c r="AM20" i="20"/>
  <c r="AM18" i="20"/>
  <c r="AM14" i="20"/>
  <c r="AM10" i="20"/>
  <c r="AM8" i="20"/>
  <c r="AM5" i="20"/>
  <c r="AM165" i="20" s="1"/>
  <c r="AF5" i="20"/>
  <c r="G45" i="20" s="1"/>
  <c r="G125" i="20" s="1"/>
  <c r="D3" i="20"/>
  <c r="AM202" i="18"/>
  <c r="AM200" i="18"/>
  <c r="AM198" i="18"/>
  <c r="AM196" i="18"/>
  <c r="AM194" i="18"/>
  <c r="AM192" i="18"/>
  <c r="AM190" i="18"/>
  <c r="AM188" i="18"/>
  <c r="AM186" i="18"/>
  <c r="AM184" i="18"/>
  <c r="AM182" i="18"/>
  <c r="AM180" i="18"/>
  <c r="AM178" i="18"/>
  <c r="AM174" i="18"/>
  <c r="O165" i="18"/>
  <c r="M165" i="18"/>
  <c r="J165" i="18"/>
  <c r="H165" i="18"/>
  <c r="D163" i="18"/>
  <c r="AM122" i="18"/>
  <c r="AM120" i="18"/>
  <c r="AM118" i="18"/>
  <c r="AM116" i="18"/>
  <c r="AM114" i="18"/>
  <c r="AM112" i="18"/>
  <c r="AM110" i="18"/>
  <c r="AM108" i="18"/>
  <c r="AM106" i="18"/>
  <c r="AM104" i="18"/>
  <c r="AM102" i="18"/>
  <c r="AM100" i="18"/>
  <c r="AM98" i="18"/>
  <c r="AM94" i="18"/>
  <c r="O85" i="18"/>
  <c r="M85" i="18"/>
  <c r="J85" i="18"/>
  <c r="H85" i="18"/>
  <c r="D83" i="18"/>
  <c r="AM42" i="18"/>
  <c r="AM78" i="18"/>
  <c r="AM54" i="18"/>
  <c r="AM52" i="18"/>
  <c r="AM50" i="18"/>
  <c r="AM30" i="18"/>
  <c r="AM28" i="18"/>
  <c r="AM26" i="18"/>
  <c r="AM22" i="18"/>
  <c r="AM20" i="18"/>
  <c r="AM18" i="18"/>
  <c r="AM14" i="18"/>
  <c r="AM10" i="18"/>
  <c r="AM8" i="18"/>
  <c r="AM5" i="18"/>
  <c r="AM165" i="18" s="1"/>
  <c r="AF5" i="18"/>
  <c r="G45" i="18" s="1"/>
  <c r="D3" i="18"/>
  <c r="AM202" i="17"/>
  <c r="AM200" i="17"/>
  <c r="AM198" i="17"/>
  <c r="AM196" i="17"/>
  <c r="AM194" i="17"/>
  <c r="AM192" i="17"/>
  <c r="AM190" i="17"/>
  <c r="AM188" i="17"/>
  <c r="AM186" i="17"/>
  <c r="AM184" i="17"/>
  <c r="AM182" i="17"/>
  <c r="AM180" i="17"/>
  <c r="AM178" i="17"/>
  <c r="AM174" i="17"/>
  <c r="O165" i="17"/>
  <c r="M165" i="17"/>
  <c r="J165" i="17"/>
  <c r="H165" i="17"/>
  <c r="D163" i="17"/>
  <c r="AM122" i="17"/>
  <c r="AM120" i="17"/>
  <c r="AM118" i="17"/>
  <c r="AM116" i="17"/>
  <c r="AM114" i="17"/>
  <c r="AM112" i="17"/>
  <c r="AM110" i="17"/>
  <c r="AM108" i="17"/>
  <c r="AM106" i="17"/>
  <c r="AM104" i="17"/>
  <c r="AM102" i="17"/>
  <c r="AM100" i="17"/>
  <c r="AM98" i="17"/>
  <c r="AM94" i="17"/>
  <c r="O85" i="17"/>
  <c r="M85" i="17"/>
  <c r="J85" i="17"/>
  <c r="H85" i="17"/>
  <c r="D83" i="17"/>
  <c r="AM42" i="17"/>
  <c r="AM78" i="17"/>
  <c r="AM54" i="17"/>
  <c r="AM52" i="17"/>
  <c r="AM50" i="17"/>
  <c r="AM30" i="17"/>
  <c r="AM28" i="17"/>
  <c r="AM26" i="17"/>
  <c r="AM22" i="17"/>
  <c r="AM20" i="17"/>
  <c r="AM18" i="17"/>
  <c r="AM14" i="17"/>
  <c r="AM10" i="17"/>
  <c r="AM8" i="17"/>
  <c r="AM5" i="17"/>
  <c r="AM165" i="17" s="1"/>
  <c r="AF5" i="17"/>
  <c r="D3" i="17"/>
  <c r="AM202" i="16"/>
  <c r="AM200" i="16"/>
  <c r="AM198" i="16"/>
  <c r="AM196" i="16"/>
  <c r="AM194" i="16"/>
  <c r="AM192" i="16"/>
  <c r="AM190" i="16"/>
  <c r="AM188" i="16"/>
  <c r="AM186" i="16"/>
  <c r="AM184" i="16"/>
  <c r="AM182" i="16"/>
  <c r="AM180" i="16"/>
  <c r="AM178" i="16"/>
  <c r="AM174" i="16"/>
  <c r="O165" i="16"/>
  <c r="M165" i="16"/>
  <c r="J165" i="16"/>
  <c r="H165" i="16"/>
  <c r="D163" i="16"/>
  <c r="AM122" i="16"/>
  <c r="AM120" i="16"/>
  <c r="AM118" i="16"/>
  <c r="AM116" i="16"/>
  <c r="AM114" i="16"/>
  <c r="AM112" i="16"/>
  <c r="AM110" i="16"/>
  <c r="AM108" i="16"/>
  <c r="AM106" i="16"/>
  <c r="AM104" i="16"/>
  <c r="AM102" i="16"/>
  <c r="AM100" i="16"/>
  <c r="AM98" i="16"/>
  <c r="AM94" i="16"/>
  <c r="O85" i="16"/>
  <c r="M85" i="16"/>
  <c r="J85" i="16"/>
  <c r="H85" i="16"/>
  <c r="D83" i="16"/>
  <c r="AM42" i="16"/>
  <c r="AM78" i="16"/>
  <c r="AM54" i="16"/>
  <c r="AM52" i="16"/>
  <c r="AM50" i="16"/>
  <c r="AM30" i="16"/>
  <c r="AM28" i="16"/>
  <c r="AM26" i="16"/>
  <c r="AM22" i="16"/>
  <c r="AM20" i="16"/>
  <c r="AM18" i="16"/>
  <c r="AM14" i="16"/>
  <c r="AM10" i="16"/>
  <c r="AM8" i="16"/>
  <c r="AM5" i="16"/>
  <c r="AM165" i="16" s="1"/>
  <c r="AF5" i="16"/>
  <c r="D3" i="16"/>
  <c r="AM202" i="15"/>
  <c r="AM200" i="15"/>
  <c r="AM198" i="15"/>
  <c r="AM196" i="15"/>
  <c r="AM194" i="15"/>
  <c r="AM192" i="15"/>
  <c r="AM190" i="15"/>
  <c r="AM188" i="15"/>
  <c r="AM186" i="15"/>
  <c r="AM184" i="15"/>
  <c r="AM182" i="15"/>
  <c r="AM180" i="15"/>
  <c r="AM178" i="15"/>
  <c r="AM174" i="15"/>
  <c r="O165" i="15"/>
  <c r="M165" i="15"/>
  <c r="J165" i="15"/>
  <c r="H165" i="15"/>
  <c r="D163" i="15"/>
  <c r="AM122" i="15"/>
  <c r="AM120" i="15"/>
  <c r="AM118" i="15"/>
  <c r="AM116" i="15"/>
  <c r="AM114" i="15"/>
  <c r="AM112" i="15"/>
  <c r="AM110" i="15"/>
  <c r="AM108" i="15"/>
  <c r="AM106" i="15"/>
  <c r="AM104" i="15"/>
  <c r="AM102" i="15"/>
  <c r="AM100" i="15"/>
  <c r="AM98" i="15"/>
  <c r="AM94" i="15"/>
  <c r="O85" i="15"/>
  <c r="M85" i="15"/>
  <c r="J85" i="15"/>
  <c r="H85" i="15"/>
  <c r="D83" i="15"/>
  <c r="AM42" i="15"/>
  <c r="AM78" i="15"/>
  <c r="AM54" i="15"/>
  <c r="AM52" i="15"/>
  <c r="AM50" i="15"/>
  <c r="AM30" i="15"/>
  <c r="AM28" i="15"/>
  <c r="AM26" i="15"/>
  <c r="AM22" i="15"/>
  <c r="AM20" i="15"/>
  <c r="AM18" i="15"/>
  <c r="AM14" i="15"/>
  <c r="AM10" i="15"/>
  <c r="AM8" i="15"/>
  <c r="AM5" i="15"/>
  <c r="AM165" i="15" s="1"/>
  <c r="AF5" i="15"/>
  <c r="G45" i="15" s="1"/>
  <c r="D3" i="15"/>
  <c r="AM202" i="14"/>
  <c r="AM200" i="14"/>
  <c r="AM198" i="14"/>
  <c r="AM196" i="14"/>
  <c r="AM194" i="14"/>
  <c r="AM192" i="14"/>
  <c r="AM190" i="14"/>
  <c r="A190" i="14"/>
  <c r="D190" i="14" s="1"/>
  <c r="AM188" i="14"/>
  <c r="AM186" i="14"/>
  <c r="AM184" i="14"/>
  <c r="AM182" i="14"/>
  <c r="AM180" i="14"/>
  <c r="AM178" i="14"/>
  <c r="AM174" i="14"/>
  <c r="O165" i="14"/>
  <c r="M165" i="14"/>
  <c r="J165" i="14"/>
  <c r="H165" i="14"/>
  <c r="D163" i="14"/>
  <c r="AM122" i="14"/>
  <c r="AM120" i="14"/>
  <c r="AM118" i="14"/>
  <c r="AM116" i="14"/>
  <c r="AM114" i="14"/>
  <c r="AM112" i="14"/>
  <c r="AM110" i="14"/>
  <c r="AM108" i="14"/>
  <c r="AM106" i="14"/>
  <c r="AM104" i="14"/>
  <c r="AM102" i="14"/>
  <c r="AM100" i="14"/>
  <c r="AM98" i="14"/>
  <c r="AM94" i="14"/>
  <c r="O85" i="14"/>
  <c r="M85" i="14"/>
  <c r="J85" i="14"/>
  <c r="H85" i="14"/>
  <c r="D83" i="14"/>
  <c r="AM42" i="14"/>
  <c r="AM78" i="14"/>
  <c r="AM54" i="14"/>
  <c r="AM52" i="14"/>
  <c r="AM50" i="14"/>
  <c r="AM30" i="14"/>
  <c r="AM28" i="14"/>
  <c r="AM26" i="14"/>
  <c r="AM22" i="14"/>
  <c r="AM20" i="14"/>
  <c r="AM18" i="14"/>
  <c r="AM14" i="14"/>
  <c r="AM10" i="14"/>
  <c r="AM8" i="14"/>
  <c r="AM5" i="14"/>
  <c r="AF5" i="14"/>
  <c r="G45" i="14" s="1"/>
  <c r="G205" i="14" s="1"/>
  <c r="D3" i="14"/>
  <c r="AM202" i="13"/>
  <c r="AM200" i="13"/>
  <c r="AM198" i="13"/>
  <c r="AM196" i="13"/>
  <c r="AM194" i="13"/>
  <c r="AM192" i="13"/>
  <c r="AM190" i="13"/>
  <c r="AM188" i="13"/>
  <c r="AM186" i="13"/>
  <c r="AM184" i="13"/>
  <c r="AM182" i="13"/>
  <c r="AM180" i="13"/>
  <c r="AM178" i="13"/>
  <c r="AM174" i="13"/>
  <c r="O165" i="13"/>
  <c r="M165" i="13"/>
  <c r="J165" i="13"/>
  <c r="H165" i="13"/>
  <c r="D163" i="13"/>
  <c r="AM122" i="13"/>
  <c r="AM120" i="13"/>
  <c r="AM118" i="13"/>
  <c r="AM116" i="13"/>
  <c r="AM114" i="13"/>
  <c r="AM112" i="13"/>
  <c r="AM110" i="13"/>
  <c r="AM108" i="13"/>
  <c r="AM106" i="13"/>
  <c r="AM104" i="13"/>
  <c r="AM102" i="13"/>
  <c r="AM100" i="13"/>
  <c r="A100" i="13"/>
  <c r="D100" i="13" s="1"/>
  <c r="AM98" i="13"/>
  <c r="AM94" i="13"/>
  <c r="O85" i="13"/>
  <c r="M85" i="13"/>
  <c r="J85" i="13"/>
  <c r="H85" i="13"/>
  <c r="D83" i="13"/>
  <c r="AM42" i="13"/>
  <c r="AM78" i="13"/>
  <c r="AM54" i="13"/>
  <c r="AM52" i="13"/>
  <c r="AM50" i="13"/>
  <c r="AM30" i="13"/>
  <c r="AM28" i="13"/>
  <c r="AM26" i="13"/>
  <c r="AM22" i="13"/>
  <c r="AM20" i="13"/>
  <c r="AM18" i="13"/>
  <c r="AM14" i="13"/>
  <c r="AM10" i="13"/>
  <c r="AM8" i="13"/>
  <c r="AM5" i="13"/>
  <c r="AM85" i="13" s="1"/>
  <c r="AF5" i="13"/>
  <c r="AF85" i="13" s="1"/>
  <c r="D3" i="13"/>
  <c r="AM202" i="12"/>
  <c r="AM200" i="12"/>
  <c r="AM198" i="12"/>
  <c r="AM196" i="12"/>
  <c r="AM194" i="12"/>
  <c r="AM192" i="12"/>
  <c r="AM190" i="12"/>
  <c r="AM188" i="12"/>
  <c r="AM186" i="12"/>
  <c r="AM184" i="12"/>
  <c r="AM182" i="12"/>
  <c r="AM180" i="12"/>
  <c r="AM178" i="12"/>
  <c r="AM174" i="12"/>
  <c r="O165" i="12"/>
  <c r="M165" i="12"/>
  <c r="J165" i="12"/>
  <c r="H165" i="12"/>
  <c r="D163" i="12"/>
  <c r="AM122" i="12"/>
  <c r="AM120" i="12"/>
  <c r="AM118" i="12"/>
  <c r="AM116" i="12"/>
  <c r="AM114" i="12"/>
  <c r="AM112" i="12"/>
  <c r="AM110" i="12"/>
  <c r="AM108" i="12"/>
  <c r="AM106" i="12"/>
  <c r="AM104" i="12"/>
  <c r="AM102" i="12"/>
  <c r="AM100" i="12"/>
  <c r="AM98" i="12"/>
  <c r="AM94" i="12"/>
  <c r="O85" i="12"/>
  <c r="M85" i="12"/>
  <c r="J85" i="12"/>
  <c r="H85" i="12"/>
  <c r="D83" i="12"/>
  <c r="AM42" i="12"/>
  <c r="AM78" i="12"/>
  <c r="AM54" i="12"/>
  <c r="AM52" i="12"/>
  <c r="AM50" i="12"/>
  <c r="A50" i="12"/>
  <c r="D50" i="12" s="1"/>
  <c r="AM30" i="12"/>
  <c r="AM28" i="12"/>
  <c r="AM26" i="12"/>
  <c r="AM22" i="12"/>
  <c r="AM20" i="12"/>
  <c r="AM18" i="12"/>
  <c r="AM14" i="12"/>
  <c r="AM10" i="12"/>
  <c r="AM8" i="12"/>
  <c r="AM5" i="12"/>
  <c r="AM85" i="12" s="1"/>
  <c r="AF5" i="12"/>
  <c r="AF85" i="12" s="1"/>
  <c r="D3" i="12"/>
  <c r="AM202" i="11"/>
  <c r="AM200" i="11"/>
  <c r="AM198" i="11"/>
  <c r="AM196" i="11"/>
  <c r="AM194" i="11"/>
  <c r="AM192" i="11"/>
  <c r="AM190" i="11"/>
  <c r="AM188" i="11"/>
  <c r="AM186" i="11"/>
  <c r="AM184" i="11"/>
  <c r="AM182" i="11"/>
  <c r="AM180" i="11"/>
  <c r="AM178" i="11"/>
  <c r="AM174" i="11"/>
  <c r="O165" i="11"/>
  <c r="M165" i="11"/>
  <c r="J165" i="11"/>
  <c r="H165" i="11"/>
  <c r="D163" i="11"/>
  <c r="AM122" i="11"/>
  <c r="AM120" i="11"/>
  <c r="AM118" i="11"/>
  <c r="AM116" i="11"/>
  <c r="AM114" i="11"/>
  <c r="AM112" i="11"/>
  <c r="AM110" i="11"/>
  <c r="AM108" i="11"/>
  <c r="AM106" i="11"/>
  <c r="AM104" i="11"/>
  <c r="AM102" i="11"/>
  <c r="AM100" i="11"/>
  <c r="AM98" i="11"/>
  <c r="AM94" i="11"/>
  <c r="A94" i="11"/>
  <c r="D94" i="11" s="1"/>
  <c r="O85" i="11"/>
  <c r="M85" i="11"/>
  <c r="J85" i="11"/>
  <c r="H85" i="11"/>
  <c r="D83" i="11"/>
  <c r="AM42" i="11"/>
  <c r="AM78" i="11"/>
  <c r="AM54" i="11"/>
  <c r="AM52" i="11"/>
  <c r="AM50" i="11"/>
  <c r="AM30" i="11"/>
  <c r="AM28" i="11"/>
  <c r="AM26" i="11"/>
  <c r="AM22" i="11"/>
  <c r="AM20" i="11"/>
  <c r="AM18" i="11"/>
  <c r="AM14" i="11"/>
  <c r="AM10" i="11"/>
  <c r="AM8" i="11"/>
  <c r="AM5" i="11"/>
  <c r="AM165" i="11" s="1"/>
  <c r="AF5" i="11"/>
  <c r="AF165" i="11" s="1"/>
  <c r="D3" i="11"/>
  <c r="AM202" i="10"/>
  <c r="AM200" i="10"/>
  <c r="AM198" i="10"/>
  <c r="AM196" i="10"/>
  <c r="AM194" i="10"/>
  <c r="AM192" i="10"/>
  <c r="AM190" i="10"/>
  <c r="AM188" i="10"/>
  <c r="AM186" i="10"/>
  <c r="AM184" i="10"/>
  <c r="AM182" i="10"/>
  <c r="AM180" i="10"/>
  <c r="AM178" i="10"/>
  <c r="AM174" i="10"/>
  <c r="O165" i="10"/>
  <c r="M165" i="10"/>
  <c r="J165" i="10"/>
  <c r="H165" i="10"/>
  <c r="D163" i="10"/>
  <c r="AM122" i="10"/>
  <c r="AM120" i="10"/>
  <c r="A120" i="10"/>
  <c r="D120" i="10" s="1"/>
  <c r="AM118" i="10"/>
  <c r="AM116" i="10"/>
  <c r="AM114" i="10"/>
  <c r="AM112" i="10"/>
  <c r="AM110" i="10"/>
  <c r="AM108" i="10"/>
  <c r="AM106" i="10"/>
  <c r="AM104" i="10"/>
  <c r="AM102" i="10"/>
  <c r="AM100" i="10"/>
  <c r="AM98" i="10"/>
  <c r="AM94" i="10"/>
  <c r="O85" i="10"/>
  <c r="M85" i="10"/>
  <c r="J85" i="10"/>
  <c r="H85" i="10"/>
  <c r="D83" i="10"/>
  <c r="AM42" i="10"/>
  <c r="AM78" i="10"/>
  <c r="AM54" i="10"/>
  <c r="AM52" i="10"/>
  <c r="AM50" i="10"/>
  <c r="AM30" i="10"/>
  <c r="AM28" i="10"/>
  <c r="AM26" i="10"/>
  <c r="AM22" i="10"/>
  <c r="AM20" i="10"/>
  <c r="AM18" i="10"/>
  <c r="AM14" i="10"/>
  <c r="AM10" i="10"/>
  <c r="AM8" i="10"/>
  <c r="AM5" i="10"/>
  <c r="AM165" i="10" s="1"/>
  <c r="AF5" i="10"/>
  <c r="D3" i="10"/>
  <c r="AM202" i="9"/>
  <c r="AM200" i="9"/>
  <c r="AM198" i="9"/>
  <c r="A198" i="9"/>
  <c r="D198" i="9" s="1"/>
  <c r="AM196" i="9"/>
  <c r="AM194" i="9"/>
  <c r="AM192" i="9"/>
  <c r="AM190" i="9"/>
  <c r="AM188" i="9"/>
  <c r="AM186" i="9"/>
  <c r="AM184" i="9"/>
  <c r="AM182" i="9"/>
  <c r="AM180" i="9"/>
  <c r="AM178" i="9"/>
  <c r="AM174" i="9"/>
  <c r="O165" i="9"/>
  <c r="M165" i="9"/>
  <c r="J165" i="9"/>
  <c r="H165" i="9"/>
  <c r="D163" i="9"/>
  <c r="AM122" i="9"/>
  <c r="AM120" i="9"/>
  <c r="AM118" i="9"/>
  <c r="AM116" i="9"/>
  <c r="AM114" i="9"/>
  <c r="AM112" i="9"/>
  <c r="AM110" i="9"/>
  <c r="AM108" i="9"/>
  <c r="AM106" i="9"/>
  <c r="AM104" i="9"/>
  <c r="AM102" i="9"/>
  <c r="AM100" i="9"/>
  <c r="AM98" i="9"/>
  <c r="AM94" i="9"/>
  <c r="O85" i="9"/>
  <c r="M85" i="9"/>
  <c r="J85" i="9"/>
  <c r="H85" i="9"/>
  <c r="D83" i="9"/>
  <c r="AM42" i="9"/>
  <c r="AM78" i="9"/>
  <c r="AM54" i="9"/>
  <c r="AM52" i="9"/>
  <c r="AM50" i="9"/>
  <c r="AM30" i="9"/>
  <c r="AM28" i="9"/>
  <c r="AM26" i="9"/>
  <c r="AM22" i="9"/>
  <c r="AM20" i="9"/>
  <c r="AM18" i="9"/>
  <c r="AM14" i="9"/>
  <c r="AM10" i="9"/>
  <c r="AM8" i="9"/>
  <c r="AM5" i="9"/>
  <c r="AM165" i="9" s="1"/>
  <c r="AF5" i="9"/>
  <c r="AF85" i="9" s="1"/>
  <c r="D3" i="9"/>
  <c r="G1" i="6"/>
  <c r="G5" i="6" s="1"/>
  <c r="G13" i="6"/>
  <c r="G14" i="6"/>
  <c r="G15" i="6"/>
  <c r="G17" i="6"/>
  <c r="G19" i="6"/>
  <c r="G21" i="6"/>
  <c r="G23" i="6"/>
  <c r="G25"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A116" i="10"/>
  <c r="D116" i="10" s="1"/>
  <c r="A202" i="10"/>
  <c r="D202" i="10" s="1"/>
  <c r="A14" i="11"/>
  <c r="D14" i="11" s="1"/>
  <c r="A26" i="20"/>
  <c r="D26" i="20" s="1"/>
  <c r="A94" i="10"/>
  <c r="D94" i="10" s="1"/>
  <c r="A106" i="11"/>
  <c r="D106" i="11" s="1"/>
  <c r="A20" i="9"/>
  <c r="D20" i="9" s="1"/>
  <c r="A26" i="9"/>
  <c r="D26" i="9" s="1"/>
  <c r="A30" i="9"/>
  <c r="D30" i="9" s="1"/>
  <c r="A104" i="9"/>
  <c r="D104" i="9" s="1"/>
  <c r="A108" i="9"/>
  <c r="D108" i="9" s="1"/>
  <c r="A112" i="9"/>
  <c r="D112" i="9" s="1"/>
  <c r="A118" i="9"/>
  <c r="D118" i="9" s="1"/>
  <c r="A122" i="9"/>
  <c r="D122" i="9" s="1"/>
  <c r="A180" i="9"/>
  <c r="D180" i="9" s="1"/>
  <c r="A24" i="10"/>
  <c r="D24" i="10" s="1"/>
  <c r="A50" i="10"/>
  <c r="D50" i="10" s="1"/>
  <c r="A190" i="10"/>
  <c r="D190" i="10" s="1"/>
  <c r="A50" i="11"/>
  <c r="D50" i="11" s="1"/>
  <c r="A190" i="11"/>
  <c r="D190" i="11" s="1"/>
  <c r="A26" i="12"/>
  <c r="D26" i="12" s="1"/>
  <c r="A30" i="13"/>
  <c r="D30" i="13" s="1"/>
  <c r="A190" i="13"/>
  <c r="D190" i="13" s="1"/>
  <c r="A200" i="13"/>
  <c r="D200" i="13" s="1"/>
  <c r="A42" i="15"/>
  <c r="D42" i="15" s="1"/>
  <c r="A122" i="15"/>
  <c r="D122" i="15" s="1"/>
  <c r="A28" i="16"/>
  <c r="D28" i="16" s="1"/>
  <c r="A196" i="17"/>
  <c r="D196" i="17" s="1"/>
  <c r="A110" i="20"/>
  <c r="D110" i="20" s="1"/>
  <c r="A174" i="20"/>
  <c r="D174" i="20" s="1"/>
  <c r="A180" i="15"/>
  <c r="D180" i="15" s="1"/>
  <c r="A174" i="16"/>
  <c r="D174" i="16" s="1"/>
  <c r="A100" i="17"/>
  <c r="D100" i="17" s="1"/>
  <c r="A54" i="20"/>
  <c r="D54" i="20" s="1"/>
  <c r="A100" i="9"/>
  <c r="D100" i="9" s="1"/>
  <c r="A174" i="9"/>
  <c r="D174" i="9" s="1"/>
  <c r="A200" i="9"/>
  <c r="D200" i="9" s="1"/>
  <c r="A104" i="10"/>
  <c r="D104" i="10" s="1"/>
  <c r="A108" i="10"/>
  <c r="D108" i="10" s="1"/>
  <c r="A114" i="10"/>
  <c r="D114" i="10" s="1"/>
  <c r="A118" i="10"/>
  <c r="D118" i="10" s="1"/>
  <c r="A122" i="10"/>
  <c r="D122" i="10" s="1"/>
  <c r="A186" i="10"/>
  <c r="D186" i="10" s="1"/>
  <c r="A200" i="10"/>
  <c r="D200" i="10" s="1"/>
  <c r="A104" i="11"/>
  <c r="D104" i="11" s="1"/>
  <c r="A112" i="11"/>
  <c r="D112" i="11" s="1"/>
  <c r="A114" i="11"/>
  <c r="D114" i="11" s="1"/>
  <c r="A118" i="11"/>
  <c r="D118" i="11" s="1"/>
  <c r="A180" i="11"/>
  <c r="D180" i="11" s="1"/>
  <c r="A186" i="11"/>
  <c r="D186" i="11" s="1"/>
  <c r="A20" i="12"/>
  <c r="D20" i="12" s="1"/>
  <c r="A190" i="12"/>
  <c r="D190" i="12" s="1"/>
  <c r="A200" i="12"/>
  <c r="D200" i="12" s="1"/>
  <c r="A186" i="13"/>
  <c r="D186" i="13" s="1"/>
  <c r="A24" i="14"/>
  <c r="D24" i="14" s="1"/>
  <c r="A28" i="15"/>
  <c r="D28" i="15" s="1"/>
  <c r="A54" i="15"/>
  <c r="D54" i="15" s="1"/>
  <c r="A196" i="16"/>
  <c r="D196" i="16" s="1"/>
  <c r="A186" i="17"/>
  <c r="D186" i="17" s="1"/>
  <c r="A78" i="18"/>
  <c r="D78" i="18" s="1"/>
  <c r="A190" i="16"/>
  <c r="D190" i="16" s="1"/>
  <c r="A200" i="17"/>
  <c r="D200" i="17" s="1"/>
  <c r="A194" i="18"/>
  <c r="D194" i="18" s="1"/>
  <c r="A112" i="20"/>
  <c r="D112" i="20" s="1"/>
  <c r="A190" i="18"/>
  <c r="D190" i="18" s="1"/>
  <c r="A42" i="9"/>
  <c r="D42" i="9" s="1"/>
  <c r="A50" i="20"/>
  <c r="D50" i="20" s="1"/>
  <c r="A180" i="18"/>
  <c r="D180" i="18" s="1"/>
  <c r="A28" i="9"/>
  <c r="D28" i="9" s="1"/>
  <c r="A54" i="9"/>
  <c r="D54" i="9" s="1"/>
  <c r="A94" i="9"/>
  <c r="D94" i="9" s="1"/>
  <c r="A106" i="9"/>
  <c r="D106" i="9" s="1"/>
  <c r="A116" i="9"/>
  <c r="D116" i="9" s="1"/>
  <c r="A120" i="9"/>
  <c r="D120" i="9" s="1"/>
  <c r="A28" i="10"/>
  <c r="D28" i="10" s="1"/>
  <c r="A100" i="10"/>
  <c r="D100" i="10" s="1"/>
  <c r="A174" i="10"/>
  <c r="D174" i="10" s="1"/>
  <c r="A196" i="10"/>
  <c r="D196" i="10" s="1"/>
  <c r="A42" i="11"/>
  <c r="D42" i="11" s="1"/>
  <c r="A100" i="11"/>
  <c r="D100" i="11" s="1"/>
  <c r="A174" i="11"/>
  <c r="D174" i="11" s="1"/>
  <c r="A186" i="12"/>
  <c r="D186" i="12" s="1"/>
  <c r="A174" i="14"/>
  <c r="D174" i="14" s="1"/>
  <c r="A50" i="15"/>
  <c r="D50" i="15" s="1"/>
  <c r="A30" i="18"/>
  <c r="D30" i="18" s="1"/>
  <c r="A190" i="20"/>
  <c r="D190" i="20" s="1"/>
  <c r="A186" i="20"/>
  <c r="D186" i="20" s="1"/>
  <c r="A122" i="20"/>
  <c r="D122" i="20" s="1"/>
  <c r="A104" i="20"/>
  <c r="D104" i="20" s="1"/>
  <c r="A52" i="20"/>
  <c r="D52" i="20" s="1"/>
  <c r="A120" i="18"/>
  <c r="D120" i="18" s="1"/>
  <c r="A116" i="18"/>
  <c r="D116" i="18" s="1"/>
  <c r="A110" i="18"/>
  <c r="D110" i="18" s="1"/>
  <c r="A94" i="18"/>
  <c r="D94" i="18" s="1"/>
  <c r="A24" i="18"/>
  <c r="D24" i="18" s="1"/>
  <c r="A180" i="17"/>
  <c r="D180" i="17" s="1"/>
  <c r="A118" i="17"/>
  <c r="D118" i="17" s="1"/>
  <c r="A114" i="17"/>
  <c r="D114" i="17" s="1"/>
  <c r="A112" i="17"/>
  <c r="D112" i="17" s="1"/>
  <c r="A104" i="17"/>
  <c r="D104" i="17" s="1"/>
  <c r="A50" i="17"/>
  <c r="D50" i="17" s="1"/>
  <c r="A28" i="17"/>
  <c r="D28" i="17" s="1"/>
  <c r="A122" i="16"/>
  <c r="D122" i="16" s="1"/>
  <c r="A118" i="16"/>
  <c r="D118" i="16" s="1"/>
  <c r="A114" i="16"/>
  <c r="D114" i="16" s="1"/>
  <c r="A108" i="16"/>
  <c r="D108" i="16" s="1"/>
  <c r="A104" i="16"/>
  <c r="D104" i="16" s="1"/>
  <c r="A14" i="16"/>
  <c r="D14" i="16" s="1"/>
  <c r="A198" i="15"/>
  <c r="D198" i="15" s="1"/>
  <c r="A194" i="15"/>
  <c r="D194" i="15" s="1"/>
  <c r="A192" i="15"/>
  <c r="D192" i="15" s="1"/>
  <c r="A184" i="15"/>
  <c r="D184" i="15" s="1"/>
  <c r="A114" i="15"/>
  <c r="D114" i="15" s="1"/>
  <c r="A112" i="15"/>
  <c r="D112" i="15" s="1"/>
  <c r="A104" i="15"/>
  <c r="D104" i="15" s="1"/>
  <c r="A14" i="15"/>
  <c r="D14" i="15" s="1"/>
  <c r="A202" i="14"/>
  <c r="D202" i="14" s="1"/>
  <c r="A122" i="14"/>
  <c r="D122" i="14" s="1"/>
  <c r="A118" i="14"/>
  <c r="D118" i="14" s="1"/>
  <c r="A114" i="14"/>
  <c r="D114" i="14" s="1"/>
  <c r="A108" i="14"/>
  <c r="D108" i="14" s="1"/>
  <c r="A104" i="14"/>
  <c r="D104" i="14" s="1"/>
  <c r="A54" i="14"/>
  <c r="D54" i="14" s="1"/>
  <c r="A28" i="14"/>
  <c r="D28" i="14" s="1"/>
  <c r="A180" i="13"/>
  <c r="D180" i="13" s="1"/>
  <c r="A122" i="13"/>
  <c r="D122" i="13" s="1"/>
  <c r="A114" i="13"/>
  <c r="D114" i="13" s="1"/>
  <c r="A112" i="13"/>
  <c r="D112" i="13" s="1"/>
  <c r="A108" i="13"/>
  <c r="D108" i="13" s="1"/>
  <c r="A54" i="13"/>
  <c r="D54" i="13" s="1"/>
  <c r="A50" i="13"/>
  <c r="D50" i="13" s="1"/>
  <c r="A24" i="13"/>
  <c r="D24" i="13" s="1"/>
  <c r="A122" i="12"/>
  <c r="D122" i="12" s="1"/>
  <c r="A118" i="12"/>
  <c r="D118" i="12" s="1"/>
  <c r="A114" i="12"/>
  <c r="D114" i="12" s="1"/>
  <c r="A108" i="12"/>
  <c r="D108" i="12" s="1"/>
  <c r="A104" i="12"/>
  <c r="D104" i="12" s="1"/>
  <c r="A14" i="12"/>
  <c r="D14" i="12" s="1"/>
  <c r="A198" i="11"/>
  <c r="D198" i="11" s="1"/>
  <c r="A194" i="11"/>
  <c r="D194" i="11" s="1"/>
  <c r="A192" i="11"/>
  <c r="D192" i="11" s="1"/>
  <c r="A198" i="20"/>
  <c r="D198" i="20" s="1"/>
  <c r="A194" i="20"/>
  <c r="D194" i="20" s="1"/>
  <c r="A116" i="20"/>
  <c r="D116" i="20" s="1"/>
  <c r="A78" i="20"/>
  <c r="D78" i="20" s="1"/>
  <c r="A28" i="20"/>
  <c r="D28" i="20" s="1"/>
  <c r="A14" i="20"/>
  <c r="D14" i="20" s="1"/>
  <c r="A188" i="18"/>
  <c r="D188" i="18" s="1"/>
  <c r="A184" i="18"/>
  <c r="D184" i="18" s="1"/>
  <c r="A100" i="18"/>
  <c r="D100" i="18" s="1"/>
  <c r="A54" i="18"/>
  <c r="D54" i="18" s="1"/>
  <c r="A50" i="18"/>
  <c r="D50" i="18" s="1"/>
  <c r="A28" i="18"/>
  <c r="D28" i="18" s="1"/>
  <c r="A198" i="17"/>
  <c r="D198" i="17" s="1"/>
  <c r="A194" i="17"/>
  <c r="D194" i="17" s="1"/>
  <c r="A192" i="17"/>
  <c r="D192" i="17" s="1"/>
  <c r="A184" i="17"/>
  <c r="D184" i="17" s="1"/>
  <c r="A78" i="17"/>
  <c r="D78" i="17" s="1"/>
  <c r="A14" i="17"/>
  <c r="D14" i="17" s="1"/>
  <c r="A198" i="16"/>
  <c r="D198" i="16" s="1"/>
  <c r="A194" i="16"/>
  <c r="D194" i="16" s="1"/>
  <c r="A192" i="16"/>
  <c r="D192" i="16" s="1"/>
  <c r="A184" i="16"/>
  <c r="D184" i="16" s="1"/>
  <c r="A78" i="16"/>
  <c r="D78" i="16" s="1"/>
  <c r="A52" i="16"/>
  <c r="D52" i="16" s="1"/>
  <c r="A26" i="16"/>
  <c r="D26" i="16" s="1"/>
  <c r="A20" i="16"/>
  <c r="D20" i="16" s="1"/>
  <c r="A120" i="15"/>
  <c r="D120" i="15" s="1"/>
  <c r="A78" i="15"/>
  <c r="D78" i="15" s="1"/>
  <c r="A52" i="15"/>
  <c r="D52" i="15" s="1"/>
  <c r="A30" i="15"/>
  <c r="D30" i="15" s="1"/>
  <c r="A20" i="15"/>
  <c r="D20" i="15" s="1"/>
  <c r="A198" i="14"/>
  <c r="D198" i="14" s="1"/>
  <c r="A194" i="14"/>
  <c r="D194" i="14" s="1"/>
  <c r="A188" i="14"/>
  <c r="D188" i="14" s="1"/>
  <c r="A184" i="14"/>
  <c r="D184" i="14" s="1"/>
  <c r="A78" i="14"/>
  <c r="D78" i="14" s="1"/>
  <c r="A202" i="13"/>
  <c r="D202" i="13" s="1"/>
  <c r="A198" i="13"/>
  <c r="D198" i="13" s="1"/>
  <c r="A194" i="13"/>
  <c r="D194" i="13" s="1"/>
  <c r="A188" i="13"/>
  <c r="D188" i="13" s="1"/>
  <c r="A184" i="13"/>
  <c r="D184" i="13" s="1"/>
  <c r="A28" i="13"/>
  <c r="D28" i="13" s="1"/>
  <c r="A198" i="12"/>
  <c r="D198" i="12" s="1"/>
  <c r="A194" i="12"/>
  <c r="D194" i="12" s="1"/>
  <c r="A192" i="12"/>
  <c r="D192" i="12" s="1"/>
  <c r="A184" i="12"/>
  <c r="D184" i="12" s="1"/>
  <c r="A78" i="12"/>
  <c r="D78" i="12" s="1"/>
  <c r="A52" i="12"/>
  <c r="D52" i="12" s="1"/>
  <c r="A188" i="20"/>
  <c r="D188" i="20" s="1"/>
  <c r="A120" i="20"/>
  <c r="D120" i="20" s="1"/>
  <c r="A94" i="20"/>
  <c r="D94" i="20" s="1"/>
  <c r="A192" i="18"/>
  <c r="D192" i="18" s="1"/>
  <c r="A174" i="18"/>
  <c r="D174" i="18" s="1"/>
  <c r="A118" i="18"/>
  <c r="D118" i="18" s="1"/>
  <c r="A112" i="18"/>
  <c r="D112" i="18" s="1"/>
  <c r="A108" i="18"/>
  <c r="D108" i="18" s="1"/>
  <c r="A104" i="18"/>
  <c r="D104" i="18" s="1"/>
  <c r="A120" i="17"/>
  <c r="D120" i="17" s="1"/>
  <c r="A116" i="17"/>
  <c r="D116" i="17" s="1"/>
  <c r="A110" i="17"/>
  <c r="D110" i="17" s="1"/>
  <c r="A94" i="17"/>
  <c r="D94" i="17" s="1"/>
  <c r="A52" i="17"/>
  <c r="D52" i="17" s="1"/>
  <c r="A30" i="17"/>
  <c r="D30" i="17" s="1"/>
  <c r="A20" i="17"/>
  <c r="D20" i="17" s="1"/>
  <c r="A120" i="16"/>
  <c r="D120" i="16" s="1"/>
  <c r="A116" i="16"/>
  <c r="D116" i="16" s="1"/>
  <c r="A106" i="16"/>
  <c r="D106" i="16" s="1"/>
  <c r="A94" i="16"/>
  <c r="D94" i="16" s="1"/>
  <c r="A24" i="16"/>
  <c r="D24" i="16" s="1"/>
  <c r="A196" i="15"/>
  <c r="D196" i="15" s="1"/>
  <c r="A190" i="15"/>
  <c r="D190" i="15" s="1"/>
  <c r="A186" i="15"/>
  <c r="D186" i="15" s="1"/>
  <c r="A110" i="15"/>
  <c r="D110" i="15" s="1"/>
  <c r="A106" i="15"/>
  <c r="D106" i="15" s="1"/>
  <c r="A94" i="15"/>
  <c r="D94" i="15" s="1"/>
  <c r="A120" i="14"/>
  <c r="D120" i="14" s="1"/>
  <c r="A116" i="14"/>
  <c r="D116" i="14" s="1"/>
  <c r="A110" i="14"/>
  <c r="D110" i="14" s="1"/>
  <c r="A94" i="14"/>
  <c r="D94" i="14" s="1"/>
  <c r="A52" i="14"/>
  <c r="D52" i="14" s="1"/>
  <c r="A30" i="14"/>
  <c r="D30" i="14" s="1"/>
  <c r="A20" i="14"/>
  <c r="D20" i="14" s="1"/>
  <c r="A120" i="13"/>
  <c r="D120" i="13" s="1"/>
  <c r="A116" i="13"/>
  <c r="D116" i="13" s="1"/>
  <c r="A106" i="13"/>
  <c r="D106" i="13" s="1"/>
  <c r="A94" i="13"/>
  <c r="D94" i="13" s="1"/>
  <c r="A78" i="13"/>
  <c r="D78" i="13" s="1"/>
  <c r="A14" i="13"/>
  <c r="D14" i="13" s="1"/>
  <c r="A120" i="12"/>
  <c r="D120" i="12" s="1"/>
  <c r="A116" i="12"/>
  <c r="D116" i="12" s="1"/>
  <c r="A106" i="12"/>
  <c r="D106" i="12" s="1"/>
  <c r="A94" i="12"/>
  <c r="D94" i="12" s="1"/>
  <c r="A24" i="12"/>
  <c r="D24" i="12" s="1"/>
  <c r="A196" i="11"/>
  <c r="D196" i="11" s="1"/>
  <c r="A184" i="20"/>
  <c r="D184" i="20" s="1"/>
  <c r="A106" i="20"/>
  <c r="D106" i="20" s="1"/>
  <c r="A122" i="18"/>
  <c r="D122" i="18" s="1"/>
  <c r="A14" i="9"/>
  <c r="D14" i="9" s="1"/>
  <c r="A78" i="9"/>
  <c r="D78" i="9" s="1"/>
  <c r="A188" i="9"/>
  <c r="D188" i="9" s="1"/>
  <c r="A192" i="9"/>
  <c r="D192" i="9" s="1"/>
  <c r="A194" i="9"/>
  <c r="D194" i="9" s="1"/>
  <c r="A20" i="10"/>
  <c r="D20" i="10" s="1"/>
  <c r="A26" i="10"/>
  <c r="D26" i="10" s="1"/>
  <c r="A30" i="10"/>
  <c r="D30" i="10" s="1"/>
  <c r="A52" i="10"/>
  <c r="D52" i="10" s="1"/>
  <c r="A78" i="10"/>
  <c r="D78" i="10" s="1"/>
  <c r="A184" i="10"/>
  <c r="D184" i="10" s="1"/>
  <c r="A188" i="10"/>
  <c r="D188" i="10" s="1"/>
  <c r="A192" i="10"/>
  <c r="D192" i="10" s="1"/>
  <c r="A194" i="10"/>
  <c r="D194" i="10" s="1"/>
  <c r="A198" i="10"/>
  <c r="D198" i="10" s="1"/>
  <c r="A20" i="11"/>
  <c r="D20" i="11" s="1"/>
  <c r="A26" i="11"/>
  <c r="D26" i="11" s="1"/>
  <c r="A30" i="11"/>
  <c r="D30" i="11" s="1"/>
  <c r="A52" i="11"/>
  <c r="D52" i="11" s="1"/>
  <c r="A78" i="11"/>
  <c r="D78" i="11" s="1"/>
  <c r="A184" i="11"/>
  <c r="D184" i="11" s="1"/>
  <c r="A188" i="11"/>
  <c r="D188" i="11" s="1"/>
  <c r="A28" i="12"/>
  <c r="D28" i="12" s="1"/>
  <c r="A100" i="12"/>
  <c r="D100" i="12" s="1"/>
  <c r="A196" i="12"/>
  <c r="D196" i="12" s="1"/>
  <c r="A26" i="13"/>
  <c r="D26" i="13" s="1"/>
  <c r="A42" i="13"/>
  <c r="D42" i="13" s="1"/>
  <c r="A174" i="13"/>
  <c r="D174" i="13" s="1"/>
  <c r="A100" i="14"/>
  <c r="D100" i="14" s="1"/>
  <c r="A196" i="14"/>
  <c r="D196" i="14" s="1"/>
  <c r="A100" i="15"/>
  <c r="D100" i="15" s="1"/>
  <c r="A50" i="16"/>
  <c r="D50" i="16" s="1"/>
  <c r="A186" i="16"/>
  <c r="D186" i="16" s="1"/>
  <c r="A200" i="16"/>
  <c r="D200" i="16" s="1"/>
  <c r="A42" i="17"/>
  <c r="D42" i="17" s="1"/>
  <c r="A174" i="17"/>
  <c r="D174" i="17" s="1"/>
  <c r="A20" i="18"/>
  <c r="D20" i="18" s="1"/>
  <c r="A52" i="18"/>
  <c r="D52" i="18" s="1"/>
  <c r="A186" i="18"/>
  <c r="D186" i="18" s="1"/>
  <c r="A24" i="17"/>
  <c r="D24" i="17" s="1"/>
  <c r="A54" i="17"/>
  <c r="D54" i="17" s="1"/>
  <c r="A190" i="17"/>
  <c r="D190" i="17" s="1"/>
  <c r="A198" i="18"/>
  <c r="D198" i="18" s="1"/>
  <c r="A30" i="20"/>
  <c r="D30" i="20" s="1"/>
  <c r="A100" i="20"/>
  <c r="D100" i="20" s="1"/>
  <c r="D38" i="21"/>
  <c r="G7" i="6"/>
  <c r="G10" i="6"/>
  <c r="G11" i="6"/>
  <c r="G8" i="6"/>
  <c r="G9" i="6"/>
  <c r="D28" i="21"/>
  <c r="D40" i="21"/>
  <c r="D50" i="21"/>
  <c r="D46" i="21"/>
  <c r="D48" i="21"/>
  <c r="D34" i="21"/>
  <c r="D32" i="21"/>
  <c r="D36" i="21"/>
  <c r="H14" i="21"/>
  <c r="H15" i="21" s="1"/>
  <c r="I14" i="21"/>
  <c r="I15" i="21" s="1"/>
  <c r="AT198" i="13" l="1"/>
  <c r="AT198" i="18"/>
  <c r="G24" i="6"/>
  <c r="G20" i="6"/>
  <c r="G16" i="6"/>
  <c r="G6" i="6"/>
  <c r="G26" i="6"/>
  <c r="G22" i="6"/>
  <c r="G18" i="6"/>
  <c r="G12" i="6"/>
  <c r="A42" i="20"/>
  <c r="D42" i="20" s="1"/>
  <c r="A54" i="10"/>
  <c r="D54" i="10" s="1"/>
  <c r="A202" i="9"/>
  <c r="D202" i="9" s="1"/>
  <c r="A190" i="9"/>
  <c r="D190" i="9" s="1"/>
  <c r="A24" i="9"/>
  <c r="D24" i="9" s="1"/>
  <c r="A24" i="20"/>
  <c r="D24" i="20" s="1"/>
  <c r="A110" i="11"/>
  <c r="D110" i="11" s="1"/>
  <c r="A120" i="11"/>
  <c r="D120" i="11" s="1"/>
  <c r="A52" i="9"/>
  <c r="D52" i="9" s="1"/>
  <c r="A114" i="9"/>
  <c r="D114" i="9" s="1"/>
  <c r="A186" i="9"/>
  <c r="D186" i="9" s="1"/>
  <c r="A24" i="11"/>
  <c r="D24" i="11" s="1"/>
  <c r="A174" i="12"/>
  <c r="D174" i="12" s="1"/>
  <c r="A186" i="14"/>
  <c r="D186" i="14" s="1"/>
  <c r="A54" i="16"/>
  <c r="D54" i="16" s="1"/>
  <c r="A196" i="20"/>
  <c r="D196" i="20" s="1"/>
  <c r="A26" i="18"/>
  <c r="D26" i="18" s="1"/>
  <c r="A196" i="9"/>
  <c r="D196" i="9" s="1"/>
  <c r="A112" i="10"/>
  <c r="D112" i="10" s="1"/>
  <c r="A180" i="10"/>
  <c r="D180" i="10" s="1"/>
  <c r="AT198" i="10" s="1"/>
  <c r="A108" i="11"/>
  <c r="D108" i="11" s="1"/>
  <c r="A122" i="11"/>
  <c r="D122" i="11" s="1"/>
  <c r="A42" i="12"/>
  <c r="D42" i="12" s="1"/>
  <c r="A196" i="13"/>
  <c r="D196" i="13" s="1"/>
  <c r="A118" i="15"/>
  <c r="D118" i="15" s="1"/>
  <c r="A42" i="16"/>
  <c r="D42" i="16" s="1"/>
  <c r="A200" i="20"/>
  <c r="D200" i="20" s="1"/>
  <c r="A118" i="20"/>
  <c r="D118" i="20" s="1"/>
  <c r="A50" i="9"/>
  <c r="D50" i="9" s="1"/>
  <c r="A110" i="9"/>
  <c r="D110" i="9" s="1"/>
  <c r="A42" i="10"/>
  <c r="D42" i="10" s="1"/>
  <c r="A28" i="11"/>
  <c r="D28" i="11" s="1"/>
  <c r="A54" i="12"/>
  <c r="D54" i="12" s="1"/>
  <c r="A100" i="16"/>
  <c r="D100" i="16" s="1"/>
  <c r="A180" i="20"/>
  <c r="D180" i="20" s="1"/>
  <c r="A202" i="18"/>
  <c r="D202" i="18" s="1"/>
  <c r="A106" i="18"/>
  <c r="D106" i="18" s="1"/>
  <c r="A122" i="17"/>
  <c r="D122" i="17" s="1"/>
  <c r="A108" i="17"/>
  <c r="D108" i="17" s="1"/>
  <c r="A180" i="16"/>
  <c r="D180" i="16" s="1"/>
  <c r="AT198" i="16" s="1"/>
  <c r="A112" i="16"/>
  <c r="D112" i="16" s="1"/>
  <c r="A202" i="15"/>
  <c r="D202" i="15" s="1"/>
  <c r="A188" i="15"/>
  <c r="D188" i="15" s="1"/>
  <c r="A108" i="15"/>
  <c r="D108" i="15" s="1"/>
  <c r="A180" i="14"/>
  <c r="D180" i="14" s="1"/>
  <c r="A112" i="14"/>
  <c r="D112" i="14" s="1"/>
  <c r="A50" i="14"/>
  <c r="D50" i="14" s="1"/>
  <c r="A118" i="13"/>
  <c r="D118" i="13" s="1"/>
  <c r="A104" i="13"/>
  <c r="D104" i="13" s="1"/>
  <c r="A180" i="12"/>
  <c r="D180" i="12" s="1"/>
  <c r="A112" i="12"/>
  <c r="D112" i="12" s="1"/>
  <c r="A202" i="11"/>
  <c r="D202" i="11" s="1"/>
  <c r="A202" i="20"/>
  <c r="D202" i="20" s="1"/>
  <c r="A108" i="20"/>
  <c r="D108" i="20" s="1"/>
  <c r="A196" i="18"/>
  <c r="D196" i="18" s="1"/>
  <c r="A42" i="18"/>
  <c r="D42" i="18" s="1"/>
  <c r="A202" i="17"/>
  <c r="D202" i="17" s="1"/>
  <c r="A188" i="17"/>
  <c r="D188" i="17" s="1"/>
  <c r="A202" i="16"/>
  <c r="D202" i="16" s="1"/>
  <c r="A188" i="16"/>
  <c r="D188" i="16" s="1"/>
  <c r="A30" i="16"/>
  <c r="D30" i="16" s="1"/>
  <c r="A116" i="15"/>
  <c r="D116" i="15" s="1"/>
  <c r="A26" i="15"/>
  <c r="D26" i="15" s="1"/>
  <c r="A192" i="14"/>
  <c r="D192" i="14" s="1"/>
  <c r="A14" i="14"/>
  <c r="D14" i="14" s="1"/>
  <c r="A192" i="13"/>
  <c r="D192" i="13" s="1"/>
  <c r="A202" i="12"/>
  <c r="D202" i="12" s="1"/>
  <c r="A188" i="12"/>
  <c r="D188" i="12" s="1"/>
  <c r="A192" i="20"/>
  <c r="D192" i="20" s="1"/>
  <c r="A20" i="20"/>
  <c r="D20" i="20" s="1"/>
  <c r="AT38" i="20" s="1"/>
  <c r="A114" i="18"/>
  <c r="D114" i="18" s="1"/>
  <c r="A14" i="18"/>
  <c r="D14" i="18" s="1"/>
  <c r="A106" i="17"/>
  <c r="D106" i="17" s="1"/>
  <c r="A26" i="17"/>
  <c r="D26" i="17" s="1"/>
  <c r="AT38" i="17" s="1"/>
  <c r="A110" i="16"/>
  <c r="D110" i="16" s="1"/>
  <c r="A200" i="15"/>
  <c r="D200" i="15" s="1"/>
  <c r="A174" i="15"/>
  <c r="D174" i="15" s="1"/>
  <c r="A24" i="15"/>
  <c r="D24" i="15" s="1"/>
  <c r="A106" i="14"/>
  <c r="D106" i="14" s="1"/>
  <c r="A26" i="14"/>
  <c r="D26" i="14" s="1"/>
  <c r="A110" i="13"/>
  <c r="D110" i="13" s="1"/>
  <c r="A52" i="13"/>
  <c r="D52" i="13" s="1"/>
  <c r="A110" i="12"/>
  <c r="D110" i="12" s="1"/>
  <c r="A200" i="11"/>
  <c r="D200" i="11" s="1"/>
  <c r="A200" i="18"/>
  <c r="D200" i="18" s="1"/>
  <c r="A184" i="9"/>
  <c r="D184" i="9" s="1"/>
  <c r="A110" i="10"/>
  <c r="D110" i="10" s="1"/>
  <c r="A30" i="12"/>
  <c r="D30" i="12" s="1"/>
  <c r="AT38" i="12" s="1"/>
  <c r="A54" i="11"/>
  <c r="D54" i="11" s="1"/>
  <c r="A114" i="20"/>
  <c r="D114" i="20" s="1"/>
  <c r="A14" i="10"/>
  <c r="D14" i="10" s="1"/>
  <c r="A106" i="10"/>
  <c r="D106" i="10" s="1"/>
  <c r="A116" i="11"/>
  <c r="D116" i="11" s="1"/>
  <c r="A20" i="13"/>
  <c r="D20" i="13" s="1"/>
  <c r="A200" i="14"/>
  <c r="D200" i="14" s="1"/>
  <c r="AF165" i="13"/>
  <c r="A42" i="14"/>
  <c r="D42" i="14" s="1"/>
  <c r="A68" i="9"/>
  <c r="D68" i="9" s="1"/>
  <c r="A64" i="9"/>
  <c r="D64" i="9" s="1"/>
  <c r="A66" i="10"/>
  <c r="D66" i="10" s="1"/>
  <c r="A68" i="11"/>
  <c r="D68" i="11" s="1"/>
  <c r="A64" i="11"/>
  <c r="D64" i="11" s="1"/>
  <c r="A66" i="12"/>
  <c r="D66" i="12" s="1"/>
  <c r="A68" i="13"/>
  <c r="D68" i="13" s="1"/>
  <c r="A64" i="13"/>
  <c r="D64" i="13" s="1"/>
  <c r="A66" i="14"/>
  <c r="D66" i="14" s="1"/>
  <c r="A68" i="15"/>
  <c r="D68" i="15" s="1"/>
  <c r="A64" i="15"/>
  <c r="D64" i="15" s="1"/>
  <c r="A66" i="16"/>
  <c r="D66" i="16" s="1"/>
  <c r="A68" i="17"/>
  <c r="D68" i="17" s="1"/>
  <c r="A64" i="17"/>
  <c r="D64" i="17" s="1"/>
  <c r="A66" i="18"/>
  <c r="D66" i="18" s="1"/>
  <c r="A68" i="20"/>
  <c r="D68" i="20" s="1"/>
  <c r="A64" i="20"/>
  <c r="D64" i="20" s="1"/>
  <c r="A228" i="9"/>
  <c r="D228" i="9" s="1"/>
  <c r="A150" i="9"/>
  <c r="D150" i="9" s="1"/>
  <c r="A146" i="9"/>
  <c r="D146" i="9" s="1"/>
  <c r="A148" i="10"/>
  <c r="D148" i="10" s="1"/>
  <c r="A150" i="11"/>
  <c r="D150" i="11" s="1"/>
  <c r="A146" i="11"/>
  <c r="D146" i="11" s="1"/>
  <c r="A148" i="12"/>
  <c r="D148" i="12" s="1"/>
  <c r="A150" i="13"/>
  <c r="D150" i="13" s="1"/>
  <c r="A146" i="13"/>
  <c r="D146" i="13" s="1"/>
  <c r="A148" i="14"/>
  <c r="D148" i="14" s="1"/>
  <c r="A150" i="15"/>
  <c r="D150" i="15" s="1"/>
  <c r="A146" i="15"/>
  <c r="D146" i="15" s="1"/>
  <c r="A148" i="16"/>
  <c r="D148" i="16" s="1"/>
  <c r="A150" i="17"/>
  <c r="D150" i="17" s="1"/>
  <c r="A146" i="17"/>
  <c r="D146" i="17" s="1"/>
  <c r="A148" i="18"/>
  <c r="D148" i="18" s="1"/>
  <c r="A150" i="20"/>
  <c r="D150" i="20" s="1"/>
  <c r="A146" i="20"/>
  <c r="D146" i="20" s="1"/>
  <c r="A238" i="11"/>
  <c r="D238" i="11" s="1"/>
  <c r="A234" i="11"/>
  <c r="D234" i="11" s="1"/>
  <c r="A224" i="11"/>
  <c r="D224" i="11" s="1"/>
  <c r="A220" i="11"/>
  <c r="D220" i="11" s="1"/>
  <c r="A216" i="11"/>
  <c r="D216" i="11" s="1"/>
  <c r="A212" i="11"/>
  <c r="D212" i="11" s="1"/>
  <c r="A236" i="12"/>
  <c r="D236" i="12" s="1"/>
  <c r="A232" i="12"/>
  <c r="D232" i="12" s="1"/>
  <c r="A222" i="12"/>
  <c r="D222" i="12" s="1"/>
  <c r="A218" i="12"/>
  <c r="D218" i="12" s="1"/>
  <c r="A214" i="12"/>
  <c r="D214" i="12" s="1"/>
  <c r="A210" i="12"/>
  <c r="D210" i="12" s="1"/>
  <c r="A238" i="13"/>
  <c r="D238" i="13" s="1"/>
  <c r="A234" i="13"/>
  <c r="D234" i="13" s="1"/>
  <c r="A224" i="13"/>
  <c r="D224" i="13" s="1"/>
  <c r="A220" i="13"/>
  <c r="D220" i="13" s="1"/>
  <c r="A216" i="13"/>
  <c r="D216" i="13" s="1"/>
  <c r="A212" i="13"/>
  <c r="D212" i="13" s="1"/>
  <c r="A238" i="16"/>
  <c r="D238" i="16" s="1"/>
  <c r="A234" i="16"/>
  <c r="D234" i="16" s="1"/>
  <c r="A224" i="16"/>
  <c r="D224" i="16" s="1"/>
  <c r="A220" i="16"/>
  <c r="D220" i="16" s="1"/>
  <c r="A216" i="16"/>
  <c r="D216" i="16" s="1"/>
  <c r="A212" i="16"/>
  <c r="D212" i="16" s="1"/>
  <c r="A236" i="18"/>
  <c r="D236" i="18" s="1"/>
  <c r="A232" i="18"/>
  <c r="D232" i="18" s="1"/>
  <c r="A222" i="18"/>
  <c r="D222" i="18" s="1"/>
  <c r="A218" i="18"/>
  <c r="D218" i="18" s="1"/>
  <c r="A214" i="18"/>
  <c r="D214" i="18" s="1"/>
  <c r="A210" i="18"/>
  <c r="D210" i="18" s="1"/>
  <c r="A236" i="20"/>
  <c r="D236" i="20" s="1"/>
  <c r="A232" i="20"/>
  <c r="D232" i="20" s="1"/>
  <c r="A156" i="9"/>
  <c r="D156" i="9" s="1"/>
  <c r="A152" i="9"/>
  <c r="D152" i="9" s="1"/>
  <c r="A142" i="9"/>
  <c r="D142" i="9" s="1"/>
  <c r="A138" i="9"/>
  <c r="D138" i="9" s="1"/>
  <c r="A134" i="9"/>
  <c r="D134" i="9" s="1"/>
  <c r="A130" i="9"/>
  <c r="D130" i="9" s="1"/>
  <c r="A158" i="11"/>
  <c r="D158" i="11" s="1"/>
  <c r="A154" i="11"/>
  <c r="D154" i="11" s="1"/>
  <c r="A144" i="11"/>
  <c r="D144" i="11" s="1"/>
  <c r="A140" i="11"/>
  <c r="D140" i="11" s="1"/>
  <c r="A136" i="11"/>
  <c r="D136" i="11" s="1"/>
  <c r="A132" i="11"/>
  <c r="D132" i="11" s="1"/>
  <c r="A156" i="12"/>
  <c r="D156" i="12" s="1"/>
  <c r="A152" i="12"/>
  <c r="D152" i="12" s="1"/>
  <c r="A142" i="12"/>
  <c r="D142" i="12" s="1"/>
  <c r="A138" i="12"/>
  <c r="D138" i="12" s="1"/>
  <c r="A134" i="12"/>
  <c r="D134" i="12" s="1"/>
  <c r="A130" i="12"/>
  <c r="D130" i="12" s="1"/>
  <c r="A158" i="13"/>
  <c r="D158" i="13" s="1"/>
  <c r="A154" i="13"/>
  <c r="D154" i="13" s="1"/>
  <c r="A144" i="13"/>
  <c r="D144" i="13" s="1"/>
  <c r="A140" i="13"/>
  <c r="D140" i="13" s="1"/>
  <c r="A136" i="13"/>
  <c r="D136" i="13" s="1"/>
  <c r="A132" i="13"/>
  <c r="D132" i="13" s="1"/>
  <c r="A158" i="15"/>
  <c r="D158" i="15" s="1"/>
  <c r="A154" i="15"/>
  <c r="D154" i="15" s="1"/>
  <c r="A144" i="15"/>
  <c r="D144" i="15" s="1"/>
  <c r="A140" i="15"/>
  <c r="D140" i="15" s="1"/>
  <c r="A136" i="15"/>
  <c r="D136" i="15" s="1"/>
  <c r="A132" i="15"/>
  <c r="D132" i="15" s="1"/>
  <c r="A156" i="16"/>
  <c r="D156" i="16" s="1"/>
  <c r="A152" i="16"/>
  <c r="D152" i="16" s="1"/>
  <c r="A142" i="16"/>
  <c r="D142" i="16" s="1"/>
  <c r="A138" i="16"/>
  <c r="D138" i="16" s="1"/>
  <c r="A134" i="16"/>
  <c r="D134" i="16" s="1"/>
  <c r="A68" i="10"/>
  <c r="D68" i="10" s="1"/>
  <c r="A64" i="12"/>
  <c r="D64" i="12" s="1"/>
  <c r="A66" i="15"/>
  <c r="D66" i="15" s="1"/>
  <c r="A68" i="18"/>
  <c r="D68" i="18" s="1"/>
  <c r="A150" i="10"/>
  <c r="D150" i="10" s="1"/>
  <c r="A146" i="12"/>
  <c r="D146" i="12" s="1"/>
  <c r="A148" i="15"/>
  <c r="D148" i="15" s="1"/>
  <c r="A150" i="18"/>
  <c r="D150" i="18" s="1"/>
  <c r="A230" i="9"/>
  <c r="D230" i="9" s="1"/>
  <c r="A218" i="11"/>
  <c r="D218" i="11" s="1"/>
  <c r="A224" i="12"/>
  <c r="D224" i="12" s="1"/>
  <c r="A218" i="13"/>
  <c r="D218" i="13" s="1"/>
  <c r="A232" i="16"/>
  <c r="D232" i="16" s="1"/>
  <c r="A210" i="16"/>
  <c r="D210" i="16" s="1"/>
  <c r="A238" i="18"/>
  <c r="D238" i="18" s="1"/>
  <c r="A216" i="18"/>
  <c r="D216" i="18" s="1"/>
  <c r="A224" i="20"/>
  <c r="D224" i="20" s="1"/>
  <c r="A220" i="20"/>
  <c r="D220" i="20" s="1"/>
  <c r="A216" i="20"/>
  <c r="D216" i="20" s="1"/>
  <c r="A212" i="20"/>
  <c r="D212" i="20" s="1"/>
  <c r="A140" i="9"/>
  <c r="D140" i="9" s="1"/>
  <c r="A156" i="10"/>
  <c r="D156" i="10" s="1"/>
  <c r="A152" i="10"/>
  <c r="D152" i="10" s="1"/>
  <c r="A142" i="10"/>
  <c r="D142" i="10" s="1"/>
  <c r="A138" i="10"/>
  <c r="D138" i="10" s="1"/>
  <c r="A134" i="10"/>
  <c r="D134" i="10" s="1"/>
  <c r="A130" i="10"/>
  <c r="D130" i="10" s="1"/>
  <c r="A156" i="11"/>
  <c r="D156" i="11" s="1"/>
  <c r="A134" i="11"/>
  <c r="D134" i="11" s="1"/>
  <c r="A140" i="12"/>
  <c r="D140" i="12" s="1"/>
  <c r="A156" i="13"/>
  <c r="D156" i="13" s="1"/>
  <c r="A134" i="13"/>
  <c r="D134" i="13" s="1"/>
  <c r="A156" i="14"/>
  <c r="D156" i="14" s="1"/>
  <c r="A152" i="14"/>
  <c r="D152" i="14" s="1"/>
  <c r="A142" i="14"/>
  <c r="D142" i="14" s="1"/>
  <c r="A138" i="14"/>
  <c r="D138" i="14" s="1"/>
  <c r="A134" i="14"/>
  <c r="D134" i="14" s="1"/>
  <c r="A130" i="14"/>
  <c r="D130" i="14" s="1"/>
  <c r="A142" i="15"/>
  <c r="D142" i="15" s="1"/>
  <c r="A154" i="16"/>
  <c r="D154" i="16" s="1"/>
  <c r="A132" i="16"/>
  <c r="D132" i="16" s="1"/>
  <c r="A156" i="17"/>
  <c r="D156" i="17" s="1"/>
  <c r="A152" i="17"/>
  <c r="D152" i="17" s="1"/>
  <c r="A142" i="17"/>
  <c r="D142" i="17" s="1"/>
  <c r="A138" i="17"/>
  <c r="D138" i="17" s="1"/>
  <c r="A134" i="17"/>
  <c r="D134" i="17" s="1"/>
  <c r="A130" i="17"/>
  <c r="D130" i="17" s="1"/>
  <c r="A158" i="18"/>
  <c r="D158" i="18" s="1"/>
  <c r="A154" i="18"/>
  <c r="D154" i="18" s="1"/>
  <c r="A144" i="18"/>
  <c r="D144" i="18" s="1"/>
  <c r="A140" i="18"/>
  <c r="D140" i="18" s="1"/>
  <c r="A136" i="18"/>
  <c r="D136" i="18" s="1"/>
  <c r="A132" i="18"/>
  <c r="D132" i="18" s="1"/>
  <c r="A40" i="9"/>
  <c r="D40" i="9" s="1"/>
  <c r="A40" i="11"/>
  <c r="D40" i="11" s="1"/>
  <c r="A40" i="13"/>
  <c r="D40" i="13" s="1"/>
  <c r="A40" i="15"/>
  <c r="D40" i="15" s="1"/>
  <c r="A40" i="17"/>
  <c r="D40" i="17" s="1"/>
  <c r="A40" i="20"/>
  <c r="D40" i="20" s="1"/>
  <c r="A36" i="9"/>
  <c r="D36" i="9" s="1"/>
  <c r="A32" i="9"/>
  <c r="D32" i="9" s="1"/>
  <c r="A38" i="10"/>
  <c r="D38" i="10" s="1"/>
  <c r="A34" i="10"/>
  <c r="D34" i="10" s="1"/>
  <c r="A76" i="10"/>
  <c r="D76" i="10" s="1"/>
  <c r="A36" i="11"/>
  <c r="D36" i="11" s="1"/>
  <c r="A32" i="11"/>
  <c r="D32" i="11" s="1"/>
  <c r="A38" i="12"/>
  <c r="D38" i="12" s="1"/>
  <c r="A34" i="12"/>
  <c r="D34" i="12" s="1"/>
  <c r="A76" i="12"/>
  <c r="D76" i="12" s="1"/>
  <c r="A36" i="13"/>
  <c r="D36" i="13" s="1"/>
  <c r="A32" i="13"/>
  <c r="D32" i="13" s="1"/>
  <c r="A38" i="14"/>
  <c r="D38" i="14" s="1"/>
  <c r="A34" i="14"/>
  <c r="D34" i="14" s="1"/>
  <c r="A76" i="14"/>
  <c r="D76" i="14" s="1"/>
  <c r="A36" i="15"/>
  <c r="D36" i="15" s="1"/>
  <c r="A32" i="15"/>
  <c r="D32" i="15" s="1"/>
  <c r="A38" i="16"/>
  <c r="D38" i="16" s="1"/>
  <c r="A34" i="16"/>
  <c r="D34" i="16" s="1"/>
  <c r="A76" i="16"/>
  <c r="D76" i="16" s="1"/>
  <c r="A36" i="17"/>
  <c r="D36" i="17" s="1"/>
  <c r="A32" i="17"/>
  <c r="D32" i="17" s="1"/>
  <c r="A38" i="18"/>
  <c r="D38" i="18" s="1"/>
  <c r="A34" i="18"/>
  <c r="D34" i="18" s="1"/>
  <c r="A76" i="18"/>
  <c r="D76" i="18" s="1"/>
  <c r="A36" i="20"/>
  <c r="D36" i="20" s="1"/>
  <c r="A66" i="9"/>
  <c r="D66" i="9" s="1"/>
  <c r="A68" i="12"/>
  <c r="D68" i="12" s="1"/>
  <c r="A64" i="14"/>
  <c r="D64" i="14" s="1"/>
  <c r="A66" i="17"/>
  <c r="D66" i="17" s="1"/>
  <c r="A148" i="9"/>
  <c r="D148" i="9" s="1"/>
  <c r="A150" i="12"/>
  <c r="D150" i="12" s="1"/>
  <c r="A146" i="14"/>
  <c r="D146" i="14" s="1"/>
  <c r="A148" i="17"/>
  <c r="D148" i="17" s="1"/>
  <c r="A230" i="10"/>
  <c r="D230" i="10" s="1"/>
  <c r="A226" i="10"/>
  <c r="D226" i="10" s="1"/>
  <c r="A228" i="11"/>
  <c r="D228" i="11" s="1"/>
  <c r="A230" i="12"/>
  <c r="D230" i="12" s="1"/>
  <c r="A226" i="12"/>
  <c r="D226" i="12" s="1"/>
  <c r="A228" i="13"/>
  <c r="D228" i="13" s="1"/>
  <c r="A230" i="14"/>
  <c r="D230" i="14" s="1"/>
  <c r="A226" i="14"/>
  <c r="D226" i="14" s="1"/>
  <c r="A228" i="15"/>
  <c r="D228" i="15" s="1"/>
  <c r="A230" i="16"/>
  <c r="D230" i="16" s="1"/>
  <c r="A226" i="16"/>
  <c r="D226" i="16" s="1"/>
  <c r="A228" i="17"/>
  <c r="D228" i="17" s="1"/>
  <c r="A230" i="18"/>
  <c r="D230" i="18" s="1"/>
  <c r="A226" i="18"/>
  <c r="D226" i="18" s="1"/>
  <c r="A228" i="20"/>
  <c r="D228" i="20" s="1"/>
  <c r="A238" i="9"/>
  <c r="D238" i="9" s="1"/>
  <c r="A234" i="9"/>
  <c r="D234" i="9" s="1"/>
  <c r="A224" i="9"/>
  <c r="D224" i="9" s="1"/>
  <c r="A220" i="9"/>
  <c r="D220" i="9" s="1"/>
  <c r="A216" i="9"/>
  <c r="D216" i="9" s="1"/>
  <c r="A212" i="9"/>
  <c r="D212" i="9" s="1"/>
  <c r="A236" i="10"/>
  <c r="D236" i="10" s="1"/>
  <c r="A232" i="10"/>
  <c r="D232" i="10" s="1"/>
  <c r="A222" i="10"/>
  <c r="D222" i="10" s="1"/>
  <c r="A218" i="10"/>
  <c r="D218" i="10" s="1"/>
  <c r="A214" i="10"/>
  <c r="D214" i="10" s="1"/>
  <c r="A210" i="10"/>
  <c r="D210" i="10" s="1"/>
  <c r="A222" i="11"/>
  <c r="D222" i="11" s="1"/>
  <c r="A234" i="12"/>
  <c r="D234" i="12" s="1"/>
  <c r="A212" i="12"/>
  <c r="D212" i="12" s="1"/>
  <c r="A222" i="13"/>
  <c r="D222" i="13" s="1"/>
  <c r="A236" i="14"/>
  <c r="D236" i="14" s="1"/>
  <c r="A232" i="14"/>
  <c r="D232" i="14" s="1"/>
  <c r="A222" i="14"/>
  <c r="D222" i="14" s="1"/>
  <c r="A218" i="14"/>
  <c r="D218" i="14" s="1"/>
  <c r="A214" i="14"/>
  <c r="D214" i="14" s="1"/>
  <c r="A210" i="14"/>
  <c r="D210" i="14" s="1"/>
  <c r="A236" i="15"/>
  <c r="D236" i="15" s="1"/>
  <c r="A232" i="15"/>
  <c r="D232" i="15" s="1"/>
  <c r="A222" i="15"/>
  <c r="D222" i="15" s="1"/>
  <c r="A218" i="15"/>
  <c r="D218" i="15" s="1"/>
  <c r="A214" i="15"/>
  <c r="D214" i="15" s="1"/>
  <c r="A210" i="15"/>
  <c r="D210" i="15" s="1"/>
  <c r="A236" i="16"/>
  <c r="D236" i="16" s="1"/>
  <c r="A214" i="16"/>
  <c r="D214" i="16" s="1"/>
  <c r="A238" i="17"/>
  <c r="D238" i="17" s="1"/>
  <c r="A234" i="17"/>
  <c r="D234" i="17" s="1"/>
  <c r="A224" i="17"/>
  <c r="D224" i="17" s="1"/>
  <c r="A220" i="17"/>
  <c r="D220" i="17" s="1"/>
  <c r="A216" i="17"/>
  <c r="D216" i="17" s="1"/>
  <c r="A212" i="17"/>
  <c r="D212" i="17" s="1"/>
  <c r="A220" i="18"/>
  <c r="D220" i="18" s="1"/>
  <c r="A234" i="20"/>
  <c r="D234" i="20" s="1"/>
  <c r="A144" i="9"/>
  <c r="D144" i="9" s="1"/>
  <c r="A138" i="11"/>
  <c r="D138" i="11" s="1"/>
  <c r="A144" i="12"/>
  <c r="D144" i="12" s="1"/>
  <c r="A138" i="13"/>
  <c r="D138" i="13" s="1"/>
  <c r="A152" i="15"/>
  <c r="D152" i="15" s="1"/>
  <c r="A130" i="15"/>
  <c r="D130" i="15" s="1"/>
  <c r="A158" i="16"/>
  <c r="D158" i="16" s="1"/>
  <c r="A136" i="16"/>
  <c r="D136" i="16" s="1"/>
  <c r="A158" i="20"/>
  <c r="D158" i="20" s="1"/>
  <c r="A154" i="20"/>
  <c r="D154" i="20" s="1"/>
  <c r="A144" i="20"/>
  <c r="D144" i="20" s="1"/>
  <c r="A140" i="20"/>
  <c r="D140" i="20" s="1"/>
  <c r="A136" i="20"/>
  <c r="D136" i="20" s="1"/>
  <c r="A132" i="20"/>
  <c r="D132" i="20" s="1"/>
  <c r="A72" i="9"/>
  <c r="D72" i="9" s="1"/>
  <c r="A62" i="9"/>
  <c r="D62" i="9" s="1"/>
  <c r="A58" i="9"/>
  <c r="D58" i="9" s="1"/>
  <c r="A74" i="10"/>
  <c r="D74" i="10" s="1"/>
  <c r="A70" i="10"/>
  <c r="D70" i="10" s="1"/>
  <c r="A60" i="10"/>
  <c r="D60" i="10" s="1"/>
  <c r="A56" i="10"/>
  <c r="D56" i="10" s="1"/>
  <c r="A72" i="11"/>
  <c r="D72" i="11" s="1"/>
  <c r="A62" i="11"/>
  <c r="D62" i="11" s="1"/>
  <c r="A58" i="11"/>
  <c r="D58" i="11" s="1"/>
  <c r="A74" i="12"/>
  <c r="D74" i="12" s="1"/>
  <c r="A70" i="12"/>
  <c r="D70" i="12" s="1"/>
  <c r="A60" i="12"/>
  <c r="D60" i="12" s="1"/>
  <c r="A56" i="12"/>
  <c r="D56" i="12" s="1"/>
  <c r="A72" i="13"/>
  <c r="D72" i="13" s="1"/>
  <c r="A62" i="13"/>
  <c r="D62" i="13" s="1"/>
  <c r="A58" i="13"/>
  <c r="D58" i="13" s="1"/>
  <c r="A74" i="14"/>
  <c r="D74" i="14" s="1"/>
  <c r="A70" i="14"/>
  <c r="D70" i="14" s="1"/>
  <c r="A60" i="14"/>
  <c r="D60" i="14" s="1"/>
  <c r="A56" i="14"/>
  <c r="D56" i="14" s="1"/>
  <c r="A72" i="15"/>
  <c r="D72" i="15" s="1"/>
  <c r="A62" i="15"/>
  <c r="D62" i="15" s="1"/>
  <c r="A58" i="15"/>
  <c r="D58" i="15" s="1"/>
  <c r="A74" i="16"/>
  <c r="D74" i="16" s="1"/>
  <c r="A70" i="16"/>
  <c r="D70" i="16" s="1"/>
  <c r="A60" i="16"/>
  <c r="D60" i="16" s="1"/>
  <c r="A56" i="16"/>
  <c r="D56" i="16" s="1"/>
  <c r="A72" i="17"/>
  <c r="D72" i="17" s="1"/>
  <c r="A62" i="17"/>
  <c r="D62" i="17" s="1"/>
  <c r="A58" i="17"/>
  <c r="D58" i="17" s="1"/>
  <c r="A74" i="18"/>
  <c r="D74" i="18" s="1"/>
  <c r="A70" i="18"/>
  <c r="D70" i="18" s="1"/>
  <c r="A60" i="18"/>
  <c r="D60" i="18" s="1"/>
  <c r="A56" i="18"/>
  <c r="D56" i="18" s="1"/>
  <c r="A72" i="20"/>
  <c r="D72" i="20" s="1"/>
  <c r="A62" i="20"/>
  <c r="D62" i="20" s="1"/>
  <c r="A58" i="20"/>
  <c r="D58" i="20" s="1"/>
  <c r="A68" i="14"/>
  <c r="D68" i="14" s="1"/>
  <c r="A148" i="11"/>
  <c r="D148" i="11" s="1"/>
  <c r="A150" i="14"/>
  <c r="D150" i="14" s="1"/>
  <c r="A146" i="16"/>
  <c r="D146" i="16" s="1"/>
  <c r="A148" i="20"/>
  <c r="D148" i="20" s="1"/>
  <c r="A232" i="11"/>
  <c r="D232" i="11" s="1"/>
  <c r="A238" i="12"/>
  <c r="D238" i="12" s="1"/>
  <c r="A216" i="12"/>
  <c r="D216" i="12" s="1"/>
  <c r="A232" i="13"/>
  <c r="D232" i="13" s="1"/>
  <c r="A210" i="13"/>
  <c r="D210" i="13" s="1"/>
  <c r="A218" i="16"/>
  <c r="D218" i="16" s="1"/>
  <c r="A224" i="18"/>
  <c r="D224" i="18" s="1"/>
  <c r="A222" i="20"/>
  <c r="D222" i="20" s="1"/>
  <c r="A214" i="20"/>
  <c r="D214" i="20" s="1"/>
  <c r="A154" i="9"/>
  <c r="D154" i="9" s="1"/>
  <c r="A158" i="10"/>
  <c r="D158" i="10" s="1"/>
  <c r="A140" i="10"/>
  <c r="D140" i="10" s="1"/>
  <c r="A132" i="10"/>
  <c r="D132" i="10" s="1"/>
  <c r="A154" i="12"/>
  <c r="D154" i="12" s="1"/>
  <c r="A142" i="13"/>
  <c r="D142" i="13" s="1"/>
  <c r="A154" i="14"/>
  <c r="D154" i="14" s="1"/>
  <c r="A140" i="14"/>
  <c r="D140" i="14" s="1"/>
  <c r="A132" i="14"/>
  <c r="D132" i="14" s="1"/>
  <c r="A134" i="15"/>
  <c r="D134" i="15" s="1"/>
  <c r="A130" i="16"/>
  <c r="D130" i="16" s="1"/>
  <c r="A154" i="17"/>
  <c r="D154" i="17" s="1"/>
  <c r="A140" i="17"/>
  <c r="D140" i="17" s="1"/>
  <c r="A132" i="17"/>
  <c r="D132" i="17" s="1"/>
  <c r="A152" i="18"/>
  <c r="D152" i="18" s="1"/>
  <c r="A138" i="18"/>
  <c r="D138" i="18" s="1"/>
  <c r="A130" i="18"/>
  <c r="D130" i="18" s="1"/>
  <c r="A40" i="12"/>
  <c r="D40" i="12" s="1"/>
  <c r="A66" i="11"/>
  <c r="D66" i="11" s="1"/>
  <c r="A64" i="16"/>
  <c r="D64" i="16" s="1"/>
  <c r="A66" i="20"/>
  <c r="D66" i="20" s="1"/>
  <c r="A210" i="11"/>
  <c r="D210" i="11" s="1"/>
  <c r="AT198" i="11" s="1"/>
  <c r="A238" i="20"/>
  <c r="D238" i="20" s="1"/>
  <c r="A218" i="20"/>
  <c r="D218" i="20" s="1"/>
  <c r="A210" i="20"/>
  <c r="D210" i="20" s="1"/>
  <c r="A132" i="9"/>
  <c r="D132" i="9" s="1"/>
  <c r="A154" i="10"/>
  <c r="D154" i="10" s="1"/>
  <c r="A144" i="10"/>
  <c r="D144" i="10" s="1"/>
  <c r="A136" i="10"/>
  <c r="D136" i="10" s="1"/>
  <c r="A142" i="11"/>
  <c r="D142" i="11" s="1"/>
  <c r="A132" i="12"/>
  <c r="D132" i="12" s="1"/>
  <c r="A158" i="14"/>
  <c r="D158" i="14" s="1"/>
  <c r="A144" i="14"/>
  <c r="D144" i="14" s="1"/>
  <c r="A136" i="14"/>
  <c r="D136" i="14" s="1"/>
  <c r="A156" i="15"/>
  <c r="D156" i="15" s="1"/>
  <c r="A140" i="16"/>
  <c r="D140" i="16" s="1"/>
  <c r="A158" i="17"/>
  <c r="D158" i="17" s="1"/>
  <c r="A144" i="17"/>
  <c r="D144" i="17" s="1"/>
  <c r="A136" i="17"/>
  <c r="D136" i="17" s="1"/>
  <c r="A156" i="18"/>
  <c r="D156" i="18" s="1"/>
  <c r="A142" i="18"/>
  <c r="D142" i="18" s="1"/>
  <c r="A134" i="18"/>
  <c r="D134" i="18" s="1"/>
  <c r="A40" i="10"/>
  <c r="D40" i="10" s="1"/>
  <c r="A64" i="18"/>
  <c r="D64" i="18" s="1"/>
  <c r="A146" i="18"/>
  <c r="D146" i="18" s="1"/>
  <c r="A230" i="11"/>
  <c r="D230" i="11" s="1"/>
  <c r="A226" i="13"/>
  <c r="D226" i="13" s="1"/>
  <c r="A228" i="16"/>
  <c r="D228" i="16" s="1"/>
  <c r="A230" i="20"/>
  <c r="D230" i="20" s="1"/>
  <c r="A222" i="9"/>
  <c r="D222" i="9" s="1"/>
  <c r="A234" i="10"/>
  <c r="D234" i="10" s="1"/>
  <c r="A212" i="10"/>
  <c r="D212" i="10" s="1"/>
  <c r="A214" i="11"/>
  <c r="D214" i="11" s="1"/>
  <c r="A220" i="12"/>
  <c r="D220" i="12" s="1"/>
  <c r="A224" i="14"/>
  <c r="D224" i="14" s="1"/>
  <c r="A238" i="15"/>
  <c r="D238" i="15" s="1"/>
  <c r="A216" i="15"/>
  <c r="D216" i="15" s="1"/>
  <c r="A222" i="16"/>
  <c r="D222" i="16" s="1"/>
  <c r="A236" i="17"/>
  <c r="D236" i="17" s="1"/>
  <c r="A214" i="17"/>
  <c r="D214" i="17" s="1"/>
  <c r="A152" i="11"/>
  <c r="D152" i="11" s="1"/>
  <c r="A152" i="13"/>
  <c r="D152" i="13" s="1"/>
  <c r="A152" i="20"/>
  <c r="D152" i="20" s="1"/>
  <c r="A130" i="20"/>
  <c r="D130" i="20" s="1"/>
  <c r="A74" i="9"/>
  <c r="D74" i="9" s="1"/>
  <c r="A72" i="10"/>
  <c r="D72" i="10" s="1"/>
  <c r="A70" i="11"/>
  <c r="D70" i="11" s="1"/>
  <c r="A62" i="12"/>
  <c r="D62" i="12" s="1"/>
  <c r="A60" i="13"/>
  <c r="D60" i="13" s="1"/>
  <c r="A58" i="14"/>
  <c r="D58" i="14" s="1"/>
  <c r="A56" i="15"/>
  <c r="D56" i="15" s="1"/>
  <c r="A74" i="17"/>
  <c r="D74" i="17" s="1"/>
  <c r="A72" i="18"/>
  <c r="D72" i="18" s="1"/>
  <c r="A70" i="20"/>
  <c r="D70" i="20" s="1"/>
  <c r="A40" i="14"/>
  <c r="D40" i="14" s="1"/>
  <c r="A34" i="9"/>
  <c r="D34" i="9" s="1"/>
  <c r="A38" i="11"/>
  <c r="D38" i="11" s="1"/>
  <c r="A32" i="12"/>
  <c r="D32" i="12" s="1"/>
  <c r="A36" i="14"/>
  <c r="D36" i="14" s="1"/>
  <c r="A76" i="15"/>
  <c r="D76" i="15" s="1"/>
  <c r="A34" i="17"/>
  <c r="D34" i="17" s="1"/>
  <c r="A38" i="20"/>
  <c r="D38" i="20" s="1"/>
  <c r="A64" i="10"/>
  <c r="D64" i="10" s="1"/>
  <c r="A146" i="10"/>
  <c r="D146" i="10" s="1"/>
  <c r="A228" i="10"/>
  <c r="D228" i="10" s="1"/>
  <c r="A230" i="13"/>
  <c r="D230" i="13" s="1"/>
  <c r="A226" i="15"/>
  <c r="D226" i="15" s="1"/>
  <c r="A228" i="18"/>
  <c r="D228" i="18" s="1"/>
  <c r="A232" i="9"/>
  <c r="D232" i="9" s="1"/>
  <c r="A210" i="9"/>
  <c r="D210" i="9" s="1"/>
  <c r="A238" i="10"/>
  <c r="D238" i="10" s="1"/>
  <c r="A216" i="10"/>
  <c r="D216" i="10" s="1"/>
  <c r="A234" i="14"/>
  <c r="D234" i="14" s="1"/>
  <c r="A212" i="14"/>
  <c r="D212" i="14" s="1"/>
  <c r="A220" i="15"/>
  <c r="D220" i="15" s="1"/>
  <c r="A218" i="17"/>
  <c r="D218" i="17" s="1"/>
  <c r="A158" i="9"/>
  <c r="D158" i="9" s="1"/>
  <c r="A130" i="11"/>
  <c r="D130" i="11" s="1"/>
  <c r="A158" i="12"/>
  <c r="D158" i="12" s="1"/>
  <c r="A130" i="13"/>
  <c r="D130" i="13" s="1"/>
  <c r="A156" i="20"/>
  <c r="D156" i="20" s="1"/>
  <c r="A134" i="20"/>
  <c r="D134" i="20" s="1"/>
  <c r="A56" i="9"/>
  <c r="D56" i="9" s="1"/>
  <c r="A74" i="11"/>
  <c r="D74" i="11" s="1"/>
  <c r="A72" i="12"/>
  <c r="D72" i="12" s="1"/>
  <c r="A70" i="13"/>
  <c r="D70" i="13" s="1"/>
  <c r="A62" i="14"/>
  <c r="D62" i="14" s="1"/>
  <c r="A60" i="15"/>
  <c r="D60" i="15" s="1"/>
  <c r="A58" i="16"/>
  <c r="D58" i="16" s="1"/>
  <c r="A56" i="17"/>
  <c r="D56" i="17" s="1"/>
  <c r="A74" i="20"/>
  <c r="D74" i="20" s="1"/>
  <c r="A38" i="9"/>
  <c r="D38" i="9" s="1"/>
  <c r="A32" i="10"/>
  <c r="D32" i="10" s="1"/>
  <c r="A36" i="12"/>
  <c r="D36" i="12" s="1"/>
  <c r="A76" i="13"/>
  <c r="D76" i="13" s="1"/>
  <c r="A34" i="15"/>
  <c r="D34" i="15" s="1"/>
  <c r="A38" i="17"/>
  <c r="D38" i="17" s="1"/>
  <c r="A32" i="18"/>
  <c r="D32" i="18" s="1"/>
  <c r="A32" i="20"/>
  <c r="D32" i="20" s="1"/>
  <c r="A32" i="16"/>
  <c r="D32" i="16" s="1"/>
  <c r="A66" i="13"/>
  <c r="D66" i="13" s="1"/>
  <c r="A148" i="13"/>
  <c r="D148" i="13" s="1"/>
  <c r="A226" i="9"/>
  <c r="D226" i="9" s="1"/>
  <c r="A228" i="12"/>
  <c r="D228" i="12" s="1"/>
  <c r="A230" i="15"/>
  <c r="D230" i="15" s="1"/>
  <c r="A226" i="17"/>
  <c r="D226" i="17" s="1"/>
  <c r="A236" i="9"/>
  <c r="D236" i="9" s="1"/>
  <c r="A214" i="9"/>
  <c r="D214" i="9" s="1"/>
  <c r="A220" i="10"/>
  <c r="D220" i="10" s="1"/>
  <c r="A236" i="13"/>
  <c r="D236" i="13" s="1"/>
  <c r="A238" i="14"/>
  <c r="D238" i="14" s="1"/>
  <c r="A216" i="14"/>
  <c r="D216" i="14" s="1"/>
  <c r="A224" i="15"/>
  <c r="D224" i="15" s="1"/>
  <c r="A222" i="17"/>
  <c r="D222" i="17" s="1"/>
  <c r="A234" i="18"/>
  <c r="D234" i="18" s="1"/>
  <c r="A136" i="9"/>
  <c r="D136" i="9" s="1"/>
  <c r="A136" i="12"/>
  <c r="D136" i="12" s="1"/>
  <c r="A138" i="15"/>
  <c r="D138" i="15" s="1"/>
  <c r="A144" i="16"/>
  <c r="D144" i="16" s="1"/>
  <c r="A138" i="20"/>
  <c r="D138" i="20" s="1"/>
  <c r="A60" i="9"/>
  <c r="D60" i="9" s="1"/>
  <c r="A58" i="10"/>
  <c r="D58" i="10" s="1"/>
  <c r="A56" i="11"/>
  <c r="D56" i="11" s="1"/>
  <c r="A74" i="13"/>
  <c r="D74" i="13" s="1"/>
  <c r="A72" i="14"/>
  <c r="D72" i="14" s="1"/>
  <c r="A70" i="15"/>
  <c r="D70" i="15" s="1"/>
  <c r="A62" i="16"/>
  <c r="D62" i="16" s="1"/>
  <c r="A60" i="17"/>
  <c r="D60" i="17" s="1"/>
  <c r="A58" i="18"/>
  <c r="D58" i="18" s="1"/>
  <c r="A56" i="20"/>
  <c r="D56" i="20" s="1"/>
  <c r="A40" i="18"/>
  <c r="D40" i="18" s="1"/>
  <c r="A36" i="10"/>
  <c r="D36" i="10" s="1"/>
  <c r="A76" i="11"/>
  <c r="D76" i="11" s="1"/>
  <c r="A34" i="13"/>
  <c r="D34" i="13" s="1"/>
  <c r="A38" i="15"/>
  <c r="D38" i="15" s="1"/>
  <c r="A36" i="18"/>
  <c r="D36" i="18" s="1"/>
  <c r="A68" i="16"/>
  <c r="D68" i="16" s="1"/>
  <c r="A150" i="16"/>
  <c r="D150" i="16" s="1"/>
  <c r="A226" i="11"/>
  <c r="D226" i="11" s="1"/>
  <c r="A228" i="14"/>
  <c r="D228" i="14" s="1"/>
  <c r="A230" i="17"/>
  <c r="D230" i="17" s="1"/>
  <c r="A226" i="20"/>
  <c r="D226" i="20" s="1"/>
  <c r="A218" i="9"/>
  <c r="D218" i="9" s="1"/>
  <c r="A224" i="10"/>
  <c r="D224" i="10" s="1"/>
  <c r="A236" i="11"/>
  <c r="D236" i="11" s="1"/>
  <c r="A214" i="13"/>
  <c r="D214" i="13" s="1"/>
  <c r="A220" i="14"/>
  <c r="D220" i="14" s="1"/>
  <c r="A234" i="15"/>
  <c r="D234" i="15" s="1"/>
  <c r="A212" i="15"/>
  <c r="D212" i="15" s="1"/>
  <c r="A232" i="17"/>
  <c r="D232" i="17" s="1"/>
  <c r="A210" i="17"/>
  <c r="D210" i="17" s="1"/>
  <c r="AT198" i="17" s="1"/>
  <c r="A212" i="18"/>
  <c r="D212" i="18" s="1"/>
  <c r="A142" i="20"/>
  <c r="D142" i="20" s="1"/>
  <c r="A70" i="9"/>
  <c r="D70" i="9" s="1"/>
  <c r="A62" i="10"/>
  <c r="D62" i="10" s="1"/>
  <c r="A60" i="11"/>
  <c r="D60" i="11" s="1"/>
  <c r="A58" i="12"/>
  <c r="D58" i="12" s="1"/>
  <c r="A56" i="13"/>
  <c r="D56" i="13" s="1"/>
  <c r="A74" i="15"/>
  <c r="D74" i="15" s="1"/>
  <c r="A72" i="16"/>
  <c r="D72" i="16" s="1"/>
  <c r="A70" i="17"/>
  <c r="D70" i="17" s="1"/>
  <c r="A62" i="18"/>
  <c r="D62" i="18" s="1"/>
  <c r="A60" i="20"/>
  <c r="D60" i="20" s="1"/>
  <c r="A40" i="16"/>
  <c r="D40" i="16" s="1"/>
  <c r="A76" i="9"/>
  <c r="D76" i="9" s="1"/>
  <c r="A34" i="11"/>
  <c r="D34" i="11" s="1"/>
  <c r="A38" i="13"/>
  <c r="D38" i="13" s="1"/>
  <c r="A32" i="14"/>
  <c r="D32" i="14" s="1"/>
  <c r="A36" i="16"/>
  <c r="D36" i="16" s="1"/>
  <c r="A76" i="17"/>
  <c r="D76" i="17" s="1"/>
  <c r="A34" i="20"/>
  <c r="D34" i="20" s="1"/>
  <c r="A76" i="20"/>
  <c r="D76" i="20" s="1"/>
  <c r="AF3" i="20"/>
  <c r="C5" i="7"/>
  <c r="AF165" i="12"/>
  <c r="AF165" i="20"/>
  <c r="AF165" i="14"/>
  <c r="AM85" i="11"/>
  <c r="AM85" i="10"/>
  <c r="G45" i="13"/>
  <c r="G125" i="13" s="1"/>
  <c r="AM85" i="16"/>
  <c r="AF85" i="20"/>
  <c r="AM85" i="18"/>
  <c r="AF85" i="14"/>
  <c r="G125" i="14"/>
  <c r="AF85" i="15"/>
  <c r="AF85" i="11"/>
  <c r="AM165" i="12"/>
  <c r="AM85" i="9"/>
  <c r="AM85" i="17"/>
  <c r="G45" i="9"/>
  <c r="G205" i="9" s="1"/>
  <c r="AF85" i="18"/>
  <c r="AM165" i="13"/>
  <c r="AF165" i="18"/>
  <c r="AF165" i="15"/>
  <c r="AF165" i="9"/>
  <c r="AM165" i="14"/>
  <c r="AM85" i="14"/>
  <c r="G45" i="16"/>
  <c r="AF85" i="16"/>
  <c r="AF165" i="17"/>
  <c r="G45" i="17"/>
  <c r="AF85" i="17"/>
  <c r="G125" i="18"/>
  <c r="G205" i="18"/>
  <c r="G45" i="10"/>
  <c r="AF85" i="10"/>
  <c r="AF165" i="10"/>
  <c r="G205" i="15"/>
  <c r="G125" i="15"/>
  <c r="AF165" i="16"/>
  <c r="G45" i="12"/>
  <c r="G205" i="12" s="1"/>
  <c r="G205" i="20"/>
  <c r="J14" i="21"/>
  <c r="G45" i="11"/>
  <c r="AM85" i="15"/>
  <c r="AM85" i="20"/>
  <c r="H6" i="20" l="1"/>
  <c r="I6" i="20" s="1"/>
  <c r="H48" i="20"/>
  <c r="AT42" i="13"/>
  <c r="AT42" i="15"/>
  <c r="AT42" i="12"/>
  <c r="AT202" i="11"/>
  <c r="AT202" i="14"/>
  <c r="AT42" i="11"/>
  <c r="AT202" i="18"/>
  <c r="AT42" i="16"/>
  <c r="AT198" i="9"/>
  <c r="AT202" i="9"/>
  <c r="AT202" i="13"/>
  <c r="AT202" i="17"/>
  <c r="AT198" i="14"/>
  <c r="AT202" i="15"/>
  <c r="AT198" i="15"/>
  <c r="AT202" i="12"/>
  <c r="AT198" i="12"/>
  <c r="AT202" i="10"/>
  <c r="AT202" i="16"/>
  <c r="AT38" i="10"/>
  <c r="AT42" i="10"/>
  <c r="AT42" i="20"/>
  <c r="AT38" i="16"/>
  <c r="AT38" i="14"/>
  <c r="AT42" i="14"/>
  <c r="AT38" i="13"/>
  <c r="AT38" i="11"/>
  <c r="AT42" i="17"/>
  <c r="AT38" i="15"/>
  <c r="AT38" i="18"/>
  <c r="AT42" i="18"/>
  <c r="H7" i="20"/>
  <c r="AF83" i="20"/>
  <c r="AF163" i="20"/>
  <c r="G205" i="13"/>
  <c r="AF3" i="9"/>
  <c r="H48" i="9" s="1"/>
  <c r="D5" i="7"/>
  <c r="G125" i="9"/>
  <c r="G125" i="12"/>
  <c r="G125" i="16"/>
  <c r="G205" i="16"/>
  <c r="G205" i="10"/>
  <c r="G125" i="10"/>
  <c r="G205" i="17"/>
  <c r="G125" i="17"/>
  <c r="G125" i="11"/>
  <c r="G205" i="11"/>
  <c r="J15" i="21"/>
  <c r="K14" i="21"/>
  <c r="J6" i="20" l="1"/>
  <c r="I7" i="20"/>
  <c r="H49" i="9"/>
  <c r="I48" i="9"/>
  <c r="I48" i="20"/>
  <c r="H49" i="20"/>
  <c r="H166" i="20"/>
  <c r="H167" i="20" s="1"/>
  <c r="H208" i="20"/>
  <c r="H128" i="20"/>
  <c r="H86" i="20"/>
  <c r="I86" i="20" s="1"/>
  <c r="I87" i="20" s="1"/>
  <c r="I166" i="20"/>
  <c r="I167" i="20" s="1"/>
  <c r="AF3" i="10"/>
  <c r="H48" i="10" s="1"/>
  <c r="E5" i="7"/>
  <c r="AF163" i="9"/>
  <c r="AF83" i="9"/>
  <c r="H6" i="9"/>
  <c r="L14" i="21"/>
  <c r="K15" i="21"/>
  <c r="J48" i="9" l="1"/>
  <c r="I49" i="9"/>
  <c r="J166" i="20"/>
  <c r="K166" i="20" s="1"/>
  <c r="L166" i="20" s="1"/>
  <c r="M166" i="20" s="1"/>
  <c r="I128" i="20"/>
  <c r="H129" i="20"/>
  <c r="I48" i="10"/>
  <c r="H49" i="10"/>
  <c r="H87" i="20"/>
  <c r="H208" i="9"/>
  <c r="H166" i="9"/>
  <c r="H167" i="9" s="1"/>
  <c r="H86" i="9"/>
  <c r="I86" i="9" s="1"/>
  <c r="H128" i="9"/>
  <c r="H209" i="20"/>
  <c r="I208" i="20"/>
  <c r="I49" i="20"/>
  <c r="J48" i="20"/>
  <c r="J7" i="20"/>
  <c r="K6" i="20"/>
  <c r="J86" i="20"/>
  <c r="J87" i="20" s="1"/>
  <c r="F5" i="7"/>
  <c r="AF3" i="11"/>
  <c r="H48" i="11" s="1"/>
  <c r="I6" i="9"/>
  <c r="H7" i="9"/>
  <c r="H6" i="10"/>
  <c r="AF163" i="10"/>
  <c r="AF83" i="10"/>
  <c r="K86" i="20"/>
  <c r="L86" i="20" s="1"/>
  <c r="J167" i="20"/>
  <c r="M14" i="21"/>
  <c r="L15" i="21"/>
  <c r="K7" i="20" l="1"/>
  <c r="L6" i="20"/>
  <c r="I166" i="9"/>
  <c r="I167" i="9" s="1"/>
  <c r="H166" i="10"/>
  <c r="H208" i="10"/>
  <c r="H49" i="11"/>
  <c r="I48" i="11"/>
  <c r="J49" i="20"/>
  <c r="K48" i="20"/>
  <c r="I128" i="9"/>
  <c r="H129" i="9"/>
  <c r="J128" i="20"/>
  <c r="I129" i="20"/>
  <c r="L167" i="20"/>
  <c r="J208" i="20"/>
  <c r="I209" i="20"/>
  <c r="H87" i="9"/>
  <c r="K167" i="20"/>
  <c r="I49" i="10"/>
  <c r="J48" i="10"/>
  <c r="H128" i="10"/>
  <c r="H86" i="10"/>
  <c r="H209" i="9"/>
  <c r="I208" i="9"/>
  <c r="J49" i="9"/>
  <c r="K48" i="9"/>
  <c r="K87" i="20"/>
  <c r="J166" i="9"/>
  <c r="I166" i="10"/>
  <c r="H167" i="10"/>
  <c r="AF83" i="11"/>
  <c r="AF163" i="11"/>
  <c r="H6" i="11"/>
  <c r="H7" i="10"/>
  <c r="I6" i="10"/>
  <c r="G5" i="7"/>
  <c r="AF3" i="12"/>
  <c r="H48" i="12" s="1"/>
  <c r="I87" i="9"/>
  <c r="J86" i="9"/>
  <c r="H87" i="10"/>
  <c r="I86" i="10"/>
  <c r="I7" i="9"/>
  <c r="J6" i="9"/>
  <c r="M86" i="20"/>
  <c r="L87" i="20"/>
  <c r="M15" i="21"/>
  <c r="N14" i="21"/>
  <c r="N166" i="20"/>
  <c r="M167" i="20"/>
  <c r="I48" i="12" l="1"/>
  <c r="H49" i="12"/>
  <c r="J208" i="9"/>
  <c r="I209" i="9"/>
  <c r="J49" i="10"/>
  <c r="K48" i="10"/>
  <c r="J129" i="20"/>
  <c r="K128" i="20"/>
  <c r="J209" i="20"/>
  <c r="K208" i="20"/>
  <c r="J48" i="11"/>
  <c r="I49" i="11"/>
  <c r="H128" i="11"/>
  <c r="H86" i="11"/>
  <c r="I86" i="11" s="1"/>
  <c r="L48" i="9"/>
  <c r="K49" i="9"/>
  <c r="I129" i="9"/>
  <c r="J128" i="9"/>
  <c r="M6" i="20"/>
  <c r="L7" i="20"/>
  <c r="H166" i="11"/>
  <c r="H208" i="11"/>
  <c r="H129" i="10"/>
  <c r="I128" i="10"/>
  <c r="K49" i="20"/>
  <c r="L48" i="20"/>
  <c r="H209" i="10"/>
  <c r="I208" i="10"/>
  <c r="J7" i="9"/>
  <c r="K6" i="9"/>
  <c r="H5" i="7"/>
  <c r="AF3" i="13"/>
  <c r="H48" i="13" s="1"/>
  <c r="K86" i="9"/>
  <c r="J87" i="9"/>
  <c r="H7" i="11"/>
  <c r="I6" i="11"/>
  <c r="I167" i="10"/>
  <c r="J166" i="10"/>
  <c r="I87" i="10"/>
  <c r="J86" i="10"/>
  <c r="I166" i="11"/>
  <c r="H167" i="11"/>
  <c r="K166" i="9"/>
  <c r="J167" i="9"/>
  <c r="H6" i="12"/>
  <c r="AF163" i="12"/>
  <c r="AF83" i="12"/>
  <c r="I7" i="10"/>
  <c r="J6" i="10"/>
  <c r="H87" i="11"/>
  <c r="N15" i="21"/>
  <c r="O14" i="21"/>
  <c r="N167" i="20"/>
  <c r="O166" i="20"/>
  <c r="N86" i="20"/>
  <c r="M87" i="20"/>
  <c r="N6" i="20" l="1"/>
  <c r="M7" i="20"/>
  <c r="H208" i="12"/>
  <c r="H166" i="12"/>
  <c r="I209" i="10"/>
  <c r="J208" i="10"/>
  <c r="J128" i="10"/>
  <c r="I129" i="10"/>
  <c r="K129" i="20"/>
  <c r="L128" i="20"/>
  <c r="K208" i="9"/>
  <c r="J209" i="9"/>
  <c r="L49" i="9"/>
  <c r="M48" i="9"/>
  <c r="I48" i="13"/>
  <c r="H49" i="13"/>
  <c r="J129" i="9"/>
  <c r="K128" i="9"/>
  <c r="L48" i="10"/>
  <c r="K49" i="10"/>
  <c r="K48" i="11"/>
  <c r="J49" i="11"/>
  <c r="L49" i="20"/>
  <c r="M48" i="20"/>
  <c r="H209" i="11"/>
  <c r="I208" i="11"/>
  <c r="K209" i="20"/>
  <c r="L208" i="20"/>
  <c r="H86" i="12"/>
  <c r="H128" i="12"/>
  <c r="I128" i="11"/>
  <c r="H129" i="11"/>
  <c r="I49" i="12"/>
  <c r="J48" i="12"/>
  <c r="J167" i="10"/>
  <c r="K166" i="10"/>
  <c r="J86" i="11"/>
  <c r="I87" i="11"/>
  <c r="I86" i="12"/>
  <c r="H87" i="12"/>
  <c r="L166" i="9"/>
  <c r="K167" i="9"/>
  <c r="L86" i="9"/>
  <c r="K87" i="9"/>
  <c r="H167" i="12"/>
  <c r="I166" i="12"/>
  <c r="J87" i="10"/>
  <c r="K86" i="10"/>
  <c r="I7" i="11"/>
  <c r="J6" i="11"/>
  <c r="AF163" i="13"/>
  <c r="AF83" i="13"/>
  <c r="H6" i="13"/>
  <c r="K7" i="9"/>
  <c r="L6" i="9"/>
  <c r="J7" i="10"/>
  <c r="K6" i="10"/>
  <c r="H7" i="12"/>
  <c r="I6" i="12"/>
  <c r="I167" i="11"/>
  <c r="J166" i="11"/>
  <c r="I5" i="7"/>
  <c r="AF3" i="14"/>
  <c r="H48" i="14" s="1"/>
  <c r="N87" i="20"/>
  <c r="O86" i="20"/>
  <c r="P166" i="20"/>
  <c r="O167" i="20"/>
  <c r="O15" i="21"/>
  <c r="P14" i="21"/>
  <c r="M208" i="20" l="1"/>
  <c r="L209" i="20"/>
  <c r="N48" i="20"/>
  <c r="M49" i="20"/>
  <c r="J128" i="11"/>
  <c r="I129" i="11"/>
  <c r="M48" i="10"/>
  <c r="L49" i="10"/>
  <c r="J48" i="13"/>
  <c r="I49" i="13"/>
  <c r="L208" i="9"/>
  <c r="K209" i="9"/>
  <c r="J129" i="10"/>
  <c r="K128" i="10"/>
  <c r="I208" i="12"/>
  <c r="H209" i="12"/>
  <c r="H86" i="13"/>
  <c r="H128" i="13"/>
  <c r="J49" i="12"/>
  <c r="K48" i="12"/>
  <c r="I128" i="12"/>
  <c r="H129" i="12"/>
  <c r="I209" i="11"/>
  <c r="J208" i="11"/>
  <c r="L128" i="9"/>
  <c r="K129" i="9"/>
  <c r="M49" i="9"/>
  <c r="N48" i="9"/>
  <c r="M128" i="20"/>
  <c r="L129" i="20"/>
  <c r="J209" i="10"/>
  <c r="K208" i="10"/>
  <c r="H49" i="14"/>
  <c r="I48" i="14"/>
  <c r="H208" i="13"/>
  <c r="H166" i="13"/>
  <c r="L48" i="11"/>
  <c r="K49" i="11"/>
  <c r="N7" i="20"/>
  <c r="O6" i="20"/>
  <c r="AF83" i="14"/>
  <c r="H6" i="14"/>
  <c r="AF163" i="14"/>
  <c r="J167" i="11"/>
  <c r="K166" i="11"/>
  <c r="K7" i="10"/>
  <c r="L6" i="10"/>
  <c r="H7" i="13"/>
  <c r="I6" i="13"/>
  <c r="L167" i="9"/>
  <c r="M166" i="9"/>
  <c r="K86" i="11"/>
  <c r="J87" i="11"/>
  <c r="AF3" i="15"/>
  <c r="H48" i="15" s="1"/>
  <c r="J5" i="7"/>
  <c r="H87" i="13"/>
  <c r="I86" i="13"/>
  <c r="L86" i="10"/>
  <c r="K87" i="10"/>
  <c r="J6" i="12"/>
  <c r="I7" i="12"/>
  <c r="L7" i="9"/>
  <c r="M6" i="9"/>
  <c r="H167" i="13"/>
  <c r="I166" i="13"/>
  <c r="L87" i="9"/>
  <c r="M86" i="9"/>
  <c r="J86" i="12"/>
  <c r="I87" i="12"/>
  <c r="K167" i="10"/>
  <c r="L166" i="10"/>
  <c r="J7" i="11"/>
  <c r="K6" i="11"/>
  <c r="J166" i="12"/>
  <c r="I167" i="12"/>
  <c r="Q14" i="21"/>
  <c r="P15" i="21"/>
  <c r="O87" i="20"/>
  <c r="P86" i="20"/>
  <c r="Q166" i="20"/>
  <c r="P167" i="20"/>
  <c r="H49" i="15" l="1"/>
  <c r="I48" i="15"/>
  <c r="P6" i="20"/>
  <c r="O7" i="20"/>
  <c r="K209" i="10"/>
  <c r="L208" i="10"/>
  <c r="N49" i="9"/>
  <c r="O48" i="9"/>
  <c r="K208" i="11"/>
  <c r="J209" i="11"/>
  <c r="K49" i="12"/>
  <c r="L48" i="12"/>
  <c r="H128" i="14"/>
  <c r="H86" i="14"/>
  <c r="I208" i="13"/>
  <c r="H209" i="13"/>
  <c r="J208" i="12"/>
  <c r="I209" i="12"/>
  <c r="M208" i="9"/>
  <c r="L209" i="9"/>
  <c r="M49" i="10"/>
  <c r="N48" i="10"/>
  <c r="N49" i="20"/>
  <c r="O48" i="20"/>
  <c r="J48" i="14"/>
  <c r="I49" i="14"/>
  <c r="H129" i="13"/>
  <c r="I128" i="13"/>
  <c r="L128" i="10"/>
  <c r="K129" i="10"/>
  <c r="H166" i="14"/>
  <c r="H208" i="14"/>
  <c r="L49" i="11"/>
  <c r="M48" i="11"/>
  <c r="N128" i="20"/>
  <c r="M129" i="20"/>
  <c r="L129" i="9"/>
  <c r="M128" i="9"/>
  <c r="I129" i="12"/>
  <c r="J128" i="12"/>
  <c r="K48" i="13"/>
  <c r="J49" i="13"/>
  <c r="K128" i="11"/>
  <c r="J129" i="11"/>
  <c r="N208" i="20"/>
  <c r="M209" i="20"/>
  <c r="L87" i="10"/>
  <c r="M86" i="10"/>
  <c r="AF163" i="15"/>
  <c r="H6" i="15"/>
  <c r="AF83" i="15"/>
  <c r="L86" i="11"/>
  <c r="K87" i="11"/>
  <c r="I167" i="13"/>
  <c r="J166" i="13"/>
  <c r="J86" i="13"/>
  <c r="I87" i="13"/>
  <c r="M167" i="9"/>
  <c r="N166" i="9"/>
  <c r="L7" i="10"/>
  <c r="M6" i="10"/>
  <c r="I166" i="14"/>
  <c r="H167" i="14"/>
  <c r="K166" i="12"/>
  <c r="J167" i="12"/>
  <c r="J87" i="12"/>
  <c r="K86" i="12"/>
  <c r="K6" i="12"/>
  <c r="J7" i="12"/>
  <c r="I6" i="14"/>
  <c r="H7" i="14"/>
  <c r="L6" i="11"/>
  <c r="K7" i="11"/>
  <c r="L167" i="10"/>
  <c r="M166" i="10"/>
  <c r="N86" i="9"/>
  <c r="M87" i="9"/>
  <c r="M7" i="9"/>
  <c r="N6" i="9"/>
  <c r="K5" i="7"/>
  <c r="AF3" i="16"/>
  <c r="H48" i="16" s="1"/>
  <c r="J6" i="13"/>
  <c r="I7" i="13"/>
  <c r="K167" i="11"/>
  <c r="L166" i="11"/>
  <c r="I86" i="14"/>
  <c r="H87" i="14"/>
  <c r="Q167" i="20"/>
  <c r="R166" i="20"/>
  <c r="Q86" i="20"/>
  <c r="P87" i="20"/>
  <c r="R14" i="21"/>
  <c r="Q15" i="21"/>
  <c r="K128" i="12" l="1"/>
  <c r="J129" i="12"/>
  <c r="H209" i="14"/>
  <c r="I208" i="14"/>
  <c r="I129" i="13"/>
  <c r="J128" i="13"/>
  <c r="O49" i="20"/>
  <c r="P48" i="20"/>
  <c r="L49" i="12"/>
  <c r="M48" i="12"/>
  <c r="O49" i="9"/>
  <c r="P48" i="9"/>
  <c r="I48" i="16"/>
  <c r="H49" i="16"/>
  <c r="H166" i="15"/>
  <c r="H208" i="15"/>
  <c r="K129" i="11"/>
  <c r="L128" i="11"/>
  <c r="O128" i="20"/>
  <c r="N129" i="20"/>
  <c r="N208" i="9"/>
  <c r="M209" i="9"/>
  <c r="I209" i="13"/>
  <c r="J208" i="13"/>
  <c r="P7" i="20"/>
  <c r="Q6" i="20"/>
  <c r="N128" i="9"/>
  <c r="M129" i="9"/>
  <c r="N48" i="11"/>
  <c r="M49" i="11"/>
  <c r="N49" i="10"/>
  <c r="O48" i="10"/>
  <c r="L209" i="10"/>
  <c r="M208" i="10"/>
  <c r="I49" i="15"/>
  <c r="J48" i="15"/>
  <c r="H128" i="15"/>
  <c r="H86" i="15"/>
  <c r="O208" i="20"/>
  <c r="N209" i="20"/>
  <c r="L48" i="13"/>
  <c r="K49" i="13"/>
  <c r="L129" i="10"/>
  <c r="M128" i="10"/>
  <c r="K48" i="14"/>
  <c r="J49" i="14"/>
  <c r="J209" i="12"/>
  <c r="K208" i="12"/>
  <c r="H129" i="14"/>
  <c r="I128" i="14"/>
  <c r="K209" i="11"/>
  <c r="L208" i="11"/>
  <c r="O86" i="9"/>
  <c r="N87" i="9"/>
  <c r="M6" i="11"/>
  <c r="L7" i="11"/>
  <c r="L6" i="12"/>
  <c r="K7" i="12"/>
  <c r="L166" i="12"/>
  <c r="K167" i="12"/>
  <c r="I166" i="15"/>
  <c r="H167" i="15"/>
  <c r="H7" i="15"/>
  <c r="I6" i="15"/>
  <c r="J86" i="14"/>
  <c r="I87" i="14"/>
  <c r="L167" i="11"/>
  <c r="M166" i="11"/>
  <c r="H6" i="16"/>
  <c r="AF163" i="16"/>
  <c r="AF83" i="16"/>
  <c r="N7" i="9"/>
  <c r="O6" i="9"/>
  <c r="M167" i="10"/>
  <c r="N166" i="10"/>
  <c r="L86" i="12"/>
  <c r="K87" i="12"/>
  <c r="N167" i="9"/>
  <c r="O166" i="9"/>
  <c r="J87" i="13"/>
  <c r="K86" i="13"/>
  <c r="L87" i="11"/>
  <c r="M86" i="11"/>
  <c r="N86" i="10"/>
  <c r="M87" i="10"/>
  <c r="M7" i="10"/>
  <c r="N6" i="10"/>
  <c r="K6" i="13"/>
  <c r="J7" i="13"/>
  <c r="AF3" i="17"/>
  <c r="H48" i="17" s="1"/>
  <c r="L5" i="7"/>
  <c r="I7" i="14"/>
  <c r="J6" i="14"/>
  <c r="I167" i="14"/>
  <c r="J166" i="14"/>
  <c r="K166" i="13"/>
  <c r="J167" i="13"/>
  <c r="I86" i="15"/>
  <c r="H87" i="15"/>
  <c r="R167" i="20"/>
  <c r="S166" i="20"/>
  <c r="S14" i="21"/>
  <c r="R15" i="21"/>
  <c r="R86" i="20"/>
  <c r="Q87" i="20"/>
  <c r="I48" i="17" l="1"/>
  <c r="H49" i="17"/>
  <c r="H208" i="16"/>
  <c r="H166" i="16"/>
  <c r="M208" i="11"/>
  <c r="L209" i="11"/>
  <c r="K209" i="12"/>
  <c r="L208" i="12"/>
  <c r="N128" i="10"/>
  <c r="M129" i="10"/>
  <c r="K48" i="15"/>
  <c r="J49" i="15"/>
  <c r="O49" i="10"/>
  <c r="P48" i="10"/>
  <c r="J209" i="13"/>
  <c r="K208" i="13"/>
  <c r="H209" i="15"/>
  <c r="I208" i="15"/>
  <c r="P49" i="9"/>
  <c r="Q48" i="9"/>
  <c r="Q48" i="20"/>
  <c r="P49" i="20"/>
  <c r="I209" i="14"/>
  <c r="J208" i="14"/>
  <c r="O209" i="20"/>
  <c r="P208" i="20"/>
  <c r="O128" i="9"/>
  <c r="N129" i="9"/>
  <c r="P128" i="20"/>
  <c r="O129" i="20"/>
  <c r="I129" i="14"/>
  <c r="J128" i="14"/>
  <c r="M209" i="10"/>
  <c r="N208" i="10"/>
  <c r="R6" i="20"/>
  <c r="Q7" i="20"/>
  <c r="M128" i="11"/>
  <c r="L129" i="11"/>
  <c r="N48" i="12"/>
  <c r="M49" i="12"/>
  <c r="J129" i="13"/>
  <c r="K128" i="13"/>
  <c r="H86" i="16"/>
  <c r="H128" i="16"/>
  <c r="L48" i="14"/>
  <c r="K49" i="14"/>
  <c r="L49" i="13"/>
  <c r="M48" i="13"/>
  <c r="I128" i="15"/>
  <c r="H129" i="15"/>
  <c r="O48" i="11"/>
  <c r="N49" i="11"/>
  <c r="O208" i="9"/>
  <c r="N209" i="9"/>
  <c r="I49" i="16"/>
  <c r="J48" i="16"/>
  <c r="L128" i="12"/>
  <c r="K129" i="12"/>
  <c r="L166" i="13"/>
  <c r="K167" i="13"/>
  <c r="I166" i="16"/>
  <c r="H167" i="16"/>
  <c r="J167" i="14"/>
  <c r="K166" i="14"/>
  <c r="AF3" i="18"/>
  <c r="H48" i="18" s="1"/>
  <c r="L86" i="13"/>
  <c r="K87" i="13"/>
  <c r="O7" i="9"/>
  <c r="P6" i="9"/>
  <c r="H7" i="16"/>
  <c r="I6" i="16"/>
  <c r="K86" i="14"/>
  <c r="J87" i="14"/>
  <c r="J166" i="15"/>
  <c r="I167" i="15"/>
  <c r="L7" i="12"/>
  <c r="M6" i="12"/>
  <c r="P86" i="9"/>
  <c r="O87" i="9"/>
  <c r="I87" i="15"/>
  <c r="J86" i="15"/>
  <c r="AF83" i="17"/>
  <c r="AF163" i="17"/>
  <c r="H6" i="17"/>
  <c r="L6" i="13"/>
  <c r="K7" i="13"/>
  <c r="O86" i="10"/>
  <c r="N87" i="10"/>
  <c r="L87" i="12"/>
  <c r="M86" i="12"/>
  <c r="M167" i="11"/>
  <c r="N166" i="11"/>
  <c r="I7" i="15"/>
  <c r="J6" i="15"/>
  <c r="K6" i="14"/>
  <c r="J7" i="14"/>
  <c r="N7" i="10"/>
  <c r="O6" i="10"/>
  <c r="N86" i="11"/>
  <c r="M87" i="11"/>
  <c r="P166" i="9"/>
  <c r="O167" i="9"/>
  <c r="O166" i="10"/>
  <c r="N167" i="10"/>
  <c r="I86" i="16"/>
  <c r="H87" i="16"/>
  <c r="M166" i="12"/>
  <c r="L167" i="12"/>
  <c r="N6" i="11"/>
  <c r="M7" i="11"/>
  <c r="T166" i="20"/>
  <c r="S167" i="20"/>
  <c r="S86" i="20"/>
  <c r="R87" i="20"/>
  <c r="S15" i="21"/>
  <c r="T14" i="21"/>
  <c r="H86" i="17" l="1"/>
  <c r="H128" i="17"/>
  <c r="K48" i="16"/>
  <c r="J49" i="16"/>
  <c r="N48" i="13"/>
  <c r="M49" i="13"/>
  <c r="H129" i="16"/>
  <c r="I128" i="16"/>
  <c r="J129" i="14"/>
  <c r="K128" i="14"/>
  <c r="J209" i="14"/>
  <c r="K208" i="14"/>
  <c r="R48" i="9"/>
  <c r="Q49" i="9"/>
  <c r="L208" i="13"/>
  <c r="K209" i="13"/>
  <c r="M208" i="12"/>
  <c r="L209" i="12"/>
  <c r="H49" i="18"/>
  <c r="I48" i="18"/>
  <c r="P48" i="11"/>
  <c r="O49" i="11"/>
  <c r="O48" i="12"/>
  <c r="N49" i="12"/>
  <c r="S6" i="20"/>
  <c r="R7" i="20"/>
  <c r="P128" i="9"/>
  <c r="O129" i="9"/>
  <c r="K49" i="15"/>
  <c r="L48" i="15"/>
  <c r="H209" i="16"/>
  <c r="I208" i="16"/>
  <c r="K129" i="13"/>
  <c r="L128" i="13"/>
  <c r="N209" i="10"/>
  <c r="O208" i="10"/>
  <c r="Q208" i="20"/>
  <c r="P209" i="20"/>
  <c r="J208" i="15"/>
  <c r="I209" i="15"/>
  <c r="Q48" i="10"/>
  <c r="P49" i="10"/>
  <c r="H208" i="17"/>
  <c r="H166" i="17"/>
  <c r="L129" i="12"/>
  <c r="M128" i="12"/>
  <c r="P208" i="9"/>
  <c r="O209" i="9"/>
  <c r="J128" i="15"/>
  <c r="I129" i="15"/>
  <c r="M48" i="14"/>
  <c r="L49" i="14"/>
  <c r="N128" i="11"/>
  <c r="M129" i="11"/>
  <c r="Q128" i="20"/>
  <c r="P129" i="20"/>
  <c r="R48" i="20"/>
  <c r="Q49" i="20"/>
  <c r="O128" i="10"/>
  <c r="N129" i="10"/>
  <c r="N208" i="11"/>
  <c r="M209" i="11"/>
  <c r="I49" i="17"/>
  <c r="J48" i="17"/>
  <c r="P6" i="10"/>
  <c r="O7" i="10"/>
  <c r="P86" i="10"/>
  <c r="O87" i="10"/>
  <c r="I7" i="16"/>
  <c r="J6" i="16"/>
  <c r="J166" i="16"/>
  <c r="I167" i="16"/>
  <c r="I87" i="16"/>
  <c r="J86" i="16"/>
  <c r="P167" i="9"/>
  <c r="Q166" i="9"/>
  <c r="K6" i="15"/>
  <c r="J7" i="15"/>
  <c r="N86" i="12"/>
  <c r="M87" i="12"/>
  <c r="I86" i="17"/>
  <c r="H87" i="17"/>
  <c r="P87" i="9"/>
  <c r="Q86" i="9"/>
  <c r="K166" i="15"/>
  <c r="J167" i="15"/>
  <c r="L87" i="13"/>
  <c r="M86" i="13"/>
  <c r="K167" i="14"/>
  <c r="L166" i="14"/>
  <c r="N7" i="11"/>
  <c r="O6" i="11"/>
  <c r="L7" i="13"/>
  <c r="M6" i="13"/>
  <c r="K86" i="15"/>
  <c r="J87" i="15"/>
  <c r="M7" i="12"/>
  <c r="N6" i="12"/>
  <c r="P7" i="9"/>
  <c r="Q6" i="9"/>
  <c r="H6" i="18"/>
  <c r="AF163" i="18"/>
  <c r="AF83" i="18"/>
  <c r="L167" i="13"/>
  <c r="M166" i="13"/>
  <c r="K7" i="14"/>
  <c r="L6" i="14"/>
  <c r="I166" i="17"/>
  <c r="H167" i="17"/>
  <c r="M167" i="12"/>
  <c r="N166" i="12"/>
  <c r="P166" i="10"/>
  <c r="O167" i="10"/>
  <c r="O86" i="11"/>
  <c r="N87" i="11"/>
  <c r="N167" i="11"/>
  <c r="O166" i="11"/>
  <c r="H7" i="17"/>
  <c r="I6" i="17"/>
  <c r="K87" i="14"/>
  <c r="L86" i="14"/>
  <c r="T86" i="20"/>
  <c r="S87" i="20"/>
  <c r="U166" i="20"/>
  <c r="T167" i="20"/>
  <c r="T15" i="21"/>
  <c r="U14" i="21"/>
  <c r="H166" i="18" l="1"/>
  <c r="H208" i="18"/>
  <c r="J49" i="17"/>
  <c r="K48" i="17"/>
  <c r="O209" i="10"/>
  <c r="P208" i="10"/>
  <c r="J208" i="16"/>
  <c r="I209" i="16"/>
  <c r="J48" i="18"/>
  <c r="I49" i="18"/>
  <c r="K209" i="14"/>
  <c r="L208" i="14"/>
  <c r="J128" i="16"/>
  <c r="I129" i="16"/>
  <c r="P128" i="10"/>
  <c r="O129" i="10"/>
  <c r="R128" i="20"/>
  <c r="Q129" i="20"/>
  <c r="N48" i="14"/>
  <c r="M49" i="14"/>
  <c r="P209" i="9"/>
  <c r="Q208" i="9"/>
  <c r="I208" i="17"/>
  <c r="H209" i="17"/>
  <c r="J209" i="15"/>
  <c r="K208" i="15"/>
  <c r="P129" i="9"/>
  <c r="Q128" i="9"/>
  <c r="P48" i="12"/>
  <c r="O49" i="12"/>
  <c r="L209" i="13"/>
  <c r="M208" i="13"/>
  <c r="L48" i="16"/>
  <c r="K49" i="16"/>
  <c r="M129" i="12"/>
  <c r="N128" i="12"/>
  <c r="L129" i="13"/>
  <c r="M128" i="13"/>
  <c r="M48" i="15"/>
  <c r="L49" i="15"/>
  <c r="L128" i="14"/>
  <c r="K129" i="14"/>
  <c r="I128" i="17"/>
  <c r="H129" i="17"/>
  <c r="H128" i="18"/>
  <c r="H86" i="18"/>
  <c r="O208" i="11"/>
  <c r="N209" i="11"/>
  <c r="S48" i="20"/>
  <c r="R49" i="20"/>
  <c r="N129" i="11"/>
  <c r="O128" i="11"/>
  <c r="K128" i="15"/>
  <c r="J129" i="15"/>
  <c r="Q49" i="10"/>
  <c r="R48" i="10"/>
  <c r="Q209" i="20"/>
  <c r="R208" i="20"/>
  <c r="S7" i="20"/>
  <c r="T6" i="20"/>
  <c r="Q48" i="11"/>
  <c r="P49" i="11"/>
  <c r="N208" i="12"/>
  <c r="M209" i="12"/>
  <c r="S48" i="9"/>
  <c r="R49" i="9"/>
  <c r="O48" i="13"/>
  <c r="N49" i="13"/>
  <c r="L7" i="14"/>
  <c r="M6" i="14"/>
  <c r="K87" i="15"/>
  <c r="L86" i="15"/>
  <c r="R86" i="9"/>
  <c r="Q87" i="9"/>
  <c r="Q167" i="9"/>
  <c r="R166" i="9"/>
  <c r="P86" i="11"/>
  <c r="O87" i="11"/>
  <c r="I166" i="18"/>
  <c r="H167" i="18"/>
  <c r="O6" i="12"/>
  <c r="N7" i="12"/>
  <c r="M7" i="13"/>
  <c r="N6" i="13"/>
  <c r="O86" i="12"/>
  <c r="N87" i="12"/>
  <c r="J167" i="16"/>
  <c r="K166" i="16"/>
  <c r="Q86" i="10"/>
  <c r="P87" i="10"/>
  <c r="J6" i="17"/>
  <c r="I7" i="17"/>
  <c r="N167" i="12"/>
  <c r="O166" i="12"/>
  <c r="L87" i="14"/>
  <c r="M86" i="14"/>
  <c r="O167" i="11"/>
  <c r="P166" i="11"/>
  <c r="N166" i="13"/>
  <c r="M167" i="13"/>
  <c r="H7" i="18"/>
  <c r="I6" i="18"/>
  <c r="M166" i="14"/>
  <c r="L167" i="14"/>
  <c r="J87" i="16"/>
  <c r="K86" i="16"/>
  <c r="J7" i="16"/>
  <c r="K6" i="16"/>
  <c r="H87" i="18"/>
  <c r="I86" i="18"/>
  <c r="N86" i="13"/>
  <c r="M87" i="13"/>
  <c r="Q166" i="10"/>
  <c r="P167" i="10"/>
  <c r="J166" i="17"/>
  <c r="I167" i="17"/>
  <c r="R6" i="9"/>
  <c r="Q7" i="9"/>
  <c r="O7" i="11"/>
  <c r="P6" i="11"/>
  <c r="L166" i="15"/>
  <c r="K167" i="15"/>
  <c r="J86" i="17"/>
  <c r="I87" i="17"/>
  <c r="L6" i="15"/>
  <c r="K7" i="15"/>
  <c r="P7" i="10"/>
  <c r="Q6" i="10"/>
  <c r="V14" i="21"/>
  <c r="U15" i="21"/>
  <c r="U86" i="20"/>
  <c r="T87" i="20"/>
  <c r="U167" i="20"/>
  <c r="V166" i="20"/>
  <c r="T7" i="20" l="1"/>
  <c r="U6" i="20"/>
  <c r="S48" i="10"/>
  <c r="R49" i="10"/>
  <c r="P128" i="11"/>
  <c r="O129" i="11"/>
  <c r="N129" i="12"/>
  <c r="O128" i="12"/>
  <c r="M209" i="13"/>
  <c r="N208" i="13"/>
  <c r="Q129" i="9"/>
  <c r="R128" i="9"/>
  <c r="L209" i="14"/>
  <c r="M208" i="14"/>
  <c r="L48" i="17"/>
  <c r="K49" i="17"/>
  <c r="P48" i="13"/>
  <c r="O49" i="13"/>
  <c r="O208" i="12"/>
  <c r="N209" i="12"/>
  <c r="P208" i="11"/>
  <c r="O209" i="11"/>
  <c r="I129" i="17"/>
  <c r="J128" i="17"/>
  <c r="N48" i="15"/>
  <c r="M49" i="15"/>
  <c r="I209" i="17"/>
  <c r="J208" i="17"/>
  <c r="N49" i="14"/>
  <c r="O48" i="14"/>
  <c r="P129" i="10"/>
  <c r="Q128" i="10"/>
  <c r="J209" i="16"/>
  <c r="K208" i="16"/>
  <c r="S208" i="20"/>
  <c r="R209" i="20"/>
  <c r="M129" i="13"/>
  <c r="N128" i="13"/>
  <c r="L208" i="15"/>
  <c r="K209" i="15"/>
  <c r="R208" i="9"/>
  <c r="Q209" i="9"/>
  <c r="Q208" i="10"/>
  <c r="P209" i="10"/>
  <c r="H209" i="18"/>
  <c r="I208" i="18"/>
  <c r="S49" i="9"/>
  <c r="T48" i="9"/>
  <c r="Q49" i="11"/>
  <c r="R48" i="11"/>
  <c r="L128" i="15"/>
  <c r="K129" i="15"/>
  <c r="S49" i="20"/>
  <c r="T48" i="20"/>
  <c r="H129" i="18"/>
  <c r="I128" i="18"/>
  <c r="M128" i="14"/>
  <c r="L129" i="14"/>
  <c r="L49" i="16"/>
  <c r="M48" i="16"/>
  <c r="Q48" i="12"/>
  <c r="P49" i="12"/>
  <c r="S128" i="20"/>
  <c r="R129" i="20"/>
  <c r="K128" i="16"/>
  <c r="J129" i="16"/>
  <c r="K48" i="18"/>
  <c r="J49" i="18"/>
  <c r="Q7" i="10"/>
  <c r="R6" i="10"/>
  <c r="K86" i="17"/>
  <c r="J87" i="17"/>
  <c r="J167" i="17"/>
  <c r="K166" i="17"/>
  <c r="O86" i="13"/>
  <c r="N87" i="13"/>
  <c r="M167" i="14"/>
  <c r="N166" i="14"/>
  <c r="N167" i="13"/>
  <c r="O166" i="13"/>
  <c r="K6" i="17"/>
  <c r="J7" i="17"/>
  <c r="J166" i="18"/>
  <c r="I167" i="18"/>
  <c r="O6" i="13"/>
  <c r="N7" i="13"/>
  <c r="S166" i="9"/>
  <c r="R167" i="9"/>
  <c r="I87" i="18"/>
  <c r="J86" i="18"/>
  <c r="L86" i="16"/>
  <c r="K87" i="16"/>
  <c r="I7" i="18"/>
  <c r="J6" i="18"/>
  <c r="P167" i="11"/>
  <c r="Q166" i="11"/>
  <c r="O167" i="12"/>
  <c r="P166" i="12"/>
  <c r="M7" i="14"/>
  <c r="N6" i="14"/>
  <c r="P7" i="11"/>
  <c r="Q6" i="11"/>
  <c r="K7" i="16"/>
  <c r="L6" i="16"/>
  <c r="N86" i="14"/>
  <c r="M87" i="14"/>
  <c r="L166" i="16"/>
  <c r="K167" i="16"/>
  <c r="M86" i="15"/>
  <c r="L87" i="15"/>
  <c r="M6" i="15"/>
  <c r="L7" i="15"/>
  <c r="M166" i="15"/>
  <c r="L167" i="15"/>
  <c r="R7" i="9"/>
  <c r="S6" i="9"/>
  <c r="R166" i="10"/>
  <c r="Q167" i="10"/>
  <c r="Q87" i="10"/>
  <c r="R86" i="10"/>
  <c r="O87" i="12"/>
  <c r="P86" i="12"/>
  <c r="P6" i="12"/>
  <c r="O7" i="12"/>
  <c r="P87" i="11"/>
  <c r="Q86" i="11"/>
  <c r="S86" i="9"/>
  <c r="R87" i="9"/>
  <c r="V86" i="20"/>
  <c r="U87" i="20"/>
  <c r="W166" i="20"/>
  <c r="V167" i="20"/>
  <c r="V15" i="21"/>
  <c r="W14" i="21"/>
  <c r="M49" i="16" l="1"/>
  <c r="N48" i="16"/>
  <c r="J128" i="18"/>
  <c r="I129" i="18"/>
  <c r="U48" i="9"/>
  <c r="T49" i="9"/>
  <c r="Q129" i="10"/>
  <c r="R128" i="10"/>
  <c r="K208" i="17"/>
  <c r="J209" i="17"/>
  <c r="K128" i="17"/>
  <c r="J129" i="17"/>
  <c r="R129" i="9"/>
  <c r="S128" i="9"/>
  <c r="O129" i="12"/>
  <c r="P128" i="12"/>
  <c r="K49" i="18"/>
  <c r="L48" i="18"/>
  <c r="S129" i="20"/>
  <c r="T128" i="20"/>
  <c r="L129" i="15"/>
  <c r="M128" i="15"/>
  <c r="Q209" i="10"/>
  <c r="R208" i="10"/>
  <c r="M208" i="15"/>
  <c r="L209" i="15"/>
  <c r="T208" i="20"/>
  <c r="S209" i="20"/>
  <c r="O209" i="12"/>
  <c r="P208" i="12"/>
  <c r="L49" i="17"/>
  <c r="M48" i="17"/>
  <c r="T48" i="10"/>
  <c r="S49" i="10"/>
  <c r="T49" i="20"/>
  <c r="U48" i="20"/>
  <c r="R49" i="11"/>
  <c r="S48" i="11"/>
  <c r="I209" i="18"/>
  <c r="J208" i="18"/>
  <c r="N129" i="13"/>
  <c r="O128" i="13"/>
  <c r="K209" i="16"/>
  <c r="L208" i="16"/>
  <c r="P48" i="14"/>
  <c r="O49" i="14"/>
  <c r="N208" i="14"/>
  <c r="M209" i="14"/>
  <c r="O208" i="13"/>
  <c r="N209" i="13"/>
  <c r="V6" i="20"/>
  <c r="U7" i="20"/>
  <c r="K129" i="16"/>
  <c r="L128" i="16"/>
  <c r="R48" i="12"/>
  <c r="Q49" i="12"/>
  <c r="N128" i="14"/>
  <c r="M129" i="14"/>
  <c r="R209" i="9"/>
  <c r="S208" i="9"/>
  <c r="O48" i="15"/>
  <c r="N49" i="15"/>
  <c r="Q208" i="11"/>
  <c r="P209" i="11"/>
  <c r="Q48" i="13"/>
  <c r="P49" i="13"/>
  <c r="Q128" i="11"/>
  <c r="P129" i="11"/>
  <c r="S86" i="10"/>
  <c r="R87" i="10"/>
  <c r="T6" i="9"/>
  <c r="S7" i="9"/>
  <c r="L7" i="16"/>
  <c r="M6" i="16"/>
  <c r="O6" i="14"/>
  <c r="N7" i="14"/>
  <c r="R166" i="11"/>
  <c r="Q167" i="11"/>
  <c r="O167" i="13"/>
  <c r="P166" i="13"/>
  <c r="T86" i="9"/>
  <c r="S87" i="9"/>
  <c r="Q6" i="12"/>
  <c r="P7" i="12"/>
  <c r="M7" i="15"/>
  <c r="N6" i="15"/>
  <c r="M166" i="16"/>
  <c r="L167" i="16"/>
  <c r="M86" i="16"/>
  <c r="L87" i="16"/>
  <c r="S167" i="9"/>
  <c r="T166" i="9"/>
  <c r="J167" i="18"/>
  <c r="K166" i="18"/>
  <c r="O87" i="13"/>
  <c r="P86" i="13"/>
  <c r="L86" i="17"/>
  <c r="K87" i="17"/>
  <c r="Q87" i="11"/>
  <c r="R86" i="11"/>
  <c r="Q86" i="12"/>
  <c r="P87" i="12"/>
  <c r="Q7" i="11"/>
  <c r="R6" i="11"/>
  <c r="P167" i="12"/>
  <c r="Q166" i="12"/>
  <c r="J7" i="18"/>
  <c r="K6" i="18"/>
  <c r="J87" i="18"/>
  <c r="K86" i="18"/>
  <c r="N167" i="14"/>
  <c r="O166" i="14"/>
  <c r="K167" i="17"/>
  <c r="L166" i="17"/>
  <c r="R7" i="10"/>
  <c r="S6" i="10"/>
  <c r="S166" i="10"/>
  <c r="R167" i="10"/>
  <c r="N166" i="15"/>
  <c r="M167" i="15"/>
  <c r="M87" i="15"/>
  <c r="N86" i="15"/>
  <c r="O86" i="14"/>
  <c r="N87" i="14"/>
  <c r="P6" i="13"/>
  <c r="O7" i="13"/>
  <c r="K7" i="17"/>
  <c r="L6" i="17"/>
  <c r="X14" i="21"/>
  <c r="W15" i="21"/>
  <c r="X166" i="20"/>
  <c r="W167" i="20"/>
  <c r="V87" i="20"/>
  <c r="W86" i="20"/>
  <c r="S209" i="9" l="1"/>
  <c r="T208" i="9"/>
  <c r="M208" i="16"/>
  <c r="L209" i="16"/>
  <c r="K208" i="18"/>
  <c r="J209" i="18"/>
  <c r="V48" i="20"/>
  <c r="U49" i="20"/>
  <c r="N48" i="17"/>
  <c r="M49" i="17"/>
  <c r="S208" i="10"/>
  <c r="R209" i="10"/>
  <c r="T129" i="20"/>
  <c r="U128" i="20"/>
  <c r="Q128" i="12"/>
  <c r="P129" i="12"/>
  <c r="R129" i="10"/>
  <c r="S128" i="10"/>
  <c r="Q129" i="11"/>
  <c r="R128" i="11"/>
  <c r="Q209" i="11"/>
  <c r="R208" i="11"/>
  <c r="S48" i="12"/>
  <c r="R49" i="12"/>
  <c r="W6" i="20"/>
  <c r="V7" i="20"/>
  <c r="O208" i="14"/>
  <c r="N209" i="14"/>
  <c r="U208" i="20"/>
  <c r="T209" i="20"/>
  <c r="K129" i="17"/>
  <c r="L128" i="17"/>
  <c r="K128" i="18"/>
  <c r="J129" i="18"/>
  <c r="M128" i="16"/>
  <c r="L129" i="16"/>
  <c r="P128" i="13"/>
  <c r="O129" i="13"/>
  <c r="S49" i="11"/>
  <c r="T48" i="11"/>
  <c r="Q208" i="12"/>
  <c r="P209" i="12"/>
  <c r="N128" i="15"/>
  <c r="M129" i="15"/>
  <c r="M48" i="18"/>
  <c r="L49" i="18"/>
  <c r="T128" i="9"/>
  <c r="S129" i="9"/>
  <c r="N49" i="16"/>
  <c r="O48" i="16"/>
  <c r="Q49" i="13"/>
  <c r="R48" i="13"/>
  <c r="P48" i="15"/>
  <c r="O49" i="15"/>
  <c r="N129" i="14"/>
  <c r="O128" i="14"/>
  <c r="P208" i="13"/>
  <c r="O209" i="13"/>
  <c r="Q48" i="14"/>
  <c r="P49" i="14"/>
  <c r="T49" i="10"/>
  <c r="U48" i="10"/>
  <c r="M209" i="15"/>
  <c r="N208" i="15"/>
  <c r="L208" i="17"/>
  <c r="K209" i="17"/>
  <c r="V48" i="9"/>
  <c r="U49" i="9"/>
  <c r="P86" i="14"/>
  <c r="O87" i="14"/>
  <c r="O166" i="15"/>
  <c r="N167" i="15"/>
  <c r="M167" i="16"/>
  <c r="N166" i="16"/>
  <c r="O7" i="14"/>
  <c r="P6" i="14"/>
  <c r="L167" i="17"/>
  <c r="M166" i="17"/>
  <c r="K87" i="18"/>
  <c r="L86" i="18"/>
  <c r="Q167" i="12"/>
  <c r="R166" i="12"/>
  <c r="K167" i="18"/>
  <c r="L166" i="18"/>
  <c r="O6" i="15"/>
  <c r="N7" i="15"/>
  <c r="M7" i="16"/>
  <c r="N6" i="16"/>
  <c r="P7" i="13"/>
  <c r="Q6" i="13"/>
  <c r="T166" i="10"/>
  <c r="S167" i="10"/>
  <c r="Q87" i="12"/>
  <c r="R86" i="12"/>
  <c r="L87" i="17"/>
  <c r="M86" i="17"/>
  <c r="M87" i="16"/>
  <c r="N86" i="16"/>
  <c r="U86" i="9"/>
  <c r="T87" i="9"/>
  <c r="R167" i="11"/>
  <c r="S166" i="11"/>
  <c r="S87" i="10"/>
  <c r="T86" i="10"/>
  <c r="L7" i="17"/>
  <c r="M6" i="17"/>
  <c r="S7" i="10"/>
  <c r="T6" i="10"/>
  <c r="P166" i="14"/>
  <c r="O167" i="14"/>
  <c r="K7" i="18"/>
  <c r="L6" i="18"/>
  <c r="S6" i="11"/>
  <c r="R7" i="11"/>
  <c r="R87" i="11"/>
  <c r="S86" i="11"/>
  <c r="Q86" i="13"/>
  <c r="P87" i="13"/>
  <c r="U166" i="9"/>
  <c r="T167" i="9"/>
  <c r="Q166" i="13"/>
  <c r="P167" i="13"/>
  <c r="R6" i="12"/>
  <c r="Q7" i="12"/>
  <c r="U6" i="9"/>
  <c r="T7" i="9"/>
  <c r="N87" i="15"/>
  <c r="O86" i="15"/>
  <c r="X15" i="21"/>
  <c r="Y14" i="21"/>
  <c r="X167" i="20"/>
  <c r="Y166" i="20"/>
  <c r="X86" i="20"/>
  <c r="W87" i="20"/>
  <c r="O208" i="15" l="1"/>
  <c r="N209" i="15"/>
  <c r="P128" i="14"/>
  <c r="O129" i="14"/>
  <c r="R49" i="13"/>
  <c r="S48" i="13"/>
  <c r="U48" i="11"/>
  <c r="T49" i="11"/>
  <c r="L129" i="17"/>
  <c r="M128" i="17"/>
  <c r="S128" i="11"/>
  <c r="R129" i="11"/>
  <c r="V49" i="9"/>
  <c r="W48" i="9"/>
  <c r="R48" i="14"/>
  <c r="Q49" i="14"/>
  <c r="U128" i="9"/>
  <c r="T129" i="9"/>
  <c r="N129" i="15"/>
  <c r="O128" i="15"/>
  <c r="M129" i="16"/>
  <c r="N128" i="16"/>
  <c r="P208" i="14"/>
  <c r="O209" i="14"/>
  <c r="S49" i="12"/>
  <c r="T48" i="12"/>
  <c r="Q129" i="12"/>
  <c r="R128" i="12"/>
  <c r="S209" i="10"/>
  <c r="T208" i="10"/>
  <c r="V49" i="20"/>
  <c r="W48" i="20"/>
  <c r="N208" i="16"/>
  <c r="M209" i="16"/>
  <c r="U49" i="10"/>
  <c r="V48" i="10"/>
  <c r="P48" i="16"/>
  <c r="O49" i="16"/>
  <c r="R209" i="11"/>
  <c r="S208" i="11"/>
  <c r="S129" i="10"/>
  <c r="T128" i="10"/>
  <c r="U129" i="20"/>
  <c r="V128" i="20"/>
  <c r="T209" i="9"/>
  <c r="U208" i="9"/>
  <c r="M208" i="17"/>
  <c r="L209" i="17"/>
  <c r="Q208" i="13"/>
  <c r="P209" i="13"/>
  <c r="Q48" i="15"/>
  <c r="P49" i="15"/>
  <c r="M49" i="18"/>
  <c r="N48" i="18"/>
  <c r="Q209" i="12"/>
  <c r="R208" i="12"/>
  <c r="P129" i="13"/>
  <c r="Q128" i="13"/>
  <c r="K129" i="18"/>
  <c r="L128" i="18"/>
  <c r="U209" i="20"/>
  <c r="V208" i="20"/>
  <c r="X6" i="20"/>
  <c r="W7" i="20"/>
  <c r="O48" i="17"/>
  <c r="N49" i="17"/>
  <c r="L208" i="18"/>
  <c r="K209" i="18"/>
  <c r="R166" i="13"/>
  <c r="Q167" i="13"/>
  <c r="S7" i="11"/>
  <c r="T6" i="11"/>
  <c r="S87" i="11"/>
  <c r="T86" i="11"/>
  <c r="T7" i="10"/>
  <c r="U6" i="10"/>
  <c r="M87" i="17"/>
  <c r="N86" i="17"/>
  <c r="O6" i="16"/>
  <c r="N7" i="16"/>
  <c r="M86" i="18"/>
  <c r="L87" i="18"/>
  <c r="P7" i="14"/>
  <c r="Q6" i="14"/>
  <c r="R7" i="12"/>
  <c r="S6" i="12"/>
  <c r="V166" i="9"/>
  <c r="U167" i="9"/>
  <c r="V86" i="9"/>
  <c r="U87" i="9"/>
  <c r="T167" i="10"/>
  <c r="U166" i="10"/>
  <c r="O167" i="15"/>
  <c r="P166" i="15"/>
  <c r="U7" i="9"/>
  <c r="V6" i="9"/>
  <c r="R86" i="13"/>
  <c r="Q87" i="13"/>
  <c r="P167" i="14"/>
  <c r="Q166" i="14"/>
  <c r="P6" i="15"/>
  <c r="O7" i="15"/>
  <c r="P86" i="15"/>
  <c r="O87" i="15"/>
  <c r="M6" i="18"/>
  <c r="L7" i="18"/>
  <c r="T87" i="10"/>
  <c r="U86" i="10"/>
  <c r="M166" i="18"/>
  <c r="L167" i="18"/>
  <c r="M7" i="17"/>
  <c r="N6" i="17"/>
  <c r="T166" i="11"/>
  <c r="S167" i="11"/>
  <c r="N87" i="16"/>
  <c r="O86" i="16"/>
  <c r="R87" i="12"/>
  <c r="S86" i="12"/>
  <c r="R6" i="13"/>
  <c r="Q7" i="13"/>
  <c r="R167" i="12"/>
  <c r="S166" i="12"/>
  <c r="N166" i="17"/>
  <c r="M167" i="17"/>
  <c r="N167" i="16"/>
  <c r="O166" i="16"/>
  <c r="Q86" i="14"/>
  <c r="P87" i="14"/>
  <c r="Y167" i="20"/>
  <c r="Z166" i="20"/>
  <c r="Y15" i="21"/>
  <c r="Z14" i="21"/>
  <c r="X87" i="20"/>
  <c r="Y86" i="20"/>
  <c r="L129" i="18" l="1"/>
  <c r="M128" i="18"/>
  <c r="S208" i="12"/>
  <c r="R209" i="12"/>
  <c r="W128" i="20"/>
  <c r="V129" i="20"/>
  <c r="S209" i="11"/>
  <c r="T208" i="11"/>
  <c r="V49" i="10"/>
  <c r="W48" i="10"/>
  <c r="X48" i="20"/>
  <c r="W49" i="20"/>
  <c r="S128" i="12"/>
  <c r="R129" i="12"/>
  <c r="P128" i="15"/>
  <c r="O129" i="15"/>
  <c r="L209" i="18"/>
  <c r="M208" i="18"/>
  <c r="Y6" i="20"/>
  <c r="X7" i="20"/>
  <c r="R48" i="15"/>
  <c r="Q49" i="15"/>
  <c r="M209" i="17"/>
  <c r="N208" i="17"/>
  <c r="Q208" i="14"/>
  <c r="P209" i="14"/>
  <c r="S48" i="14"/>
  <c r="R49" i="14"/>
  <c r="T128" i="11"/>
  <c r="S129" i="11"/>
  <c r="V48" i="11"/>
  <c r="U49" i="11"/>
  <c r="Q128" i="14"/>
  <c r="P129" i="14"/>
  <c r="V209" i="20"/>
  <c r="W208" i="20"/>
  <c r="Q129" i="13"/>
  <c r="R128" i="13"/>
  <c r="O48" i="18"/>
  <c r="N49" i="18"/>
  <c r="U209" i="9"/>
  <c r="V208" i="9"/>
  <c r="T129" i="10"/>
  <c r="U128" i="10"/>
  <c r="T209" i="10"/>
  <c r="U208" i="10"/>
  <c r="T49" i="12"/>
  <c r="U48" i="12"/>
  <c r="O128" i="16"/>
  <c r="N129" i="16"/>
  <c r="W49" i="9"/>
  <c r="X48" i="9"/>
  <c r="N128" i="17"/>
  <c r="M129" i="17"/>
  <c r="T48" i="13"/>
  <c r="S49" i="13"/>
  <c r="P48" i="17"/>
  <c r="O49" i="17"/>
  <c r="Q209" i="13"/>
  <c r="R208" i="13"/>
  <c r="P49" i="16"/>
  <c r="Q48" i="16"/>
  <c r="N209" i="16"/>
  <c r="O208" i="16"/>
  <c r="V128" i="9"/>
  <c r="U129" i="9"/>
  <c r="O209" i="15"/>
  <c r="P208" i="15"/>
  <c r="T166" i="12"/>
  <c r="S167" i="12"/>
  <c r="P86" i="16"/>
  <c r="O87" i="16"/>
  <c r="N7" i="17"/>
  <c r="O6" i="17"/>
  <c r="V86" i="10"/>
  <c r="U87" i="10"/>
  <c r="R166" i="14"/>
  <c r="Q167" i="14"/>
  <c r="V7" i="9"/>
  <c r="W6" i="9"/>
  <c r="V166" i="10"/>
  <c r="U167" i="10"/>
  <c r="Q7" i="14"/>
  <c r="R6" i="14"/>
  <c r="U7" i="10"/>
  <c r="V6" i="10"/>
  <c r="T7" i="11"/>
  <c r="U6" i="11"/>
  <c r="R86" i="14"/>
  <c r="Q87" i="14"/>
  <c r="O166" i="17"/>
  <c r="N167" i="17"/>
  <c r="R7" i="13"/>
  <c r="S6" i="13"/>
  <c r="Q86" i="15"/>
  <c r="P87" i="15"/>
  <c r="V167" i="9"/>
  <c r="W166" i="9"/>
  <c r="O7" i="16"/>
  <c r="P6" i="16"/>
  <c r="T86" i="12"/>
  <c r="S87" i="12"/>
  <c r="P167" i="15"/>
  <c r="Q166" i="15"/>
  <c r="T6" i="12"/>
  <c r="S7" i="12"/>
  <c r="O86" i="17"/>
  <c r="N87" i="17"/>
  <c r="U86" i="11"/>
  <c r="T87" i="11"/>
  <c r="O167" i="16"/>
  <c r="P166" i="16"/>
  <c r="T167" i="11"/>
  <c r="U166" i="11"/>
  <c r="N166" i="18"/>
  <c r="M167" i="18"/>
  <c r="M7" i="18"/>
  <c r="N6" i="18"/>
  <c r="P7" i="15"/>
  <c r="Q6" i="15"/>
  <c r="R87" i="13"/>
  <c r="S86" i="13"/>
  <c r="V87" i="9"/>
  <c r="W86" i="9"/>
  <c r="N86" i="18"/>
  <c r="M87" i="18"/>
  <c r="R167" i="13"/>
  <c r="S166" i="13"/>
  <c r="Y87" i="20"/>
  <c r="Z86" i="20"/>
  <c r="Z15" i="21"/>
  <c r="AA14" i="21"/>
  <c r="AA166" i="20"/>
  <c r="Z167" i="20"/>
  <c r="Q208" i="15" l="1"/>
  <c r="P209" i="15"/>
  <c r="P208" i="16"/>
  <c r="O209" i="16"/>
  <c r="R209" i="13"/>
  <c r="S208" i="13"/>
  <c r="Y48" i="9"/>
  <c r="X49" i="9"/>
  <c r="U49" i="12"/>
  <c r="V48" i="12"/>
  <c r="V128" i="10"/>
  <c r="U129" i="10"/>
  <c r="W209" i="20"/>
  <c r="X208" i="20"/>
  <c r="O208" i="17"/>
  <c r="N209" i="17"/>
  <c r="U208" i="11"/>
  <c r="T209" i="11"/>
  <c r="T49" i="13"/>
  <c r="U48" i="13"/>
  <c r="P48" i="18"/>
  <c r="O49" i="18"/>
  <c r="W48" i="11"/>
  <c r="V49" i="11"/>
  <c r="S49" i="14"/>
  <c r="T48" i="14"/>
  <c r="Y7" i="20"/>
  <c r="Z6" i="20"/>
  <c r="P129" i="15"/>
  <c r="Q128" i="15"/>
  <c r="Y48" i="20"/>
  <c r="X49" i="20"/>
  <c r="S209" i="12"/>
  <c r="T208" i="12"/>
  <c r="R48" i="16"/>
  <c r="Q49" i="16"/>
  <c r="V208" i="10"/>
  <c r="U209" i="10"/>
  <c r="V209" i="9"/>
  <c r="W208" i="9"/>
  <c r="S128" i="13"/>
  <c r="R129" i="13"/>
  <c r="M209" i="18"/>
  <c r="N208" i="18"/>
  <c r="X48" i="10"/>
  <c r="W49" i="10"/>
  <c r="M129" i="18"/>
  <c r="N128" i="18"/>
  <c r="V129" i="9"/>
  <c r="W128" i="9"/>
  <c r="Q48" i="17"/>
  <c r="P49" i="17"/>
  <c r="O128" i="17"/>
  <c r="N129" i="17"/>
  <c r="P128" i="16"/>
  <c r="O129" i="16"/>
  <c r="Q129" i="14"/>
  <c r="R128" i="14"/>
  <c r="T129" i="11"/>
  <c r="U128" i="11"/>
  <c r="R208" i="14"/>
  <c r="Q209" i="14"/>
  <c r="S48" i="15"/>
  <c r="R49" i="15"/>
  <c r="S129" i="12"/>
  <c r="T128" i="12"/>
  <c r="X128" i="20"/>
  <c r="W129" i="20"/>
  <c r="X86" i="9"/>
  <c r="W87" i="9"/>
  <c r="Q166" i="16"/>
  <c r="P167" i="16"/>
  <c r="R166" i="15"/>
  <c r="Q167" i="15"/>
  <c r="Q6" i="16"/>
  <c r="P7" i="16"/>
  <c r="S6" i="14"/>
  <c r="R7" i="14"/>
  <c r="X6" i="9"/>
  <c r="W7" i="9"/>
  <c r="O166" i="18"/>
  <c r="N167" i="18"/>
  <c r="O87" i="17"/>
  <c r="P86" i="17"/>
  <c r="R86" i="15"/>
  <c r="Q87" i="15"/>
  <c r="P166" i="17"/>
  <c r="O167" i="17"/>
  <c r="W86" i="10"/>
  <c r="V87" i="10"/>
  <c r="P87" i="16"/>
  <c r="Q86" i="16"/>
  <c r="S87" i="13"/>
  <c r="T86" i="13"/>
  <c r="O6" i="18"/>
  <c r="N7" i="18"/>
  <c r="U167" i="11"/>
  <c r="V166" i="11"/>
  <c r="W167" i="9"/>
  <c r="X166" i="9"/>
  <c r="S7" i="13"/>
  <c r="T6" i="13"/>
  <c r="V7" i="10"/>
  <c r="W6" i="10"/>
  <c r="P6" i="17"/>
  <c r="O7" i="17"/>
  <c r="S167" i="13"/>
  <c r="T166" i="13"/>
  <c r="Q7" i="15"/>
  <c r="R6" i="15"/>
  <c r="U7" i="11"/>
  <c r="V6" i="11"/>
  <c r="N87" i="18"/>
  <c r="O86" i="18"/>
  <c r="V86" i="11"/>
  <c r="U87" i="11"/>
  <c r="U6" i="12"/>
  <c r="T7" i="12"/>
  <c r="U86" i="12"/>
  <c r="T87" i="12"/>
  <c r="R87" i="14"/>
  <c r="S86" i="14"/>
  <c r="V167" i="10"/>
  <c r="W166" i="10"/>
  <c r="S166" i="14"/>
  <c r="R167" i="14"/>
  <c r="U166" i="12"/>
  <c r="T167" i="12"/>
  <c r="AA15" i="21"/>
  <c r="AB14" i="21"/>
  <c r="AB166" i="20"/>
  <c r="AA167" i="20"/>
  <c r="Z87" i="20"/>
  <c r="AA86" i="20"/>
  <c r="V128" i="11" l="1"/>
  <c r="U129" i="11"/>
  <c r="O128" i="18"/>
  <c r="N129" i="18"/>
  <c r="O208" i="18"/>
  <c r="N209" i="18"/>
  <c r="W209" i="9"/>
  <c r="X208" i="9"/>
  <c r="AA6" i="20"/>
  <c r="Z7" i="20"/>
  <c r="U49" i="13"/>
  <c r="V48" i="13"/>
  <c r="Y128" i="20"/>
  <c r="X129" i="20"/>
  <c r="S49" i="15"/>
  <c r="T48" i="15"/>
  <c r="Q128" i="16"/>
  <c r="P129" i="16"/>
  <c r="R48" i="17"/>
  <c r="Q49" i="17"/>
  <c r="S48" i="16"/>
  <c r="R49" i="16"/>
  <c r="Y49" i="20"/>
  <c r="Z48" i="20"/>
  <c r="W49" i="11"/>
  <c r="X48" i="11"/>
  <c r="O209" i="17"/>
  <c r="P208" i="17"/>
  <c r="W128" i="10"/>
  <c r="V129" i="10"/>
  <c r="Z48" i="9"/>
  <c r="Y49" i="9"/>
  <c r="Q208" i="16"/>
  <c r="P209" i="16"/>
  <c r="U128" i="12"/>
  <c r="T129" i="12"/>
  <c r="R129" i="14"/>
  <c r="S128" i="14"/>
  <c r="X128" i="9"/>
  <c r="W129" i="9"/>
  <c r="U208" i="12"/>
  <c r="T209" i="12"/>
  <c r="Q129" i="15"/>
  <c r="R128" i="15"/>
  <c r="U48" i="14"/>
  <c r="T49" i="14"/>
  <c r="Y208" i="20"/>
  <c r="X209" i="20"/>
  <c r="W48" i="12"/>
  <c r="V49" i="12"/>
  <c r="T208" i="13"/>
  <c r="S209" i="13"/>
  <c r="S208" i="14"/>
  <c r="R209" i="14"/>
  <c r="P128" i="17"/>
  <c r="O129" i="17"/>
  <c r="Y48" i="10"/>
  <c r="X49" i="10"/>
  <c r="S129" i="13"/>
  <c r="T128" i="13"/>
  <c r="V209" i="10"/>
  <c r="W208" i="10"/>
  <c r="Q48" i="18"/>
  <c r="P49" i="18"/>
  <c r="V208" i="11"/>
  <c r="U209" i="11"/>
  <c r="R208" i="15"/>
  <c r="Q209" i="15"/>
  <c r="W7" i="10"/>
  <c r="X6" i="10"/>
  <c r="Y166" i="9"/>
  <c r="X167" i="9"/>
  <c r="R86" i="16"/>
  <c r="Q87" i="16"/>
  <c r="P87" i="17"/>
  <c r="Q86" i="17"/>
  <c r="V166" i="12"/>
  <c r="U167" i="12"/>
  <c r="U87" i="12"/>
  <c r="V86" i="12"/>
  <c r="V87" i="11"/>
  <c r="W86" i="11"/>
  <c r="P6" i="18"/>
  <c r="O7" i="18"/>
  <c r="Q166" i="17"/>
  <c r="P167" i="17"/>
  <c r="Y6" i="9"/>
  <c r="X7" i="9"/>
  <c r="R6" i="16"/>
  <c r="Q7" i="16"/>
  <c r="R166" i="16"/>
  <c r="Q167" i="16"/>
  <c r="T167" i="13"/>
  <c r="U166" i="13"/>
  <c r="T86" i="14"/>
  <c r="S87" i="14"/>
  <c r="O87" i="18"/>
  <c r="P86" i="18"/>
  <c r="S6" i="15"/>
  <c r="R7" i="15"/>
  <c r="T7" i="13"/>
  <c r="U6" i="13"/>
  <c r="W166" i="11"/>
  <c r="V167" i="11"/>
  <c r="U86" i="13"/>
  <c r="T87" i="13"/>
  <c r="W167" i="10"/>
  <c r="X166" i="10"/>
  <c r="W6" i="11"/>
  <c r="V7" i="11"/>
  <c r="S167" i="14"/>
  <c r="T166" i="14"/>
  <c r="V6" i="12"/>
  <c r="U7" i="12"/>
  <c r="Q6" i="17"/>
  <c r="P7" i="17"/>
  <c r="W87" i="10"/>
  <c r="X86" i="10"/>
  <c r="R87" i="15"/>
  <c r="S86" i="15"/>
  <c r="O167" i="18"/>
  <c r="P166" i="18"/>
  <c r="T6" i="14"/>
  <c r="S7" i="14"/>
  <c r="S166" i="15"/>
  <c r="R167" i="15"/>
  <c r="X87" i="9"/>
  <c r="Y86" i="9"/>
  <c r="AB167" i="20"/>
  <c r="AC166" i="20"/>
  <c r="AA87" i="20"/>
  <c r="AB86" i="20"/>
  <c r="AC14" i="21"/>
  <c r="AB15" i="21"/>
  <c r="U128" i="13" l="1"/>
  <c r="T129" i="13"/>
  <c r="R129" i="15"/>
  <c r="S128" i="15"/>
  <c r="P209" i="17"/>
  <c r="Q208" i="17"/>
  <c r="Z49" i="20"/>
  <c r="AA48" i="20"/>
  <c r="T49" i="15"/>
  <c r="U48" i="15"/>
  <c r="W48" i="13"/>
  <c r="V49" i="13"/>
  <c r="X209" i="9"/>
  <c r="Y208" i="9"/>
  <c r="R209" i="15"/>
  <c r="S208" i="15"/>
  <c r="R48" i="18"/>
  <c r="Q49" i="18"/>
  <c r="P129" i="17"/>
  <c r="Q128" i="17"/>
  <c r="T209" i="13"/>
  <c r="U208" i="13"/>
  <c r="Z208" i="20"/>
  <c r="Y209" i="20"/>
  <c r="Y128" i="9"/>
  <c r="X129" i="9"/>
  <c r="U129" i="12"/>
  <c r="V128" i="12"/>
  <c r="Z49" i="9"/>
  <c r="AA48" i="9"/>
  <c r="S48" i="17"/>
  <c r="R49" i="17"/>
  <c r="P128" i="18"/>
  <c r="O129" i="18"/>
  <c r="X208" i="10"/>
  <c r="W209" i="10"/>
  <c r="S129" i="14"/>
  <c r="T128" i="14"/>
  <c r="X49" i="11"/>
  <c r="Y48" i="11"/>
  <c r="V209" i="11"/>
  <c r="W208" i="11"/>
  <c r="Y49" i="10"/>
  <c r="Z48" i="10"/>
  <c r="S209" i="14"/>
  <c r="T208" i="14"/>
  <c r="X48" i="12"/>
  <c r="W49" i="12"/>
  <c r="V48" i="14"/>
  <c r="U49" i="14"/>
  <c r="U209" i="12"/>
  <c r="V208" i="12"/>
  <c r="R208" i="16"/>
  <c r="Q209" i="16"/>
  <c r="W129" i="10"/>
  <c r="X128" i="10"/>
  <c r="T48" i="16"/>
  <c r="S49" i="16"/>
  <c r="R128" i="16"/>
  <c r="Q129" i="16"/>
  <c r="Y129" i="20"/>
  <c r="Z128" i="20"/>
  <c r="AA7" i="20"/>
  <c r="AB6" i="20"/>
  <c r="P208" i="18"/>
  <c r="O209" i="18"/>
  <c r="V129" i="11"/>
  <c r="W128" i="11"/>
  <c r="P167" i="18"/>
  <c r="Q166" i="18"/>
  <c r="P87" i="18"/>
  <c r="Q86" i="18"/>
  <c r="T166" i="15"/>
  <c r="S167" i="15"/>
  <c r="Y87" i="9"/>
  <c r="Z86" i="9"/>
  <c r="T86" i="15"/>
  <c r="S87" i="15"/>
  <c r="T167" i="14"/>
  <c r="U166" i="14"/>
  <c r="X167" i="10"/>
  <c r="Y166" i="10"/>
  <c r="W86" i="12"/>
  <c r="V87" i="12"/>
  <c r="Q87" i="17"/>
  <c r="R86" i="17"/>
  <c r="T7" i="14"/>
  <c r="U6" i="14"/>
  <c r="Q7" i="17"/>
  <c r="R6" i="17"/>
  <c r="W167" i="11"/>
  <c r="X166" i="11"/>
  <c r="S7" i="15"/>
  <c r="T6" i="15"/>
  <c r="U86" i="14"/>
  <c r="T87" i="14"/>
  <c r="S166" i="16"/>
  <c r="R167" i="16"/>
  <c r="Z6" i="9"/>
  <c r="Y7" i="9"/>
  <c r="P7" i="18"/>
  <c r="Q6" i="18"/>
  <c r="Z166" i="9"/>
  <c r="Y167" i="9"/>
  <c r="X87" i="10"/>
  <c r="Y86" i="10"/>
  <c r="V6" i="13"/>
  <c r="U7" i="13"/>
  <c r="Y6" i="10"/>
  <c r="X7" i="10"/>
  <c r="V166" i="13"/>
  <c r="U167" i="13"/>
  <c r="W87" i="11"/>
  <c r="X86" i="11"/>
  <c r="W6" i="12"/>
  <c r="V7" i="12"/>
  <c r="X6" i="11"/>
  <c r="W7" i="11"/>
  <c r="U87" i="13"/>
  <c r="V86" i="13"/>
  <c r="R7" i="16"/>
  <c r="S6" i="16"/>
  <c r="Q167" i="17"/>
  <c r="R166" i="17"/>
  <c r="W166" i="12"/>
  <c r="V167" i="12"/>
  <c r="R87" i="16"/>
  <c r="S86" i="16"/>
  <c r="AB87" i="20"/>
  <c r="AC86" i="20"/>
  <c r="AC167" i="20"/>
  <c r="AD166" i="20"/>
  <c r="AC15" i="21"/>
  <c r="AD14" i="21"/>
  <c r="X128" i="11" l="1"/>
  <c r="W129" i="11"/>
  <c r="AC6" i="20"/>
  <c r="AB7" i="20"/>
  <c r="X129" i="10"/>
  <c r="Y128" i="10"/>
  <c r="W208" i="12"/>
  <c r="V209" i="12"/>
  <c r="Z49" i="10"/>
  <c r="AA48" i="10"/>
  <c r="Z48" i="11"/>
  <c r="Y49" i="11"/>
  <c r="W128" i="12"/>
  <c r="V129" i="12"/>
  <c r="Q129" i="17"/>
  <c r="R128" i="17"/>
  <c r="S209" i="15"/>
  <c r="T208" i="15"/>
  <c r="AB48" i="20"/>
  <c r="AA49" i="20"/>
  <c r="S129" i="15"/>
  <c r="T128" i="15"/>
  <c r="S128" i="16"/>
  <c r="R129" i="16"/>
  <c r="Y48" i="12"/>
  <c r="X49" i="12"/>
  <c r="Y208" i="10"/>
  <c r="X209" i="10"/>
  <c r="S49" i="17"/>
  <c r="T48" i="17"/>
  <c r="Z209" i="20"/>
  <c r="AA208" i="20"/>
  <c r="W49" i="13"/>
  <c r="X48" i="13"/>
  <c r="Z129" i="20"/>
  <c r="AA128" i="20"/>
  <c r="T209" i="14"/>
  <c r="U208" i="14"/>
  <c r="W209" i="11"/>
  <c r="X208" i="11"/>
  <c r="T129" i="14"/>
  <c r="U128" i="14"/>
  <c r="AA49" i="9"/>
  <c r="AB48" i="9"/>
  <c r="U209" i="13"/>
  <c r="V208" i="13"/>
  <c r="Z208" i="9"/>
  <c r="Y209" i="9"/>
  <c r="U49" i="15"/>
  <c r="V48" i="15"/>
  <c r="R208" i="17"/>
  <c r="Q209" i="17"/>
  <c r="P209" i="18"/>
  <c r="Q208" i="18"/>
  <c r="U48" i="16"/>
  <c r="T49" i="16"/>
  <c r="R209" i="16"/>
  <c r="S208" i="16"/>
  <c r="W48" i="14"/>
  <c r="V49" i="14"/>
  <c r="P129" i="18"/>
  <c r="Q128" i="18"/>
  <c r="Y129" i="9"/>
  <c r="Z128" i="9"/>
  <c r="R49" i="18"/>
  <c r="S48" i="18"/>
  <c r="V128" i="13"/>
  <c r="U129" i="13"/>
  <c r="S87" i="16"/>
  <c r="T86" i="16"/>
  <c r="S166" i="17"/>
  <c r="R167" i="17"/>
  <c r="X167" i="11"/>
  <c r="Y166" i="11"/>
  <c r="AA86" i="9"/>
  <c r="Z87" i="9"/>
  <c r="V167" i="13"/>
  <c r="W166" i="13"/>
  <c r="Z167" i="9"/>
  <c r="AA166" i="9"/>
  <c r="V86" i="14"/>
  <c r="U87" i="14"/>
  <c r="T6" i="16"/>
  <c r="S7" i="16"/>
  <c r="X87" i="11"/>
  <c r="Y86" i="11"/>
  <c r="Y87" i="10"/>
  <c r="Z86" i="10"/>
  <c r="Q7" i="18"/>
  <c r="R6" i="18"/>
  <c r="T7" i="15"/>
  <c r="U6" i="15"/>
  <c r="S6" i="17"/>
  <c r="R7" i="17"/>
  <c r="S86" i="17"/>
  <c r="R87" i="17"/>
  <c r="Z166" i="10"/>
  <c r="Y167" i="10"/>
  <c r="Q167" i="18"/>
  <c r="R166" i="18"/>
  <c r="W86" i="13"/>
  <c r="V87" i="13"/>
  <c r="U7" i="14"/>
  <c r="V6" i="14"/>
  <c r="U167" i="14"/>
  <c r="V166" i="14"/>
  <c r="Q87" i="18"/>
  <c r="R86" i="18"/>
  <c r="X6" i="12"/>
  <c r="W7" i="12"/>
  <c r="W6" i="13"/>
  <c r="V7" i="13"/>
  <c r="Z7" i="9"/>
  <c r="AA6" i="9"/>
  <c r="X86" i="12"/>
  <c r="W87" i="12"/>
  <c r="X166" i="12"/>
  <c r="W167" i="12"/>
  <c r="Y6" i="11"/>
  <c r="X7" i="11"/>
  <c r="Z6" i="10"/>
  <c r="Y7" i="10"/>
  <c r="T166" i="16"/>
  <c r="S167" i="16"/>
  <c r="U86" i="15"/>
  <c r="T87" i="15"/>
  <c r="U166" i="15"/>
  <c r="T167" i="15"/>
  <c r="AE14" i="21"/>
  <c r="AD15" i="21"/>
  <c r="AE166" i="20"/>
  <c r="AD167" i="20"/>
  <c r="AC87" i="20"/>
  <c r="AD86" i="20"/>
  <c r="Z129" i="9" l="1"/>
  <c r="AA128" i="9"/>
  <c r="AC48" i="9"/>
  <c r="AB49" i="9"/>
  <c r="X209" i="11"/>
  <c r="Y208" i="11"/>
  <c r="AB128" i="20"/>
  <c r="AA129" i="20"/>
  <c r="AA209" i="20"/>
  <c r="AB208" i="20"/>
  <c r="R129" i="17"/>
  <c r="S128" i="17"/>
  <c r="V129" i="13"/>
  <c r="W128" i="13"/>
  <c r="W49" i="14"/>
  <c r="X48" i="14"/>
  <c r="U49" i="16"/>
  <c r="V48" i="16"/>
  <c r="S208" i="17"/>
  <c r="R209" i="17"/>
  <c r="AA208" i="9"/>
  <c r="Z209" i="9"/>
  <c r="Y209" i="10"/>
  <c r="Z208" i="10"/>
  <c r="S129" i="16"/>
  <c r="T128" i="16"/>
  <c r="AC48" i="20"/>
  <c r="AB49" i="20"/>
  <c r="AA48" i="11"/>
  <c r="Z49" i="11"/>
  <c r="W209" i="12"/>
  <c r="X208" i="12"/>
  <c r="AC7" i="20"/>
  <c r="AD6" i="20"/>
  <c r="T48" i="18"/>
  <c r="S49" i="18"/>
  <c r="Q129" i="18"/>
  <c r="R128" i="18"/>
  <c r="S209" i="16"/>
  <c r="T208" i="16"/>
  <c r="Q209" i="18"/>
  <c r="R208" i="18"/>
  <c r="W48" i="15"/>
  <c r="V49" i="15"/>
  <c r="W208" i="13"/>
  <c r="V209" i="13"/>
  <c r="U129" i="14"/>
  <c r="V128" i="14"/>
  <c r="V208" i="14"/>
  <c r="U209" i="14"/>
  <c r="X49" i="13"/>
  <c r="Y48" i="13"/>
  <c r="U48" i="17"/>
  <c r="T49" i="17"/>
  <c r="T129" i="15"/>
  <c r="U128" i="15"/>
  <c r="T209" i="15"/>
  <c r="U208" i="15"/>
  <c r="AB48" i="10"/>
  <c r="AA49" i="10"/>
  <c r="Z128" i="10"/>
  <c r="Y129" i="10"/>
  <c r="Y49" i="12"/>
  <c r="Z48" i="12"/>
  <c r="X128" i="12"/>
  <c r="W129" i="12"/>
  <c r="X129" i="11"/>
  <c r="Y128" i="11"/>
  <c r="W6" i="14"/>
  <c r="V7" i="14"/>
  <c r="V6" i="15"/>
  <c r="U7" i="15"/>
  <c r="V166" i="15"/>
  <c r="U167" i="15"/>
  <c r="T167" i="16"/>
  <c r="U166" i="16"/>
  <c r="Y7" i="11"/>
  <c r="Z6" i="11"/>
  <c r="Y86" i="12"/>
  <c r="X87" i="12"/>
  <c r="X6" i="13"/>
  <c r="W7" i="13"/>
  <c r="S87" i="17"/>
  <c r="T86" i="17"/>
  <c r="U6" i="16"/>
  <c r="T7" i="16"/>
  <c r="AA87" i="9"/>
  <c r="AB86" i="9"/>
  <c r="S167" i="17"/>
  <c r="T166" i="17"/>
  <c r="R7" i="18"/>
  <c r="S6" i="18"/>
  <c r="Y87" i="11"/>
  <c r="Z86" i="11"/>
  <c r="X166" i="13"/>
  <c r="W167" i="13"/>
  <c r="Y167" i="11"/>
  <c r="Z166" i="11"/>
  <c r="T87" i="16"/>
  <c r="U86" i="16"/>
  <c r="R87" i="18"/>
  <c r="S86" i="18"/>
  <c r="S166" i="18"/>
  <c r="R167" i="18"/>
  <c r="Z87" i="10"/>
  <c r="AA86" i="10"/>
  <c r="AB166" i="9"/>
  <c r="AA167" i="9"/>
  <c r="AA7" i="9"/>
  <c r="AB6" i="9"/>
  <c r="V167" i="14"/>
  <c r="W166" i="14"/>
  <c r="U87" i="15"/>
  <c r="V86" i="15"/>
  <c r="Z7" i="10"/>
  <c r="AA6" i="10"/>
  <c r="X167" i="12"/>
  <c r="Y166" i="12"/>
  <c r="X7" i="12"/>
  <c r="Y6" i="12"/>
  <c r="X86" i="13"/>
  <c r="W87" i="13"/>
  <c r="Z167" i="10"/>
  <c r="AA166" i="10"/>
  <c r="T6" i="17"/>
  <c r="S7" i="17"/>
  <c r="W86" i="14"/>
  <c r="V87" i="14"/>
  <c r="AE86" i="20"/>
  <c r="AD87" i="20"/>
  <c r="AF166" i="20"/>
  <c r="AE167" i="20"/>
  <c r="AF14" i="21"/>
  <c r="AE15" i="21"/>
  <c r="Y129" i="11" l="1"/>
  <c r="Z128" i="11"/>
  <c r="Z49" i="12"/>
  <c r="AA48" i="12"/>
  <c r="U129" i="15"/>
  <c r="V128" i="15"/>
  <c r="Y49" i="13"/>
  <c r="Z48" i="13"/>
  <c r="V129" i="14"/>
  <c r="W128" i="14"/>
  <c r="U208" i="16"/>
  <c r="T209" i="16"/>
  <c r="X209" i="12"/>
  <c r="Y208" i="12"/>
  <c r="Z209" i="10"/>
  <c r="AA208" i="10"/>
  <c r="Y48" i="14"/>
  <c r="X49" i="14"/>
  <c r="S129" i="17"/>
  <c r="T128" i="17"/>
  <c r="AB49" i="10"/>
  <c r="AC48" i="10"/>
  <c r="X48" i="15"/>
  <c r="W49" i="15"/>
  <c r="T49" i="18"/>
  <c r="U48" i="18"/>
  <c r="AC49" i="20"/>
  <c r="AD48" i="20"/>
  <c r="S209" i="17"/>
  <c r="T208" i="17"/>
  <c r="AC128" i="20"/>
  <c r="AB129" i="20"/>
  <c r="AD48" i="9"/>
  <c r="AC49" i="9"/>
  <c r="V208" i="15"/>
  <c r="U209" i="15"/>
  <c r="S208" i="18"/>
  <c r="R209" i="18"/>
  <c r="R129" i="18"/>
  <c r="S128" i="18"/>
  <c r="AD7" i="20"/>
  <c r="AE6" i="20"/>
  <c r="T129" i="16"/>
  <c r="U128" i="16"/>
  <c r="V49" i="16"/>
  <c r="W48" i="16"/>
  <c r="W129" i="13"/>
  <c r="X128" i="13"/>
  <c r="AC208" i="20"/>
  <c r="AB209" i="20"/>
  <c r="Z208" i="11"/>
  <c r="Y209" i="11"/>
  <c r="AB128" i="9"/>
  <c r="AA129" i="9"/>
  <c r="X129" i="12"/>
  <c r="Y128" i="12"/>
  <c r="AA128" i="10"/>
  <c r="Z129" i="10"/>
  <c r="U49" i="17"/>
  <c r="V48" i="17"/>
  <c r="V209" i="14"/>
  <c r="W208" i="14"/>
  <c r="X208" i="13"/>
  <c r="W209" i="13"/>
  <c r="AA49" i="11"/>
  <c r="AB48" i="11"/>
  <c r="AA209" i="9"/>
  <c r="AB208" i="9"/>
  <c r="AB166" i="10"/>
  <c r="AA167" i="10"/>
  <c r="Z6" i="12"/>
  <c r="Y7" i="12"/>
  <c r="AA7" i="10"/>
  <c r="AB6" i="10"/>
  <c r="W167" i="14"/>
  <c r="X166" i="14"/>
  <c r="V86" i="16"/>
  <c r="U87" i="16"/>
  <c r="T6" i="18"/>
  <c r="S7" i="18"/>
  <c r="AB87" i="9"/>
  <c r="AC86" i="9"/>
  <c r="T87" i="17"/>
  <c r="U86" i="17"/>
  <c r="V166" i="16"/>
  <c r="U167" i="16"/>
  <c r="X86" i="14"/>
  <c r="W87" i="14"/>
  <c r="AC166" i="9"/>
  <c r="AB167" i="9"/>
  <c r="T166" i="18"/>
  <c r="S167" i="18"/>
  <c r="X167" i="13"/>
  <c r="Y166" i="13"/>
  <c r="Z86" i="12"/>
  <c r="Y87" i="12"/>
  <c r="V7" i="15"/>
  <c r="W6" i="15"/>
  <c r="T167" i="17"/>
  <c r="U166" i="17"/>
  <c r="Z7" i="11"/>
  <c r="AA6" i="11"/>
  <c r="Y167" i="12"/>
  <c r="Z166" i="12"/>
  <c r="V87" i="15"/>
  <c r="W86" i="15"/>
  <c r="AC6" i="9"/>
  <c r="AB7" i="9"/>
  <c r="AB86" i="10"/>
  <c r="AA87" i="10"/>
  <c r="T86" i="18"/>
  <c r="S87" i="18"/>
  <c r="AA166" i="11"/>
  <c r="Z167" i="11"/>
  <c r="AA86" i="11"/>
  <c r="Z87" i="11"/>
  <c r="U6" i="17"/>
  <c r="T7" i="17"/>
  <c r="Y86" i="13"/>
  <c r="X87" i="13"/>
  <c r="U7" i="16"/>
  <c r="V6" i="16"/>
  <c r="Y6" i="13"/>
  <c r="X7" i="13"/>
  <c r="V167" i="15"/>
  <c r="W166" i="15"/>
  <c r="X6" i="14"/>
  <c r="W7" i="14"/>
  <c r="AF86" i="20"/>
  <c r="AE87" i="20"/>
  <c r="AG14" i="21"/>
  <c r="AF15" i="21"/>
  <c r="AF167" i="20"/>
  <c r="AG166" i="20"/>
  <c r="AB209" i="9" l="1"/>
  <c r="AC208" i="9"/>
  <c r="V49" i="17"/>
  <c r="W48" i="17"/>
  <c r="Y129" i="12"/>
  <c r="Z128" i="12"/>
  <c r="X129" i="13"/>
  <c r="Y128" i="13"/>
  <c r="V128" i="16"/>
  <c r="U129" i="16"/>
  <c r="S129" i="18"/>
  <c r="T128" i="18"/>
  <c r="AE48" i="20"/>
  <c r="AD49" i="20"/>
  <c r="U128" i="17"/>
  <c r="T129" i="17"/>
  <c r="AA209" i="10"/>
  <c r="AB208" i="10"/>
  <c r="AA48" i="13"/>
  <c r="Z49" i="13"/>
  <c r="AB48" i="12"/>
  <c r="AA49" i="12"/>
  <c r="X209" i="13"/>
  <c r="Y208" i="13"/>
  <c r="AA208" i="11"/>
  <c r="Z209" i="11"/>
  <c r="W208" i="15"/>
  <c r="V209" i="15"/>
  <c r="AC129" i="20"/>
  <c r="AD128" i="20"/>
  <c r="Y48" i="15"/>
  <c r="X49" i="15"/>
  <c r="V208" i="16"/>
  <c r="U209" i="16"/>
  <c r="AB49" i="11"/>
  <c r="AC48" i="11"/>
  <c r="W209" i="14"/>
  <c r="X208" i="14"/>
  <c r="W49" i="16"/>
  <c r="X48" i="16"/>
  <c r="AF6" i="20"/>
  <c r="AE7" i="20"/>
  <c r="U208" i="17"/>
  <c r="T209" i="17"/>
  <c r="U49" i="18"/>
  <c r="V48" i="18"/>
  <c r="AC49" i="10"/>
  <c r="AD48" i="10"/>
  <c r="Z208" i="12"/>
  <c r="Y209" i="12"/>
  <c r="W129" i="14"/>
  <c r="X128" i="14"/>
  <c r="V129" i="15"/>
  <c r="W128" i="15"/>
  <c r="AA128" i="11"/>
  <c r="Z129" i="11"/>
  <c r="AA129" i="10"/>
  <c r="AB128" i="10"/>
  <c r="AB129" i="9"/>
  <c r="AC128" i="9"/>
  <c r="AD208" i="20"/>
  <c r="AC209" i="20"/>
  <c r="S209" i="18"/>
  <c r="T208" i="18"/>
  <c r="AD49" i="9"/>
  <c r="AE48" i="9"/>
  <c r="Y49" i="14"/>
  <c r="Z48" i="14"/>
  <c r="Z167" i="12"/>
  <c r="AA166" i="12"/>
  <c r="Y166" i="14"/>
  <c r="X167" i="14"/>
  <c r="Y6" i="14"/>
  <c r="X7" i="14"/>
  <c r="Z86" i="13"/>
  <c r="Y87" i="13"/>
  <c r="U86" i="18"/>
  <c r="T87" i="18"/>
  <c r="Z87" i="12"/>
  <c r="AA86" i="12"/>
  <c r="X87" i="14"/>
  <c r="Y86" i="14"/>
  <c r="T7" i="18"/>
  <c r="U6" i="18"/>
  <c r="AA6" i="12"/>
  <c r="Z7" i="12"/>
  <c r="W167" i="15"/>
  <c r="X166" i="15"/>
  <c r="V7" i="16"/>
  <c r="W6" i="16"/>
  <c r="X86" i="15"/>
  <c r="W87" i="15"/>
  <c r="AA7" i="11"/>
  <c r="AB6" i="11"/>
  <c r="X6" i="15"/>
  <c r="W7" i="15"/>
  <c r="Y167" i="13"/>
  <c r="Z166" i="13"/>
  <c r="AC87" i="9"/>
  <c r="AD86" i="9"/>
  <c r="AB7" i="10"/>
  <c r="AC6" i="10"/>
  <c r="U167" i="17"/>
  <c r="V166" i="17"/>
  <c r="U87" i="17"/>
  <c r="V86" i="17"/>
  <c r="Y7" i="13"/>
  <c r="Z6" i="13"/>
  <c r="AB86" i="11"/>
  <c r="AA87" i="11"/>
  <c r="AC7" i="9"/>
  <c r="AD6" i="9"/>
  <c r="U166" i="18"/>
  <c r="T167" i="18"/>
  <c r="V6" i="17"/>
  <c r="U7" i="17"/>
  <c r="AB166" i="11"/>
  <c r="AA167" i="11"/>
  <c r="AB87" i="10"/>
  <c r="AC86" i="10"/>
  <c r="AD166" i="9"/>
  <c r="AC167" i="9"/>
  <c r="W166" i="16"/>
  <c r="V167" i="16"/>
  <c r="V87" i="16"/>
  <c r="W86" i="16"/>
  <c r="AB167" i="10"/>
  <c r="AC166" i="10"/>
  <c r="AH166" i="20"/>
  <c r="AG167" i="20"/>
  <c r="AG15" i="21"/>
  <c r="AH14" i="21"/>
  <c r="AG86" i="20"/>
  <c r="AF87" i="20"/>
  <c r="AC129" i="9" l="1"/>
  <c r="AD128" i="9"/>
  <c r="AD49" i="10"/>
  <c r="AE48" i="10"/>
  <c r="Y209" i="13"/>
  <c r="Z208" i="13"/>
  <c r="T129" i="18"/>
  <c r="U128" i="18"/>
  <c r="X48" i="17"/>
  <c r="W49" i="17"/>
  <c r="AA129" i="11"/>
  <c r="AB128" i="11"/>
  <c r="U209" i="17"/>
  <c r="V208" i="17"/>
  <c r="Y49" i="15"/>
  <c r="Z48" i="15"/>
  <c r="W209" i="15"/>
  <c r="X208" i="15"/>
  <c r="AA49" i="13"/>
  <c r="AB48" i="13"/>
  <c r="V128" i="17"/>
  <c r="U129" i="17"/>
  <c r="Z49" i="14"/>
  <c r="AA48" i="14"/>
  <c r="Y128" i="14"/>
  <c r="X129" i="14"/>
  <c r="AD48" i="11"/>
  <c r="AC49" i="11"/>
  <c r="AE49" i="9"/>
  <c r="AF48" i="9"/>
  <c r="AB129" i="10"/>
  <c r="AC128" i="10"/>
  <c r="W129" i="15"/>
  <c r="X128" i="15"/>
  <c r="W48" i="18"/>
  <c r="V49" i="18"/>
  <c r="Y208" i="14"/>
  <c r="X209" i="14"/>
  <c r="AD129" i="20"/>
  <c r="AE128" i="20"/>
  <c r="AC208" i="10"/>
  <c r="AB209" i="10"/>
  <c r="AA128" i="12"/>
  <c r="Z129" i="12"/>
  <c r="AC209" i="9"/>
  <c r="AD208" i="9"/>
  <c r="T209" i="18"/>
  <c r="U208" i="18"/>
  <c r="Y48" i="16"/>
  <c r="X49" i="16"/>
  <c r="Z128" i="13"/>
  <c r="Y129" i="13"/>
  <c r="AD209" i="20"/>
  <c r="AE208" i="20"/>
  <c r="Z209" i="12"/>
  <c r="AA208" i="12"/>
  <c r="AF7" i="20"/>
  <c r="AG6" i="20"/>
  <c r="V209" i="16"/>
  <c r="W208" i="16"/>
  <c r="AB208" i="11"/>
  <c r="AA209" i="11"/>
  <c r="AC48" i="12"/>
  <c r="AB49" i="12"/>
  <c r="AF48" i="20"/>
  <c r="AE49" i="20"/>
  <c r="V129" i="16"/>
  <c r="W128" i="16"/>
  <c r="AC166" i="11"/>
  <c r="AB167" i="11"/>
  <c r="AC167" i="10"/>
  <c r="AD166" i="10"/>
  <c r="AC87" i="10"/>
  <c r="AD86" i="10"/>
  <c r="AE6" i="9"/>
  <c r="AD7" i="9"/>
  <c r="Z7" i="13"/>
  <c r="AA6" i="13"/>
  <c r="AE86" i="9"/>
  <c r="AD87" i="9"/>
  <c r="V6" i="18"/>
  <c r="U7" i="18"/>
  <c r="X166" i="16"/>
  <c r="W167" i="16"/>
  <c r="V7" i="17"/>
  <c r="W6" i="17"/>
  <c r="Y6" i="15"/>
  <c r="X7" i="15"/>
  <c r="X87" i="15"/>
  <c r="Y86" i="15"/>
  <c r="Z87" i="13"/>
  <c r="AA86" i="13"/>
  <c r="Y167" i="14"/>
  <c r="Z166" i="14"/>
  <c r="AD167" i="9"/>
  <c r="AE166" i="9"/>
  <c r="AC86" i="11"/>
  <c r="AB87" i="11"/>
  <c r="V167" i="17"/>
  <c r="W166" i="17"/>
  <c r="X167" i="15"/>
  <c r="Y166" i="15"/>
  <c r="AA87" i="12"/>
  <c r="AB86" i="12"/>
  <c r="X86" i="16"/>
  <c r="W87" i="16"/>
  <c r="W86" i="17"/>
  <c r="V87" i="17"/>
  <c r="AC7" i="10"/>
  <c r="AD6" i="10"/>
  <c r="AA166" i="13"/>
  <c r="Z167" i="13"/>
  <c r="AB7" i="11"/>
  <c r="AC6" i="11"/>
  <c r="X6" i="16"/>
  <c r="W7" i="16"/>
  <c r="Y87" i="14"/>
  <c r="Z86" i="14"/>
  <c r="AA167" i="12"/>
  <c r="AB166" i="12"/>
  <c r="V166" i="18"/>
  <c r="U167" i="18"/>
  <c r="AB6" i="12"/>
  <c r="AA7" i="12"/>
  <c r="U87" i="18"/>
  <c r="V86" i="18"/>
  <c r="Y7" i="14"/>
  <c r="Z6" i="14"/>
  <c r="AI14" i="21"/>
  <c r="AH15" i="21"/>
  <c r="AG87" i="20"/>
  <c r="AH86" i="20"/>
  <c r="AH167" i="20"/>
  <c r="AI166" i="20"/>
  <c r="X208" i="16" l="1"/>
  <c r="W209" i="16"/>
  <c r="AE129" i="20"/>
  <c r="AF128" i="20"/>
  <c r="V128" i="18"/>
  <c r="U129" i="18"/>
  <c r="Z129" i="13"/>
  <c r="AA128" i="13"/>
  <c r="W49" i="18"/>
  <c r="X48" i="18"/>
  <c r="AE209" i="20"/>
  <c r="AF208" i="20"/>
  <c r="AE208" i="9"/>
  <c r="AD209" i="9"/>
  <c r="X129" i="15"/>
  <c r="Y128" i="15"/>
  <c r="AF49" i="9"/>
  <c r="AG48" i="9"/>
  <c r="X209" i="15"/>
  <c r="Y208" i="15"/>
  <c r="V209" i="17"/>
  <c r="W208" i="17"/>
  <c r="AA208" i="13"/>
  <c r="Z209" i="13"/>
  <c r="AD129" i="9"/>
  <c r="AE128" i="9"/>
  <c r="W129" i="16"/>
  <c r="X128" i="16"/>
  <c r="AA209" i="12"/>
  <c r="AB208" i="12"/>
  <c r="U209" i="18"/>
  <c r="V208" i="18"/>
  <c r="AC129" i="10"/>
  <c r="AD128" i="10"/>
  <c r="AB48" i="14"/>
  <c r="AA49" i="14"/>
  <c r="AC48" i="13"/>
  <c r="AB49" i="13"/>
  <c r="AA48" i="15"/>
  <c r="Z49" i="15"/>
  <c r="AB129" i="11"/>
  <c r="AC128" i="11"/>
  <c r="AE49" i="10"/>
  <c r="AF48" i="10"/>
  <c r="AC49" i="12"/>
  <c r="AD48" i="12"/>
  <c r="AA129" i="12"/>
  <c r="AB128" i="12"/>
  <c r="AD49" i="11"/>
  <c r="AE48" i="11"/>
  <c r="AH6" i="20"/>
  <c r="AG7" i="20"/>
  <c r="AG48" i="20"/>
  <c r="AF49" i="20"/>
  <c r="AB209" i="11"/>
  <c r="AC208" i="11"/>
  <c r="Z48" i="16"/>
  <c r="Y49" i="16"/>
  <c r="AD208" i="10"/>
  <c r="AC209" i="10"/>
  <c r="Z208" i="14"/>
  <c r="Y209" i="14"/>
  <c r="Y129" i="14"/>
  <c r="Z128" i="14"/>
  <c r="V129" i="17"/>
  <c r="W128" i="17"/>
  <c r="X49" i="17"/>
  <c r="Y48" i="17"/>
  <c r="AC166" i="12"/>
  <c r="AB167" i="12"/>
  <c r="AB87" i="12"/>
  <c r="AC86" i="12"/>
  <c r="X166" i="17"/>
  <c r="W167" i="17"/>
  <c r="AF166" i="9"/>
  <c r="AE167" i="9"/>
  <c r="AB86" i="13"/>
  <c r="AA87" i="13"/>
  <c r="AE166" i="10"/>
  <c r="AD167" i="10"/>
  <c r="AC6" i="12"/>
  <c r="AB7" i="12"/>
  <c r="X7" i="16"/>
  <c r="Y6" i="16"/>
  <c r="AB166" i="13"/>
  <c r="AA167" i="13"/>
  <c r="X86" i="17"/>
  <c r="W87" i="17"/>
  <c r="Y7" i="15"/>
  <c r="Z6" i="15"/>
  <c r="X167" i="16"/>
  <c r="Y166" i="16"/>
  <c r="AE87" i="9"/>
  <c r="AF86" i="9"/>
  <c r="AE7" i="9"/>
  <c r="AF6" i="9"/>
  <c r="Z7" i="14"/>
  <c r="AA6" i="14"/>
  <c r="V87" i="18"/>
  <c r="W86" i="18"/>
  <c r="AA86" i="14"/>
  <c r="Z87" i="14"/>
  <c r="AC7" i="11"/>
  <c r="AD6" i="11"/>
  <c r="AE6" i="10"/>
  <c r="AD7" i="10"/>
  <c r="Z166" i="15"/>
  <c r="Y167" i="15"/>
  <c r="AA166" i="14"/>
  <c r="Z167" i="14"/>
  <c r="Z86" i="15"/>
  <c r="Y87" i="15"/>
  <c r="X6" i="17"/>
  <c r="W7" i="17"/>
  <c r="AA7" i="13"/>
  <c r="AB6" i="13"/>
  <c r="AD87" i="10"/>
  <c r="AE86" i="10"/>
  <c r="V167" i="18"/>
  <c r="W166" i="18"/>
  <c r="Y86" i="16"/>
  <c r="X87" i="16"/>
  <c r="AC87" i="11"/>
  <c r="AD86" i="11"/>
  <c r="W6" i="18"/>
  <c r="V7" i="18"/>
  <c r="AC167" i="11"/>
  <c r="AD166" i="11"/>
  <c r="AI167" i="20"/>
  <c r="AJ166" i="20"/>
  <c r="AI86" i="20"/>
  <c r="AH87" i="20"/>
  <c r="AI15" i="21"/>
  <c r="AJ14" i="21"/>
  <c r="Y49" i="17" l="1"/>
  <c r="Z48" i="17"/>
  <c r="AD208" i="11"/>
  <c r="AC209" i="11"/>
  <c r="AB129" i="12"/>
  <c r="AC128" i="12"/>
  <c r="W208" i="18"/>
  <c r="V209" i="18"/>
  <c r="Z208" i="15"/>
  <c r="Y209" i="15"/>
  <c r="AG208" i="20"/>
  <c r="AF209" i="20"/>
  <c r="AD209" i="10"/>
  <c r="AE208" i="10"/>
  <c r="AI6" i="20"/>
  <c r="AH7" i="20"/>
  <c r="AB48" i="15"/>
  <c r="AA49" i="15"/>
  <c r="AC48" i="14"/>
  <c r="AB49" i="14"/>
  <c r="AB208" i="13"/>
  <c r="AA209" i="13"/>
  <c r="Z129" i="14"/>
  <c r="AA128" i="14"/>
  <c r="AF49" i="10"/>
  <c r="AG48" i="10"/>
  <c r="Y128" i="16"/>
  <c r="X129" i="16"/>
  <c r="Z128" i="15"/>
  <c r="Y129" i="15"/>
  <c r="AG128" i="20"/>
  <c r="AF129" i="20"/>
  <c r="X128" i="17"/>
  <c r="W129" i="17"/>
  <c r="AE49" i="11"/>
  <c r="AF48" i="11"/>
  <c r="AE48" i="12"/>
  <c r="AD49" i="12"/>
  <c r="AC129" i="11"/>
  <c r="AD128" i="11"/>
  <c r="AE128" i="10"/>
  <c r="AD129" i="10"/>
  <c r="AC208" i="12"/>
  <c r="AB209" i="12"/>
  <c r="AF128" i="9"/>
  <c r="AE129" i="9"/>
  <c r="X208" i="17"/>
  <c r="W209" i="17"/>
  <c r="AH48" i="9"/>
  <c r="AG49" i="9"/>
  <c r="X49" i="18"/>
  <c r="Y48" i="18"/>
  <c r="AA129" i="13"/>
  <c r="AB128" i="13"/>
  <c r="AA208" i="14"/>
  <c r="Z209" i="14"/>
  <c r="Z49" i="16"/>
  <c r="AA48" i="16"/>
  <c r="AG49" i="20"/>
  <c r="AH48" i="20"/>
  <c r="AD48" i="13"/>
  <c r="AC49" i="13"/>
  <c r="AF208" i="9"/>
  <c r="AE209" i="9"/>
  <c r="V129" i="18"/>
  <c r="W128" i="18"/>
  <c r="X209" i="16"/>
  <c r="Y208" i="16"/>
  <c r="AD167" i="11"/>
  <c r="AE166" i="11"/>
  <c r="W167" i="18"/>
  <c r="X166" i="18"/>
  <c r="AD7" i="11"/>
  <c r="AE6" i="11"/>
  <c r="AF7" i="9"/>
  <c r="AG6" i="9"/>
  <c r="AD86" i="12"/>
  <c r="AC87" i="12"/>
  <c r="Z87" i="15"/>
  <c r="AA86" i="15"/>
  <c r="AF167" i="9"/>
  <c r="AG166" i="9"/>
  <c r="AE87" i="10"/>
  <c r="AF86" i="10"/>
  <c r="AA7" i="14"/>
  <c r="AB6" i="14"/>
  <c r="AF87" i="9"/>
  <c r="AG86" i="9"/>
  <c r="AA6" i="15"/>
  <c r="Z7" i="15"/>
  <c r="AE86" i="11"/>
  <c r="AD87" i="11"/>
  <c r="AB7" i="13"/>
  <c r="AC6" i="13"/>
  <c r="W87" i="18"/>
  <c r="X86" i="18"/>
  <c r="Z166" i="16"/>
  <c r="Y167" i="16"/>
  <c r="Y7" i="16"/>
  <c r="Z6" i="16"/>
  <c r="AA166" i="15"/>
  <c r="Z167" i="15"/>
  <c r="X87" i="17"/>
  <c r="Y86" i="17"/>
  <c r="AE167" i="10"/>
  <c r="AF166" i="10"/>
  <c r="W7" i="18"/>
  <c r="X6" i="18"/>
  <c r="Y87" i="16"/>
  <c r="Z86" i="16"/>
  <c r="X7" i="17"/>
  <c r="Y6" i="17"/>
  <c r="AA167" i="14"/>
  <c r="AB166" i="14"/>
  <c r="AE7" i="10"/>
  <c r="AF6" i="10"/>
  <c r="AA87" i="14"/>
  <c r="AB86" i="14"/>
  <c r="AC166" i="13"/>
  <c r="AB167" i="13"/>
  <c r="AD6" i="12"/>
  <c r="AC7" i="12"/>
  <c r="AB87" i="13"/>
  <c r="AC86" i="13"/>
  <c r="X167" i="17"/>
  <c r="Y166" i="17"/>
  <c r="AD166" i="12"/>
  <c r="AC167" i="12"/>
  <c r="AK14" i="21"/>
  <c r="AJ15" i="21"/>
  <c r="AK166" i="20"/>
  <c r="AJ167" i="20"/>
  <c r="AI87" i="20"/>
  <c r="AJ86" i="20"/>
  <c r="Z208" i="16" l="1"/>
  <c r="Y209" i="16"/>
  <c r="AH49" i="20"/>
  <c r="AI48" i="20"/>
  <c r="Y49" i="18"/>
  <c r="Z48" i="18"/>
  <c r="AD129" i="11"/>
  <c r="AE128" i="11"/>
  <c r="AF49" i="11"/>
  <c r="AG48" i="11"/>
  <c r="AB128" i="14"/>
  <c r="AA129" i="14"/>
  <c r="AF209" i="9"/>
  <c r="AG208" i="9"/>
  <c r="AD208" i="12"/>
  <c r="AC209" i="12"/>
  <c r="AH128" i="20"/>
  <c r="AG129" i="20"/>
  <c r="AC49" i="14"/>
  <c r="AD48" i="14"/>
  <c r="AJ6" i="20"/>
  <c r="AI7" i="20"/>
  <c r="W209" i="18"/>
  <c r="X208" i="18"/>
  <c r="AD209" i="11"/>
  <c r="AE208" i="11"/>
  <c r="W129" i="18"/>
  <c r="X128" i="18"/>
  <c r="AA49" i="16"/>
  <c r="AB48" i="16"/>
  <c r="AB129" i="13"/>
  <c r="AC128" i="13"/>
  <c r="AG49" i="10"/>
  <c r="AH48" i="10"/>
  <c r="AE209" i="10"/>
  <c r="AF208" i="10"/>
  <c r="AC129" i="12"/>
  <c r="AD128" i="12"/>
  <c r="AA48" i="17"/>
  <c r="Z49" i="17"/>
  <c r="AA209" i="14"/>
  <c r="AB208" i="14"/>
  <c r="X209" i="17"/>
  <c r="Y208" i="17"/>
  <c r="Z128" i="16"/>
  <c r="Y129" i="16"/>
  <c r="AG209" i="20"/>
  <c r="AH208" i="20"/>
  <c r="AE48" i="13"/>
  <c r="AD49" i="13"/>
  <c r="AH49" i="9"/>
  <c r="AI48" i="9"/>
  <c r="AG128" i="9"/>
  <c r="AF129" i="9"/>
  <c r="AF128" i="10"/>
  <c r="AE129" i="10"/>
  <c r="AF48" i="12"/>
  <c r="AE49" i="12"/>
  <c r="X129" i="17"/>
  <c r="Y128" i="17"/>
  <c r="AA128" i="15"/>
  <c r="Z129" i="15"/>
  <c r="AC208" i="13"/>
  <c r="AB209" i="13"/>
  <c r="AB49" i="15"/>
  <c r="AC48" i="15"/>
  <c r="AA208" i="15"/>
  <c r="Z209" i="15"/>
  <c r="AC87" i="13"/>
  <c r="AD86" i="13"/>
  <c r="Z6" i="17"/>
  <c r="Y7" i="17"/>
  <c r="Y87" i="17"/>
  <c r="Z86" i="17"/>
  <c r="X87" i="18"/>
  <c r="Y86" i="18"/>
  <c r="AF87" i="10"/>
  <c r="AG86" i="10"/>
  <c r="AB86" i="15"/>
  <c r="AA87" i="15"/>
  <c r="AG7" i="9"/>
  <c r="AH6" i="9"/>
  <c r="AD167" i="12"/>
  <c r="AE166" i="12"/>
  <c r="AD166" i="13"/>
  <c r="AC167" i="13"/>
  <c r="AF86" i="11"/>
  <c r="AE87" i="11"/>
  <c r="X7" i="18"/>
  <c r="Y6" i="18"/>
  <c r="Z7" i="16"/>
  <c r="AA6" i="16"/>
  <c r="AH86" i="9"/>
  <c r="AG87" i="9"/>
  <c r="Y166" i="18"/>
  <c r="X167" i="18"/>
  <c r="Y167" i="17"/>
  <c r="Z166" i="17"/>
  <c r="AC86" i="14"/>
  <c r="AB87" i="14"/>
  <c r="AC166" i="14"/>
  <c r="AB167" i="14"/>
  <c r="Z87" i="16"/>
  <c r="AA86" i="16"/>
  <c r="AG166" i="10"/>
  <c r="AF167" i="10"/>
  <c r="AD6" i="13"/>
  <c r="AC7" i="13"/>
  <c r="AC6" i="14"/>
  <c r="AB7" i="14"/>
  <c r="AH166" i="9"/>
  <c r="AG167" i="9"/>
  <c r="AF6" i="11"/>
  <c r="AE7" i="11"/>
  <c r="AE167" i="11"/>
  <c r="AF166" i="11"/>
  <c r="AF7" i="10"/>
  <c r="AG6" i="10"/>
  <c r="AD7" i="12"/>
  <c r="AE6" i="12"/>
  <c r="AA167" i="15"/>
  <c r="AB166" i="15"/>
  <c r="AA166" i="16"/>
  <c r="Z167" i="16"/>
  <c r="AB6" i="15"/>
  <c r="AA7" i="15"/>
  <c r="AE86" i="12"/>
  <c r="AD87" i="12"/>
  <c r="AJ87" i="20"/>
  <c r="AK86" i="20"/>
  <c r="AL14" i="21"/>
  <c r="AK15" i="21"/>
  <c r="AL166" i="20"/>
  <c r="AL167" i="20" s="1"/>
  <c r="AK167" i="20"/>
  <c r="Y129" i="17" l="1"/>
  <c r="Z128" i="17"/>
  <c r="AH209" i="20"/>
  <c r="AI208" i="20"/>
  <c r="AF209" i="10"/>
  <c r="AG208" i="10"/>
  <c r="X129" i="18"/>
  <c r="Y128" i="18"/>
  <c r="AE48" i="14"/>
  <c r="AD49" i="14"/>
  <c r="AF128" i="11"/>
  <c r="AE129" i="11"/>
  <c r="AB208" i="15"/>
  <c r="AA209" i="15"/>
  <c r="AF129" i="10"/>
  <c r="AG128" i="10"/>
  <c r="AC128" i="14"/>
  <c r="AB129" i="14"/>
  <c r="AD48" i="15"/>
  <c r="AC49" i="15"/>
  <c r="AC208" i="14"/>
  <c r="AB209" i="14"/>
  <c r="AE128" i="12"/>
  <c r="AD129" i="12"/>
  <c r="AH49" i="10"/>
  <c r="AI48" i="10"/>
  <c r="AC48" i="16"/>
  <c r="AB49" i="16"/>
  <c r="AE209" i="11"/>
  <c r="AF208" i="11"/>
  <c r="AH208" i="9"/>
  <c r="AG209" i="9"/>
  <c r="AH48" i="11"/>
  <c r="AG49" i="11"/>
  <c r="AA48" i="18"/>
  <c r="Z49" i="18"/>
  <c r="AI49" i="9"/>
  <c r="AJ48" i="9"/>
  <c r="Z208" i="17"/>
  <c r="Y209" i="17"/>
  <c r="AD128" i="13"/>
  <c r="AC129" i="13"/>
  <c r="X209" i="18"/>
  <c r="Y208" i="18"/>
  <c r="AJ48" i="20"/>
  <c r="AI49" i="20"/>
  <c r="AC209" i="13"/>
  <c r="AD208" i="13"/>
  <c r="AB48" i="17"/>
  <c r="AA49" i="17"/>
  <c r="AD209" i="12"/>
  <c r="AE208" i="12"/>
  <c r="AB128" i="15"/>
  <c r="AA129" i="15"/>
  <c r="AG48" i="12"/>
  <c r="AF49" i="12"/>
  <c r="AG129" i="9"/>
  <c r="AH128" i="9"/>
  <c r="AF48" i="13"/>
  <c r="AE49" i="13"/>
  <c r="Z129" i="16"/>
  <c r="AA128" i="16"/>
  <c r="AK6" i="20"/>
  <c r="AJ7" i="20"/>
  <c r="AI128" i="20"/>
  <c r="AH129" i="20"/>
  <c r="Z209" i="16"/>
  <c r="AA208" i="16"/>
  <c r="AE7" i="12"/>
  <c r="AF6" i="12"/>
  <c r="AG166" i="11"/>
  <c r="AF167" i="11"/>
  <c r="AA87" i="16"/>
  <c r="AB86" i="16"/>
  <c r="AA7" i="16"/>
  <c r="AB6" i="16"/>
  <c r="AF166" i="12"/>
  <c r="AE167" i="12"/>
  <c r="Y87" i="18"/>
  <c r="Z86" i="18"/>
  <c r="AF86" i="12"/>
  <c r="AE87" i="12"/>
  <c r="AA167" i="16"/>
  <c r="AB166" i="16"/>
  <c r="AH167" i="9"/>
  <c r="AI166" i="9"/>
  <c r="AD7" i="13"/>
  <c r="AE6" i="13"/>
  <c r="AD86" i="14"/>
  <c r="AC87" i="14"/>
  <c r="Y167" i="18"/>
  <c r="Z166" i="18"/>
  <c r="AG86" i="11"/>
  <c r="AF87" i="11"/>
  <c r="AB87" i="15"/>
  <c r="AC86" i="15"/>
  <c r="AA6" i="17"/>
  <c r="Z7" i="17"/>
  <c r="AB167" i="15"/>
  <c r="AC166" i="15"/>
  <c r="AH6" i="10"/>
  <c r="AG7" i="10"/>
  <c r="Z167" i="17"/>
  <c r="AA166" i="17"/>
  <c r="Z6" i="18"/>
  <c r="Y7" i="18"/>
  <c r="AI6" i="9"/>
  <c r="AH7" i="9"/>
  <c r="AH86" i="10"/>
  <c r="AG87" i="10"/>
  <c r="AA86" i="17"/>
  <c r="Z87" i="17"/>
  <c r="AE86" i="13"/>
  <c r="AD87" i="13"/>
  <c r="AB7" i="15"/>
  <c r="AC6" i="15"/>
  <c r="AG6" i="11"/>
  <c r="AF7" i="11"/>
  <c r="AC7" i="14"/>
  <c r="AD6" i="14"/>
  <c r="AH166" i="10"/>
  <c r="AG167" i="10"/>
  <c r="AC167" i="14"/>
  <c r="AD166" i="14"/>
  <c r="AH87" i="9"/>
  <c r="AI86" i="9"/>
  <c r="AD167" i="13"/>
  <c r="AE166" i="13"/>
  <c r="AL15" i="21"/>
  <c r="S53" i="21"/>
  <c r="AF53" i="21" s="1"/>
  <c r="AL86" i="20"/>
  <c r="AL87" i="20" s="1"/>
  <c r="AK87" i="20"/>
  <c r="AE209" i="12" l="1"/>
  <c r="AF208" i="12"/>
  <c r="Z128" i="18"/>
  <c r="Y129" i="18"/>
  <c r="AK7" i="20"/>
  <c r="AL6" i="20"/>
  <c r="AL7" i="20" s="1"/>
  <c r="AF49" i="13"/>
  <c r="AG48" i="13"/>
  <c r="AH48" i="12"/>
  <c r="AG49" i="12"/>
  <c r="AA208" i="17"/>
  <c r="Z209" i="17"/>
  <c r="AA49" i="18"/>
  <c r="AB48" i="18"/>
  <c r="AI208" i="9"/>
  <c r="AH209" i="9"/>
  <c r="AC49" i="16"/>
  <c r="AD48" i="16"/>
  <c r="AE129" i="12"/>
  <c r="AF128" i="12"/>
  <c r="AE48" i="15"/>
  <c r="AD49" i="15"/>
  <c r="AF129" i="11"/>
  <c r="AG128" i="11"/>
  <c r="AE208" i="13"/>
  <c r="AD209" i="13"/>
  <c r="AG129" i="10"/>
  <c r="AH128" i="10"/>
  <c r="AJ128" i="20"/>
  <c r="AI129" i="20"/>
  <c r="AA129" i="16"/>
  <c r="AB128" i="16"/>
  <c r="AH129" i="9"/>
  <c r="AI128" i="9"/>
  <c r="AK48" i="9"/>
  <c r="AJ49" i="9"/>
  <c r="AG208" i="11"/>
  <c r="AF209" i="11"/>
  <c r="AJ48" i="10"/>
  <c r="AI49" i="10"/>
  <c r="AH208" i="10"/>
  <c r="AG209" i="10"/>
  <c r="AA128" i="17"/>
  <c r="Z129" i="17"/>
  <c r="Z208" i="18"/>
  <c r="Y209" i="18"/>
  <c r="AJ208" i="20"/>
  <c r="AI209" i="20"/>
  <c r="AA209" i="16"/>
  <c r="AB208" i="16"/>
  <c r="S45" i="20"/>
  <c r="AB129" i="15"/>
  <c r="AC128" i="15"/>
  <c r="AB49" i="17"/>
  <c r="AC48" i="17"/>
  <c r="AK48" i="20"/>
  <c r="AJ49" i="20"/>
  <c r="AE128" i="13"/>
  <c r="AD129" i="13"/>
  <c r="AH49" i="11"/>
  <c r="AI48" i="11"/>
  <c r="AC209" i="14"/>
  <c r="AD208" i="14"/>
  <c r="AD128" i="14"/>
  <c r="AC129" i="14"/>
  <c r="AB209" i="15"/>
  <c r="AC208" i="15"/>
  <c r="AF48" i="14"/>
  <c r="AE49" i="14"/>
  <c r="AN48" i="21"/>
  <c r="AN40" i="21"/>
  <c r="AN32" i="21"/>
  <c r="AN50" i="21"/>
  <c r="AN46" i="21"/>
  <c r="AN38" i="21"/>
  <c r="AN28" i="21"/>
  <c r="AN34" i="21"/>
  <c r="AT46" i="21" s="1"/>
  <c r="AW46" i="21" s="1"/>
  <c r="AN44" i="21"/>
  <c r="AN36" i="21"/>
  <c r="AN22" i="21"/>
  <c r="AN42" i="21"/>
  <c r="AD167" i="14"/>
  <c r="AE166" i="14"/>
  <c r="AC7" i="15"/>
  <c r="AD6" i="15"/>
  <c r="AB166" i="17"/>
  <c r="AA167" i="17"/>
  <c r="AA166" i="18"/>
  <c r="Z167" i="18"/>
  <c r="AE7" i="13"/>
  <c r="AF6" i="13"/>
  <c r="Z87" i="18"/>
  <c r="AA86" i="18"/>
  <c r="AC6" i="16"/>
  <c r="AB7" i="16"/>
  <c r="AA87" i="17"/>
  <c r="AB86" i="17"/>
  <c r="AJ6" i="9"/>
  <c r="AI7" i="9"/>
  <c r="AH166" i="11"/>
  <c r="AG167" i="11"/>
  <c r="AE6" i="14"/>
  <c r="AD7" i="14"/>
  <c r="AC167" i="15"/>
  <c r="AD166" i="15"/>
  <c r="AB167" i="16"/>
  <c r="AC166" i="16"/>
  <c r="AJ86" i="9"/>
  <c r="AI87" i="9"/>
  <c r="AJ166" i="9"/>
  <c r="AI167" i="9"/>
  <c r="AB87" i="16"/>
  <c r="AC86" i="16"/>
  <c r="AF7" i="12"/>
  <c r="AG6" i="12"/>
  <c r="AF166" i="13"/>
  <c r="AE167" i="13"/>
  <c r="AD86" i="15"/>
  <c r="AC87" i="15"/>
  <c r="AH167" i="10"/>
  <c r="AI166" i="10"/>
  <c r="AG7" i="11"/>
  <c r="AH6" i="11"/>
  <c r="AF86" i="13"/>
  <c r="AE87" i="13"/>
  <c r="AI86" i="10"/>
  <c r="AH87" i="10"/>
  <c r="Z7" i="18"/>
  <c r="AA6" i="18"/>
  <c r="AH7" i="10"/>
  <c r="AI6" i="10"/>
  <c r="AB6" i="17"/>
  <c r="AA7" i="17"/>
  <c r="AG87" i="11"/>
  <c r="AH86" i="11"/>
  <c r="AD87" i="14"/>
  <c r="AE86" i="14"/>
  <c r="AG86" i="12"/>
  <c r="AF87" i="12"/>
  <c r="AF167" i="12"/>
  <c r="AG166" i="12"/>
  <c r="AK49" i="20" l="1"/>
  <c r="AL48" i="20"/>
  <c r="AL49" i="20" s="1"/>
  <c r="AC128" i="16"/>
  <c r="AB129" i="16"/>
  <c r="AI128" i="10"/>
  <c r="AH129" i="10"/>
  <c r="AH48" i="13"/>
  <c r="AG49" i="13"/>
  <c r="AD208" i="15"/>
  <c r="AC209" i="15"/>
  <c r="AD209" i="14"/>
  <c r="AE208" i="14"/>
  <c r="AC49" i="17"/>
  <c r="AD48" i="17"/>
  <c r="AF45" i="20"/>
  <c r="S125" i="20"/>
  <c r="S205" i="20"/>
  <c r="AJ209" i="20"/>
  <c r="AK208" i="20"/>
  <c r="AB128" i="17"/>
  <c r="AA129" i="17"/>
  <c r="AK48" i="10"/>
  <c r="AJ49" i="10"/>
  <c r="AK49" i="9"/>
  <c r="AL48" i="9"/>
  <c r="AL49" i="9" s="1"/>
  <c r="AI209" i="9"/>
  <c r="AJ208" i="9"/>
  <c r="AB208" i="17"/>
  <c r="AA209" i="17"/>
  <c r="AA128" i="18"/>
  <c r="Z129" i="18"/>
  <c r="AG48" i="14"/>
  <c r="AF49" i="14"/>
  <c r="AH128" i="11"/>
  <c r="AG129" i="11"/>
  <c r="AF128" i="13"/>
  <c r="AE129" i="13"/>
  <c r="AC208" i="16"/>
  <c r="AB209" i="16"/>
  <c r="AJ128" i="9"/>
  <c r="AI129" i="9"/>
  <c r="AE48" i="16"/>
  <c r="AD49" i="16"/>
  <c r="AB49" i="18"/>
  <c r="AC48" i="18"/>
  <c r="AF209" i="12"/>
  <c r="AG208" i="12"/>
  <c r="AE128" i="14"/>
  <c r="AD129" i="14"/>
  <c r="AF129" i="12"/>
  <c r="AG128" i="12"/>
  <c r="AI49" i="11"/>
  <c r="AJ48" i="11"/>
  <c r="AC129" i="15"/>
  <c r="AD128" i="15"/>
  <c r="AA208" i="18"/>
  <c r="Z209" i="18"/>
  <c r="AH209" i="10"/>
  <c r="AI208" i="10"/>
  <c r="AG209" i="11"/>
  <c r="AH208" i="11"/>
  <c r="AK128" i="20"/>
  <c r="AJ129" i="20"/>
  <c r="AF208" i="13"/>
  <c r="AE209" i="13"/>
  <c r="AF48" i="15"/>
  <c r="AE49" i="15"/>
  <c r="AI48" i="12"/>
  <c r="AH49" i="12"/>
  <c r="AT196" i="20"/>
  <c r="AT202" i="20"/>
  <c r="AT122" i="20"/>
  <c r="AM52" i="21"/>
  <c r="AB7" i="17"/>
  <c r="AC6" i="17"/>
  <c r="AB87" i="17"/>
  <c r="AC86" i="17"/>
  <c r="AB86" i="18"/>
  <c r="AA87" i="18"/>
  <c r="AH87" i="11"/>
  <c r="AI86" i="11"/>
  <c r="AI7" i="10"/>
  <c r="AJ6" i="10"/>
  <c r="AH7" i="11"/>
  <c r="AI6" i="11"/>
  <c r="AF167" i="13"/>
  <c r="AG166" i="13"/>
  <c r="AK86" i="9"/>
  <c r="AJ87" i="9"/>
  <c r="AI166" i="11"/>
  <c r="AH167" i="11"/>
  <c r="AA167" i="18"/>
  <c r="AB166" i="18"/>
  <c r="AG86" i="13"/>
  <c r="AF87" i="13"/>
  <c r="AC87" i="16"/>
  <c r="AD86" i="16"/>
  <c r="AH86" i="12"/>
  <c r="AG87" i="12"/>
  <c r="AI87" i="10"/>
  <c r="AJ86" i="10"/>
  <c r="AH6" i="12"/>
  <c r="AG7" i="12"/>
  <c r="AD166" i="16"/>
  <c r="AC167" i="16"/>
  <c r="AF7" i="13"/>
  <c r="AG6" i="13"/>
  <c r="AE167" i="14"/>
  <c r="AF166" i="14"/>
  <c r="AD167" i="15"/>
  <c r="AE166" i="15"/>
  <c r="AD7" i="15"/>
  <c r="AE6" i="15"/>
  <c r="AH166" i="12"/>
  <c r="AG167" i="12"/>
  <c r="AF86" i="14"/>
  <c r="AE87" i="14"/>
  <c r="AB6" i="18"/>
  <c r="AA7" i="18"/>
  <c r="AI167" i="10"/>
  <c r="AJ166" i="10"/>
  <c r="AE86" i="15"/>
  <c r="AD87" i="15"/>
  <c r="AK166" i="9"/>
  <c r="AJ167" i="9"/>
  <c r="AF6" i="14"/>
  <c r="AE7" i="14"/>
  <c r="AJ7" i="9"/>
  <c r="AK6" i="9"/>
  <c r="AD6" i="16"/>
  <c r="AC7" i="16"/>
  <c r="AB167" i="17"/>
  <c r="AC166" i="17"/>
  <c r="AF209" i="13" l="1"/>
  <c r="AG208" i="13"/>
  <c r="AF128" i="14"/>
  <c r="AE129" i="14"/>
  <c r="AG128" i="13"/>
  <c r="AF129" i="13"/>
  <c r="AB209" i="17"/>
  <c r="AC208" i="17"/>
  <c r="AB129" i="17"/>
  <c r="AC128" i="17"/>
  <c r="AE209" i="14"/>
  <c r="AF208" i="14"/>
  <c r="AJ208" i="10"/>
  <c r="AI209" i="10"/>
  <c r="AE128" i="15"/>
  <c r="AD129" i="15"/>
  <c r="AH128" i="12"/>
  <c r="AG129" i="12"/>
  <c r="AH208" i="12"/>
  <c r="AG209" i="12"/>
  <c r="AJ209" i="9"/>
  <c r="AK208" i="9"/>
  <c r="AL208" i="20"/>
  <c r="AL209" i="20" s="1"/>
  <c r="AK209" i="20"/>
  <c r="AN30" i="20"/>
  <c r="AN54" i="20"/>
  <c r="AN52" i="20"/>
  <c r="AN60" i="20"/>
  <c r="AN40" i="20"/>
  <c r="AN34" i="20"/>
  <c r="AN26" i="20"/>
  <c r="AF125" i="20"/>
  <c r="AN76" i="20"/>
  <c r="AN78" i="20"/>
  <c r="AN50" i="20"/>
  <c r="AN38" i="20"/>
  <c r="AN42" i="20"/>
  <c r="AN68" i="20"/>
  <c r="AN32" i="20"/>
  <c r="AN24" i="20"/>
  <c r="AT36" i="20" s="1"/>
  <c r="AN64" i="20"/>
  <c r="AN36" i="20"/>
  <c r="AN70" i="20"/>
  <c r="AN74" i="20"/>
  <c r="AN66" i="20"/>
  <c r="AN72" i="20"/>
  <c r="AN56" i="20"/>
  <c r="AN20" i="20"/>
  <c r="AN14" i="20"/>
  <c r="AN62" i="20"/>
  <c r="AN58" i="20"/>
  <c r="AN28" i="20"/>
  <c r="AF205" i="20"/>
  <c r="AI48" i="13"/>
  <c r="AH49" i="13"/>
  <c r="AD128" i="16"/>
  <c r="AC129" i="16"/>
  <c r="AK128" i="9"/>
  <c r="AJ129" i="9"/>
  <c r="AG48" i="15"/>
  <c r="AF49" i="15"/>
  <c r="AK129" i="20"/>
  <c r="AL128" i="20"/>
  <c r="AL129" i="20" s="1"/>
  <c r="AE49" i="16"/>
  <c r="AF48" i="16"/>
  <c r="AD208" i="16"/>
  <c r="AC209" i="16"/>
  <c r="AH129" i="11"/>
  <c r="AI128" i="11"/>
  <c r="AA129" i="18"/>
  <c r="AB128" i="18"/>
  <c r="AK49" i="10"/>
  <c r="AL48" i="10"/>
  <c r="AL49" i="10" s="1"/>
  <c r="AD49" i="17"/>
  <c r="AE48" i="17"/>
  <c r="AJ48" i="12"/>
  <c r="AI49" i="12"/>
  <c r="AB208" i="18"/>
  <c r="AA209" i="18"/>
  <c r="AH48" i="14"/>
  <c r="AG49" i="14"/>
  <c r="AI208" i="11"/>
  <c r="AH209" i="11"/>
  <c r="AJ49" i="11"/>
  <c r="AK48" i="11"/>
  <c r="AD48" i="18"/>
  <c r="AC49" i="18"/>
  <c r="AE208" i="15"/>
  <c r="AD209" i="15"/>
  <c r="AI129" i="10"/>
  <c r="AJ128" i="10"/>
  <c r="B7" i="7"/>
  <c r="B8" i="7"/>
  <c r="AD167" i="16"/>
  <c r="AE166" i="16"/>
  <c r="AC87" i="17"/>
  <c r="AD86" i="17"/>
  <c r="AL86" i="9"/>
  <c r="AL87" i="9" s="1"/>
  <c r="AK87" i="9"/>
  <c r="AE167" i="15"/>
  <c r="AF166" i="15"/>
  <c r="AH6" i="13"/>
  <c r="AG7" i="13"/>
  <c r="AG167" i="13"/>
  <c r="AH166" i="13"/>
  <c r="AL166" i="9"/>
  <c r="AL167" i="9" s="1"/>
  <c r="AK167" i="9"/>
  <c r="AJ86" i="11"/>
  <c r="AI87" i="11"/>
  <c r="AF7" i="14"/>
  <c r="AG6" i="14"/>
  <c r="AB7" i="18"/>
  <c r="AC6" i="18"/>
  <c r="AH7" i="12"/>
  <c r="AI6" i="12"/>
  <c r="AH87" i="12"/>
  <c r="AI86" i="12"/>
  <c r="AH86" i="13"/>
  <c r="AG87" i="13"/>
  <c r="AI167" i="11"/>
  <c r="AJ166" i="11"/>
  <c r="AK6" i="10"/>
  <c r="AJ7" i="10"/>
  <c r="AC7" i="17"/>
  <c r="AD6" i="17"/>
  <c r="AF87" i="14"/>
  <c r="AG86" i="14"/>
  <c r="AI7" i="11"/>
  <c r="AJ6" i="11"/>
  <c r="AE6" i="16"/>
  <c r="AD7" i="16"/>
  <c r="AE87" i="15"/>
  <c r="AF86" i="15"/>
  <c r="AI166" i="12"/>
  <c r="AH167" i="12"/>
  <c r="AD166" i="17"/>
  <c r="AC167" i="17"/>
  <c r="AL6" i="9"/>
  <c r="AK7" i="9"/>
  <c r="AK166" i="10"/>
  <c r="AJ167" i="10"/>
  <c r="AE7" i="15"/>
  <c r="AF6" i="15"/>
  <c r="AF167" i="14"/>
  <c r="AG166" i="14"/>
  <c r="AJ87" i="10"/>
  <c r="AK86" i="10"/>
  <c r="AE86" i="16"/>
  <c r="AD87" i="16"/>
  <c r="AC166" i="18"/>
  <c r="AB167" i="18"/>
  <c r="AB87" i="18"/>
  <c r="AC86" i="18"/>
  <c r="AJ129" i="10" l="1"/>
  <c r="AK128" i="10"/>
  <c r="AF209" i="14"/>
  <c r="AG208" i="14"/>
  <c r="AE48" i="18"/>
  <c r="AD49" i="18"/>
  <c r="AJ208" i="11"/>
  <c r="AI209" i="11"/>
  <c r="AB209" i="18"/>
  <c r="AC208" i="18"/>
  <c r="AD209" i="16"/>
  <c r="AE208" i="16"/>
  <c r="AH209" i="12"/>
  <c r="AI208" i="12"/>
  <c r="AF128" i="15"/>
  <c r="AE129" i="15"/>
  <c r="AG128" i="14"/>
  <c r="AF129" i="14"/>
  <c r="AN142" i="20"/>
  <c r="AN148" i="20"/>
  <c r="AN138" i="20"/>
  <c r="AN118" i="20"/>
  <c r="AN106" i="20"/>
  <c r="AT118" i="20" s="1"/>
  <c r="AN94" i="20"/>
  <c r="AN108" i="20"/>
  <c r="AN134" i="20"/>
  <c r="AN122" i="20"/>
  <c r="AN110" i="20"/>
  <c r="AN146" i="20"/>
  <c r="AN156" i="20"/>
  <c r="AN136" i="20"/>
  <c r="AN144" i="20"/>
  <c r="AN140" i="20"/>
  <c r="AN104" i="20"/>
  <c r="AN154" i="20"/>
  <c r="AN116" i="20"/>
  <c r="AN158" i="20"/>
  <c r="AN130" i="20"/>
  <c r="AT116" i="20" s="1"/>
  <c r="AN132" i="20"/>
  <c r="AN152" i="20"/>
  <c r="AN100" i="20"/>
  <c r="AN114" i="20"/>
  <c r="AN112" i="20"/>
  <c r="AN150" i="20"/>
  <c r="AN120" i="20"/>
  <c r="AL48" i="11"/>
  <c r="AL49" i="11" s="1"/>
  <c r="AK49" i="11"/>
  <c r="AI129" i="11"/>
  <c r="AJ128" i="11"/>
  <c r="AF49" i="16"/>
  <c r="AG48" i="16"/>
  <c r="AK129" i="9"/>
  <c r="AL128" i="9"/>
  <c r="AL129" i="9" s="1"/>
  <c r="AI49" i="13"/>
  <c r="AJ48" i="13"/>
  <c r="AK209" i="9"/>
  <c r="AL208" i="9"/>
  <c r="AL209" i="9" s="1"/>
  <c r="AC129" i="17"/>
  <c r="AD128" i="17"/>
  <c r="AG209" i="13"/>
  <c r="AH208" i="13"/>
  <c r="AE49" i="17"/>
  <c r="AF48" i="17"/>
  <c r="AB129" i="18"/>
  <c r="AC128" i="18"/>
  <c r="AD129" i="16"/>
  <c r="AE128" i="16"/>
  <c r="AC209" i="17"/>
  <c r="AD208" i="17"/>
  <c r="AF208" i="15"/>
  <c r="AE209" i="15"/>
  <c r="AI48" i="14"/>
  <c r="AH49" i="14"/>
  <c r="AK48" i="12"/>
  <c r="AJ49" i="12"/>
  <c r="AG49" i="15"/>
  <c r="AH48" i="15"/>
  <c r="AN228" i="20"/>
  <c r="AN218" i="20"/>
  <c r="AN190" i="20"/>
  <c r="AN200" i="20"/>
  <c r="AN194" i="20"/>
  <c r="AN224" i="20"/>
  <c r="AN186" i="20"/>
  <c r="AT198" i="20" s="1"/>
  <c r="AN180" i="20"/>
  <c r="AN202" i="20"/>
  <c r="AN236" i="20"/>
  <c r="AN198" i="20"/>
  <c r="AN214" i="20"/>
  <c r="AN188" i="20"/>
  <c r="AN220" i="20"/>
  <c r="AN232" i="20"/>
  <c r="AN192" i="20"/>
  <c r="AN238" i="20"/>
  <c r="AN174" i="20"/>
  <c r="AN226" i="20"/>
  <c r="AN212" i="20"/>
  <c r="AN196" i="20"/>
  <c r="AN234" i="20"/>
  <c r="AN216" i="20"/>
  <c r="AN230" i="20"/>
  <c r="AN184" i="20"/>
  <c r="AN210" i="20"/>
  <c r="AN222" i="20"/>
  <c r="AT40" i="20"/>
  <c r="AM44" i="20"/>
  <c r="AI128" i="12"/>
  <c r="AH129" i="12"/>
  <c r="AK208" i="10"/>
  <c r="AJ209" i="10"/>
  <c r="AG129" i="13"/>
  <c r="AH128" i="13"/>
  <c r="B9" i="7"/>
  <c r="AE87" i="16"/>
  <c r="AF86" i="16"/>
  <c r="AL166" i="10"/>
  <c r="AL167" i="10" s="1"/>
  <c r="AK167" i="10"/>
  <c r="AD166" i="18"/>
  <c r="AC167" i="18"/>
  <c r="AF7" i="15"/>
  <c r="AG6" i="15"/>
  <c r="AJ87" i="11"/>
  <c r="AK86" i="11"/>
  <c r="AD86" i="18"/>
  <c r="AC87" i="18"/>
  <c r="AH166" i="14"/>
  <c r="AG167" i="14"/>
  <c r="AL7" i="9"/>
  <c r="S45" i="9"/>
  <c r="AI167" i="12"/>
  <c r="AJ166" i="12"/>
  <c r="AF6" i="16"/>
  <c r="AE7" i="16"/>
  <c r="AJ6" i="12"/>
  <c r="AI7" i="12"/>
  <c r="AH6" i="14"/>
  <c r="AG7" i="14"/>
  <c r="AE167" i="16"/>
  <c r="AF166" i="16"/>
  <c r="AF87" i="15"/>
  <c r="AG86" i="15"/>
  <c r="AJ7" i="11"/>
  <c r="AK6" i="11"/>
  <c r="AD7" i="17"/>
  <c r="AE6" i="17"/>
  <c r="AL6" i="10"/>
  <c r="AL7" i="10" s="1"/>
  <c r="AK7" i="10"/>
  <c r="AI86" i="13"/>
  <c r="AH87" i="13"/>
  <c r="AI6" i="13"/>
  <c r="AH7" i="13"/>
  <c r="AK87" i="10"/>
  <c r="AL86" i="10"/>
  <c r="AL87" i="10" s="1"/>
  <c r="AJ167" i="11"/>
  <c r="AK166" i="11"/>
  <c r="AD6" i="18"/>
  <c r="AC7" i="18"/>
  <c r="AH167" i="13"/>
  <c r="AI166" i="13"/>
  <c r="AF167" i="15"/>
  <c r="AG166" i="15"/>
  <c r="AE86" i="17"/>
  <c r="AD87" i="17"/>
  <c r="AE166" i="17"/>
  <c r="AD167" i="17"/>
  <c r="AJ86" i="12"/>
  <c r="AI87" i="12"/>
  <c r="AH86" i="14"/>
  <c r="AG87" i="14"/>
  <c r="AW40" i="20" l="1"/>
  <c r="AW38" i="20"/>
  <c r="AW42" i="20"/>
  <c r="AK49" i="12"/>
  <c r="AL48" i="12"/>
  <c r="AL49" i="12" s="1"/>
  <c r="AF209" i="15"/>
  <c r="AG208" i="15"/>
  <c r="AW36" i="20"/>
  <c r="AF129" i="15"/>
  <c r="AG128" i="15"/>
  <c r="AJ209" i="11"/>
  <c r="AK208" i="11"/>
  <c r="AM204" i="20"/>
  <c r="AT200" i="20"/>
  <c r="AW200" i="20" s="1"/>
  <c r="AF49" i="17"/>
  <c r="AG48" i="17"/>
  <c r="AJ49" i="13"/>
  <c r="AK48" i="13"/>
  <c r="AE209" i="16"/>
  <c r="AF208" i="16"/>
  <c r="AL208" i="10"/>
  <c r="AL209" i="10" s="1"/>
  <c r="AK209" i="10"/>
  <c r="AI48" i="15"/>
  <c r="AH49" i="15"/>
  <c r="AE208" i="17"/>
  <c r="AD209" i="17"/>
  <c r="AD128" i="18"/>
  <c r="AC129" i="18"/>
  <c r="AH209" i="13"/>
  <c r="AI208" i="13"/>
  <c r="AJ129" i="11"/>
  <c r="AK128" i="11"/>
  <c r="AI209" i="12"/>
  <c r="AJ208" i="12"/>
  <c r="AC209" i="18"/>
  <c r="AD208" i="18"/>
  <c r="AK129" i="10"/>
  <c r="AL128" i="10"/>
  <c r="AL129" i="10" s="1"/>
  <c r="AJ128" i="12"/>
  <c r="AI129" i="12"/>
  <c r="AE129" i="16"/>
  <c r="AF128" i="16"/>
  <c r="AD129" i="17"/>
  <c r="AE128" i="17"/>
  <c r="AH48" i="16"/>
  <c r="AG49" i="16"/>
  <c r="AH208" i="14"/>
  <c r="AG209" i="14"/>
  <c r="AH129" i="13"/>
  <c r="AI128" i="13"/>
  <c r="AJ48" i="14"/>
  <c r="AI49" i="14"/>
  <c r="AT120" i="20"/>
  <c r="AM124" i="20"/>
  <c r="AW116" i="20" s="1"/>
  <c r="AG129" i="14"/>
  <c r="AH128" i="14"/>
  <c r="AE49" i="18"/>
  <c r="AF48" i="18"/>
  <c r="AK7" i="11"/>
  <c r="AL6" i="11"/>
  <c r="AL7" i="11" s="1"/>
  <c r="AG166" i="16"/>
  <c r="AF167" i="16"/>
  <c r="AH7" i="14"/>
  <c r="AI6" i="14"/>
  <c r="AF7" i="16"/>
  <c r="AG6" i="16"/>
  <c r="AE86" i="18"/>
  <c r="AD87" i="18"/>
  <c r="S45" i="10"/>
  <c r="AH87" i="14"/>
  <c r="AI86" i="14"/>
  <c r="AE167" i="17"/>
  <c r="AF166" i="17"/>
  <c r="AE6" i="18"/>
  <c r="AD7" i="18"/>
  <c r="AJ167" i="12"/>
  <c r="AK166" i="12"/>
  <c r="AK87" i="11"/>
  <c r="AL86" i="11"/>
  <c r="AL87" i="11" s="1"/>
  <c r="AF87" i="16"/>
  <c r="AG86" i="16"/>
  <c r="AI167" i="13"/>
  <c r="AJ166" i="13"/>
  <c r="AK167" i="11"/>
  <c r="AL166" i="11"/>
  <c r="AL167" i="11" s="1"/>
  <c r="AJ86" i="13"/>
  <c r="AI87" i="13"/>
  <c r="AF6" i="17"/>
  <c r="AE7" i="17"/>
  <c r="AG87" i="15"/>
  <c r="AH86" i="15"/>
  <c r="AK6" i="12"/>
  <c r="AJ7" i="12"/>
  <c r="AI166" i="14"/>
  <c r="AH167" i="14"/>
  <c r="AE166" i="18"/>
  <c r="AD167" i="18"/>
  <c r="AH166" i="15"/>
  <c r="AG167" i="15"/>
  <c r="AI7" i="13"/>
  <c r="AJ6" i="13"/>
  <c r="AJ87" i="12"/>
  <c r="AK86" i="12"/>
  <c r="AF86" i="17"/>
  <c r="AE87" i="17"/>
  <c r="S205" i="9"/>
  <c r="AF45" i="9"/>
  <c r="S125" i="9"/>
  <c r="AH6" i="15"/>
  <c r="AG7" i="15"/>
  <c r="AH129" i="14" l="1"/>
  <c r="AI128" i="14"/>
  <c r="AE129" i="17"/>
  <c r="AF128" i="17"/>
  <c r="AE208" i="18"/>
  <c r="AD209" i="18"/>
  <c r="AL128" i="11"/>
  <c r="AL129" i="11" s="1"/>
  <c r="AK129" i="11"/>
  <c r="AG208" i="16"/>
  <c r="AF209" i="16"/>
  <c r="AG49" i="17"/>
  <c r="AH48" i="17"/>
  <c r="AK209" i="11"/>
  <c r="AL208" i="11"/>
  <c r="AL209" i="11" s="1"/>
  <c r="AK48" i="14"/>
  <c r="AJ49" i="14"/>
  <c r="AH209" i="14"/>
  <c r="AI208" i="14"/>
  <c r="AJ129" i="12"/>
  <c r="AK128" i="12"/>
  <c r="AE128" i="18"/>
  <c r="AD129" i="18"/>
  <c r="AJ48" i="15"/>
  <c r="AI49" i="15"/>
  <c r="AF49" i="18"/>
  <c r="AG48" i="18"/>
  <c r="AW118" i="20"/>
  <c r="AW122" i="20"/>
  <c r="AI129" i="13"/>
  <c r="AJ128" i="13"/>
  <c r="AF129" i="16"/>
  <c r="AG128" i="16"/>
  <c r="AJ209" i="12"/>
  <c r="AK208" i="12"/>
  <c r="AI209" i="13"/>
  <c r="AJ208" i="13"/>
  <c r="AL48" i="13"/>
  <c r="AL49" i="13" s="1"/>
  <c r="AK49" i="13"/>
  <c r="AG129" i="15"/>
  <c r="AH128" i="15"/>
  <c r="AG209" i="15"/>
  <c r="AH208" i="15"/>
  <c r="AW120" i="20"/>
  <c r="AI48" i="16"/>
  <c r="AH49" i="16"/>
  <c r="AF208" i="17"/>
  <c r="AE209" i="17"/>
  <c r="AW198" i="20"/>
  <c r="AW202" i="20"/>
  <c r="AW196" i="20"/>
  <c r="AN78" i="9"/>
  <c r="AN70" i="9"/>
  <c r="AN62" i="9"/>
  <c r="AN54" i="9"/>
  <c r="AN36" i="9"/>
  <c r="AN28" i="9"/>
  <c r="AN72" i="9"/>
  <c r="AN60" i="9"/>
  <c r="AN34" i="9"/>
  <c r="AN20" i="9"/>
  <c r="AN68" i="9"/>
  <c r="AN56" i="9"/>
  <c r="AN50" i="9"/>
  <c r="AN38" i="9"/>
  <c r="AN24" i="9"/>
  <c r="AN66" i="9"/>
  <c r="AN52" i="9"/>
  <c r="AN32" i="9"/>
  <c r="AN76" i="9"/>
  <c r="AN64" i="9"/>
  <c r="AN42" i="9"/>
  <c r="AN30" i="9"/>
  <c r="AN74" i="9"/>
  <c r="AN58" i="9"/>
  <c r="AN40" i="9"/>
  <c r="AN26" i="9"/>
  <c r="AT38" i="9" s="1"/>
  <c r="AN14" i="9"/>
  <c r="S45" i="11"/>
  <c r="S125" i="11" s="1"/>
  <c r="AG86" i="17"/>
  <c r="AF87" i="17"/>
  <c r="AF166" i="18"/>
  <c r="AE167" i="18"/>
  <c r="AK166" i="13"/>
  <c r="AJ167" i="13"/>
  <c r="AG167" i="16"/>
  <c r="AH166" i="16"/>
  <c r="AJ87" i="13"/>
  <c r="AK86" i="13"/>
  <c r="AF125" i="9"/>
  <c r="AF205" i="9"/>
  <c r="AK87" i="12"/>
  <c r="AL86" i="12"/>
  <c r="AL87" i="12" s="1"/>
  <c r="AL6" i="12"/>
  <c r="AL7" i="12" s="1"/>
  <c r="AK7" i="12"/>
  <c r="AJ86" i="14"/>
  <c r="AI87" i="14"/>
  <c r="AE87" i="18"/>
  <c r="AF86" i="18"/>
  <c r="AI7" i="14"/>
  <c r="AJ6" i="14"/>
  <c r="AI166" i="15"/>
  <c r="AH167" i="15"/>
  <c r="AI167" i="14"/>
  <c r="AJ166" i="14"/>
  <c r="AF7" i="17"/>
  <c r="AG6" i="17"/>
  <c r="AG87" i="16"/>
  <c r="AH86" i="16"/>
  <c r="AK167" i="12"/>
  <c r="AL166" i="12"/>
  <c r="AL167" i="12" s="1"/>
  <c r="AF6" i="18"/>
  <c r="AE7" i="18"/>
  <c r="AI6" i="15"/>
  <c r="AH7" i="15"/>
  <c r="AK6" i="13"/>
  <c r="AJ7" i="13"/>
  <c r="AI86" i="15"/>
  <c r="AH87" i="15"/>
  <c r="AF167" i="17"/>
  <c r="AG166" i="17"/>
  <c r="S205" i="10"/>
  <c r="AF45" i="10"/>
  <c r="S125" i="10"/>
  <c r="AG7" i="16"/>
  <c r="AH6" i="16"/>
  <c r="AK208" i="13" l="1"/>
  <c r="AJ209" i="13"/>
  <c r="AH128" i="16"/>
  <c r="AG129" i="16"/>
  <c r="AI48" i="17"/>
  <c r="AH49" i="17"/>
  <c r="AF129" i="17"/>
  <c r="AG128" i="17"/>
  <c r="AJ49" i="15"/>
  <c r="AK48" i="15"/>
  <c r="AK49" i="14"/>
  <c r="AL48" i="14"/>
  <c r="AL49" i="14" s="1"/>
  <c r="AI49" i="16"/>
  <c r="AJ48" i="16"/>
  <c r="AI128" i="15"/>
  <c r="AH129" i="15"/>
  <c r="AK129" i="12"/>
  <c r="AL128" i="12"/>
  <c r="AL129" i="12" s="1"/>
  <c r="AF209" i="17"/>
  <c r="AG208" i="17"/>
  <c r="AI208" i="15"/>
  <c r="AH209" i="15"/>
  <c r="AL208" i="12"/>
  <c r="AL209" i="12" s="1"/>
  <c r="AK209" i="12"/>
  <c r="AK128" i="13"/>
  <c r="AJ129" i="13"/>
  <c r="AH48" i="18"/>
  <c r="AG49" i="18"/>
  <c r="AI209" i="14"/>
  <c r="AJ208" i="14"/>
  <c r="AI129" i="14"/>
  <c r="AJ128" i="14"/>
  <c r="AT40" i="9"/>
  <c r="AE129" i="18"/>
  <c r="AF128" i="18"/>
  <c r="AH208" i="16"/>
  <c r="AG209" i="16"/>
  <c r="AF208" i="18"/>
  <c r="AE209" i="18"/>
  <c r="AT36" i="9"/>
  <c r="AT42" i="9"/>
  <c r="AN232" i="9"/>
  <c r="AN224" i="9"/>
  <c r="AN216" i="9"/>
  <c r="AN238" i="9"/>
  <c r="AN230" i="9"/>
  <c r="AN222" i="9"/>
  <c r="AN214" i="9"/>
  <c r="AN236" i="9"/>
  <c r="AN220" i="9"/>
  <c r="AN202" i="9"/>
  <c r="AN194" i="9"/>
  <c r="AN186" i="9"/>
  <c r="AN234" i="9"/>
  <c r="AN218" i="9"/>
  <c r="AN196" i="9"/>
  <c r="AN188" i="9"/>
  <c r="AN174" i="9"/>
  <c r="AN228" i="9"/>
  <c r="AN198" i="9"/>
  <c r="AN180" i="9"/>
  <c r="AN226" i="9"/>
  <c r="AN192" i="9"/>
  <c r="AN200" i="9"/>
  <c r="AN212" i="9"/>
  <c r="AN190" i="9"/>
  <c r="AN210" i="9"/>
  <c r="AN184" i="9"/>
  <c r="AT196" i="9" s="1"/>
  <c r="AN158" i="9"/>
  <c r="AN150" i="9"/>
  <c r="AN142" i="9"/>
  <c r="AN134" i="9"/>
  <c r="AN122" i="9"/>
  <c r="AN156" i="9"/>
  <c r="AN148" i="9"/>
  <c r="AN140" i="9"/>
  <c r="AN132" i="9"/>
  <c r="AN146" i="9"/>
  <c r="AN120" i="9"/>
  <c r="AN112" i="9"/>
  <c r="AN144" i="9"/>
  <c r="AN118" i="9"/>
  <c r="AN110" i="9"/>
  <c r="AN138" i="9"/>
  <c r="AN130" i="9"/>
  <c r="AN116" i="9"/>
  <c r="AN136" i="9"/>
  <c r="AN114" i="9"/>
  <c r="AN104" i="9"/>
  <c r="AN154" i="9"/>
  <c r="AN108" i="9"/>
  <c r="AN152" i="9"/>
  <c r="AN106" i="9"/>
  <c r="AT118" i="9" s="1"/>
  <c r="AN100" i="9"/>
  <c r="AN94" i="9"/>
  <c r="AM44" i="9"/>
  <c r="AW40" i="9" s="1"/>
  <c r="AN74" i="10"/>
  <c r="AN66" i="10"/>
  <c r="AN58" i="10"/>
  <c r="AN38" i="10"/>
  <c r="AN30" i="10"/>
  <c r="AN78" i="10"/>
  <c r="AN68" i="10"/>
  <c r="AN56" i="10"/>
  <c r="AN42" i="10"/>
  <c r="AN32" i="10"/>
  <c r="AN70" i="10"/>
  <c r="AN54" i="10"/>
  <c r="AN40" i="10"/>
  <c r="AN26" i="10"/>
  <c r="AN20" i="10"/>
  <c r="AN14" i="10"/>
  <c r="AT40" i="10" s="1"/>
  <c r="AN64" i="10"/>
  <c r="AN52" i="10"/>
  <c r="AN50" i="10"/>
  <c r="AN36" i="10"/>
  <c r="AN24" i="10"/>
  <c r="AN76" i="10"/>
  <c r="AN62" i="10"/>
  <c r="AN34" i="10"/>
  <c r="AN72" i="10"/>
  <c r="AN60" i="10"/>
  <c r="AN28" i="10"/>
  <c r="AF45" i="11"/>
  <c r="AF125" i="11" s="1"/>
  <c r="S205" i="11"/>
  <c r="S45" i="12"/>
  <c r="S205" i="12" s="1"/>
  <c r="AK6" i="14"/>
  <c r="AJ7" i="14"/>
  <c r="AF205" i="10"/>
  <c r="AF125" i="10"/>
  <c r="AK7" i="13"/>
  <c r="AL6" i="13"/>
  <c r="AL7" i="13" s="1"/>
  <c r="AF7" i="18"/>
  <c r="AG6" i="18"/>
  <c r="AK86" i="14"/>
  <c r="AJ87" i="14"/>
  <c r="AF167" i="18"/>
  <c r="AG166" i="18"/>
  <c r="AK166" i="14"/>
  <c r="AJ167" i="14"/>
  <c r="AI166" i="16"/>
  <c r="AH167" i="16"/>
  <c r="AI6" i="16"/>
  <c r="AH7" i="16"/>
  <c r="AJ86" i="15"/>
  <c r="AI87" i="15"/>
  <c r="AG7" i="17"/>
  <c r="AH6" i="17"/>
  <c r="AG86" i="18"/>
  <c r="AF87" i="18"/>
  <c r="AL86" i="13"/>
  <c r="AL87" i="13" s="1"/>
  <c r="AK87" i="13"/>
  <c r="AH87" i="16"/>
  <c r="AI86" i="16"/>
  <c r="AH166" i="17"/>
  <c r="AG167" i="17"/>
  <c r="AF45" i="12"/>
  <c r="S125" i="12"/>
  <c r="AJ6" i="15"/>
  <c r="AI7" i="15"/>
  <c r="AI167" i="15"/>
  <c r="AJ166" i="15"/>
  <c r="AL166" i="13"/>
  <c r="AL167" i="13" s="1"/>
  <c r="AK167" i="13"/>
  <c r="AG87" i="17"/>
  <c r="AH86" i="17"/>
  <c r="AK128" i="14" l="1"/>
  <c r="AJ129" i="14"/>
  <c r="AG128" i="18"/>
  <c r="AF129" i="18"/>
  <c r="AI48" i="18"/>
  <c r="AH49" i="18"/>
  <c r="AJ128" i="15"/>
  <c r="AI129" i="15"/>
  <c r="AH129" i="16"/>
  <c r="AI128" i="16"/>
  <c r="AH209" i="16"/>
  <c r="AI208" i="16"/>
  <c r="AH208" i="17"/>
  <c r="AG209" i="17"/>
  <c r="AG129" i="17"/>
  <c r="AH128" i="17"/>
  <c r="AG208" i="18"/>
  <c r="AF209" i="18"/>
  <c r="AJ209" i="14"/>
  <c r="AK208" i="14"/>
  <c r="AK48" i="16"/>
  <c r="AJ49" i="16"/>
  <c r="AK49" i="15"/>
  <c r="AL48" i="15"/>
  <c r="AL49" i="15" s="1"/>
  <c r="AL128" i="13"/>
  <c r="AL129" i="13" s="1"/>
  <c r="AK129" i="13"/>
  <c r="AJ208" i="15"/>
  <c r="AI209" i="15"/>
  <c r="AJ48" i="17"/>
  <c r="AI49" i="17"/>
  <c r="AK209" i="13"/>
  <c r="AL208" i="13"/>
  <c r="AL209" i="13" s="1"/>
  <c r="AT116" i="9"/>
  <c r="AT120" i="9"/>
  <c r="AT122" i="9"/>
  <c r="C7" i="7" s="1"/>
  <c r="AT36" i="10"/>
  <c r="AW36" i="9"/>
  <c r="AW38" i="9"/>
  <c r="AW42" i="9"/>
  <c r="AF205" i="11"/>
  <c r="AN220" i="11" s="1"/>
  <c r="AN238" i="10"/>
  <c r="AN230" i="10"/>
  <c r="AN222" i="10"/>
  <c r="AN214" i="10"/>
  <c r="AN236" i="10"/>
  <c r="AN228" i="10"/>
  <c r="AN220" i="10"/>
  <c r="AN212" i="10"/>
  <c r="AN234" i="10"/>
  <c r="AN218" i="10"/>
  <c r="AN200" i="10"/>
  <c r="AN192" i="10"/>
  <c r="AN184" i="10"/>
  <c r="AN232" i="10"/>
  <c r="AN216" i="10"/>
  <c r="AN202" i="10"/>
  <c r="AN194" i="10"/>
  <c r="AN186" i="10"/>
  <c r="AN226" i="10"/>
  <c r="AN188" i="10"/>
  <c r="AN224" i="10"/>
  <c r="AN198" i="10"/>
  <c r="AN180" i="10"/>
  <c r="AN210" i="10"/>
  <c r="AN174" i="10"/>
  <c r="AN196" i="10"/>
  <c r="AN190" i="10"/>
  <c r="AN74" i="12"/>
  <c r="AN66" i="12"/>
  <c r="AN58" i="12"/>
  <c r="AN42" i="12"/>
  <c r="AN34" i="12"/>
  <c r="AN26" i="12"/>
  <c r="AN70" i="12"/>
  <c r="AN60" i="12"/>
  <c r="AN36" i="12"/>
  <c r="AN68" i="12"/>
  <c r="AN54" i="12"/>
  <c r="AN32" i="12"/>
  <c r="AN78" i="12"/>
  <c r="AN64" i="12"/>
  <c r="AN52" i="12"/>
  <c r="AN30" i="12"/>
  <c r="AN14" i="12"/>
  <c r="AT40" i="12" s="1"/>
  <c r="AN76" i="12"/>
  <c r="AN62" i="12"/>
  <c r="AN50" i="12"/>
  <c r="AN40" i="12"/>
  <c r="AN28" i="12"/>
  <c r="AN24" i="12"/>
  <c r="AN20" i="12"/>
  <c r="AN72" i="12"/>
  <c r="AN56" i="12"/>
  <c r="AN38" i="12"/>
  <c r="AN188" i="11"/>
  <c r="AN78" i="11"/>
  <c r="AN70" i="11"/>
  <c r="AN62" i="11"/>
  <c r="AN54" i="11"/>
  <c r="AN50" i="11"/>
  <c r="AN40" i="11"/>
  <c r="AN32" i="11"/>
  <c r="AN74" i="11"/>
  <c r="AN64" i="11"/>
  <c r="AN52" i="11"/>
  <c r="AN38" i="11"/>
  <c r="AN28" i="11"/>
  <c r="AN24" i="11"/>
  <c r="AN14" i="11"/>
  <c r="AN68" i="11"/>
  <c r="AN56" i="11"/>
  <c r="AN30" i="11"/>
  <c r="AN66" i="11"/>
  <c r="AN42" i="11"/>
  <c r="AN26" i="11"/>
  <c r="AN20" i="11"/>
  <c r="AN76" i="11"/>
  <c r="AN60" i="11"/>
  <c r="AN36" i="11"/>
  <c r="AN72" i="11"/>
  <c r="AN58" i="11"/>
  <c r="AN34" i="11"/>
  <c r="AM44" i="10"/>
  <c r="AN158" i="11"/>
  <c r="AN150" i="11"/>
  <c r="AN142" i="11"/>
  <c r="AN134" i="11"/>
  <c r="AN130" i="11"/>
  <c r="AN156" i="11"/>
  <c r="AN148" i="11"/>
  <c r="AN140" i="11"/>
  <c r="AN132" i="11"/>
  <c r="AN154" i="11"/>
  <c r="AN138" i="11"/>
  <c r="AN120" i="11"/>
  <c r="AN112" i="11"/>
  <c r="AN122" i="11"/>
  <c r="AN152" i="11"/>
  <c r="AN136" i="11"/>
  <c r="AN118" i="11"/>
  <c r="AN110" i="11"/>
  <c r="AN100" i="11"/>
  <c r="AN116" i="11"/>
  <c r="AN114" i="11"/>
  <c r="AN146" i="11"/>
  <c r="AN108" i="11"/>
  <c r="AN104" i="11"/>
  <c r="AN144" i="11"/>
  <c r="AN106" i="11"/>
  <c r="AT118" i="11" s="1"/>
  <c r="AN94" i="11"/>
  <c r="AM124" i="9"/>
  <c r="AN154" i="10"/>
  <c r="AN146" i="10"/>
  <c r="AN138" i="10"/>
  <c r="AN152" i="10"/>
  <c r="AN144" i="10"/>
  <c r="AN136" i="10"/>
  <c r="AN122" i="10"/>
  <c r="AN158" i="10"/>
  <c r="AN142" i="10"/>
  <c r="AN120" i="10"/>
  <c r="AN112" i="10"/>
  <c r="AN156" i="10"/>
  <c r="AN140" i="10"/>
  <c r="AN118" i="10"/>
  <c r="AN110" i="10"/>
  <c r="AN104" i="10"/>
  <c r="AN134" i="10"/>
  <c r="AN116" i="10"/>
  <c r="AN132" i="10"/>
  <c r="AN130" i="10"/>
  <c r="AN114" i="10"/>
  <c r="AN94" i="10"/>
  <c r="AN150" i="10"/>
  <c r="AN108" i="10"/>
  <c r="AN100" i="10"/>
  <c r="AN148" i="10"/>
  <c r="AN106" i="10"/>
  <c r="AT118" i="10" s="1"/>
  <c r="AM204" i="9"/>
  <c r="AH167" i="17"/>
  <c r="AI166" i="17"/>
  <c r="AF205" i="12"/>
  <c r="AF125" i="12"/>
  <c r="AI7" i="16"/>
  <c r="AJ6" i="16"/>
  <c r="AK167" i="14"/>
  <c r="AL166" i="14"/>
  <c r="AL167" i="14" s="1"/>
  <c r="AK166" i="15"/>
  <c r="AJ167" i="15"/>
  <c r="AJ86" i="16"/>
  <c r="AI87" i="16"/>
  <c r="AG87" i="18"/>
  <c r="AH86" i="18"/>
  <c r="AK86" i="15"/>
  <c r="AJ87" i="15"/>
  <c r="AH166" i="18"/>
  <c r="AG167" i="18"/>
  <c r="AK87" i="14"/>
  <c r="AL86" i="14"/>
  <c r="AL87" i="14" s="1"/>
  <c r="S45" i="13"/>
  <c r="AH87" i="17"/>
  <c r="AI86" i="17"/>
  <c r="AH7" i="17"/>
  <c r="AI6" i="17"/>
  <c r="AI167" i="16"/>
  <c r="AJ166" i="16"/>
  <c r="AK7" i="14"/>
  <c r="AL6" i="14"/>
  <c r="AL7" i="14" s="1"/>
  <c r="AJ7" i="15"/>
  <c r="AK6" i="15"/>
  <c r="AH6" i="18"/>
  <c r="AG7" i="18"/>
  <c r="AN226" i="11" l="1"/>
  <c r="AN184" i="11"/>
  <c r="AT196" i="11" s="1"/>
  <c r="AN228" i="11"/>
  <c r="AN230" i="11"/>
  <c r="AN202" i="11"/>
  <c r="AN216" i="11"/>
  <c r="AI128" i="17"/>
  <c r="AH129" i="17"/>
  <c r="AN174" i="11"/>
  <c r="AN222" i="11"/>
  <c r="AN192" i="11"/>
  <c r="AN180" i="11"/>
  <c r="AN232" i="11"/>
  <c r="AN234" i="11"/>
  <c r="AN236" i="11"/>
  <c r="AK208" i="15"/>
  <c r="AJ209" i="15"/>
  <c r="AJ129" i="15"/>
  <c r="AK128" i="15"/>
  <c r="AH128" i="18"/>
  <c r="AG129" i="18"/>
  <c r="AK209" i="14"/>
  <c r="AL208" i="14"/>
  <c r="AL209" i="14" s="1"/>
  <c r="AJ208" i="16"/>
  <c r="AI209" i="16"/>
  <c r="AN238" i="11"/>
  <c r="AN194" i="11"/>
  <c r="AN200" i="11"/>
  <c r="AN190" i="11"/>
  <c r="AN210" i="11"/>
  <c r="AN212" i="11"/>
  <c r="AI129" i="16"/>
  <c r="AJ128" i="16"/>
  <c r="AN196" i="11"/>
  <c r="AN186" i="11"/>
  <c r="AN224" i="11"/>
  <c r="AN214" i="11"/>
  <c r="AN198" i="11"/>
  <c r="AN218" i="11"/>
  <c r="AJ49" i="17"/>
  <c r="AK48" i="17"/>
  <c r="AL48" i="16"/>
  <c r="AL49" i="16" s="1"/>
  <c r="AK49" i="16"/>
  <c r="AG209" i="18"/>
  <c r="AH208" i="18"/>
  <c r="AI208" i="17"/>
  <c r="AH209" i="17"/>
  <c r="AI49" i="18"/>
  <c r="AJ48" i="18"/>
  <c r="AL128" i="14"/>
  <c r="AL129" i="14" s="1"/>
  <c r="AK129" i="14"/>
  <c r="AT196" i="10"/>
  <c r="AW200" i="9"/>
  <c r="AW198" i="9"/>
  <c r="AW202" i="9"/>
  <c r="AW196" i="9"/>
  <c r="AT116" i="10"/>
  <c r="AT120" i="10"/>
  <c r="AT122" i="10"/>
  <c r="D7" i="7" s="1"/>
  <c r="AT116" i="11"/>
  <c r="AT120" i="11"/>
  <c r="AT122" i="11"/>
  <c r="E7" i="7" s="1"/>
  <c r="AW120" i="9"/>
  <c r="AW122" i="9"/>
  <c r="AW118" i="9"/>
  <c r="C8" i="7"/>
  <c r="C9" i="7" s="1"/>
  <c r="AW116" i="9"/>
  <c r="AW36" i="10"/>
  <c r="AT36" i="11"/>
  <c r="AT40" i="11"/>
  <c r="AT36" i="12"/>
  <c r="AW40" i="10"/>
  <c r="AW42" i="10"/>
  <c r="AW38" i="10"/>
  <c r="AM124" i="11"/>
  <c r="AN234" i="12"/>
  <c r="AN226" i="12"/>
  <c r="AN218" i="12"/>
  <c r="AN210" i="12"/>
  <c r="AN232" i="12"/>
  <c r="AN224" i="12"/>
  <c r="AN216" i="12"/>
  <c r="AN230" i="12"/>
  <c r="AN214" i="12"/>
  <c r="AN196" i="12"/>
  <c r="AN188" i="12"/>
  <c r="AN174" i="12"/>
  <c r="AN228" i="12"/>
  <c r="AN212" i="12"/>
  <c r="AN198" i="12"/>
  <c r="AN190" i="12"/>
  <c r="AN180" i="12"/>
  <c r="AN222" i="12"/>
  <c r="AN200" i="12"/>
  <c r="AN184" i="12"/>
  <c r="AN220" i="12"/>
  <c r="AN194" i="12"/>
  <c r="AN192" i="12"/>
  <c r="AN186" i="12"/>
  <c r="AN238" i="12"/>
  <c r="AN236" i="12"/>
  <c r="AN202" i="12"/>
  <c r="AM44" i="12"/>
  <c r="AM204" i="10"/>
  <c r="AM124" i="10"/>
  <c r="AM44" i="11"/>
  <c r="AN122" i="12"/>
  <c r="AN154" i="12"/>
  <c r="AN146" i="12"/>
  <c r="AN138" i="12"/>
  <c r="AN152" i="12"/>
  <c r="AN144" i="12"/>
  <c r="AN136" i="12"/>
  <c r="AN130" i="12"/>
  <c r="AN150" i="12"/>
  <c r="AN134" i="12"/>
  <c r="AN120" i="12"/>
  <c r="AN112" i="12"/>
  <c r="AN148" i="12"/>
  <c r="AN132" i="12"/>
  <c r="AN118" i="12"/>
  <c r="AN110" i="12"/>
  <c r="AN94" i="12"/>
  <c r="AN158" i="12"/>
  <c r="AN116" i="12"/>
  <c r="AN156" i="12"/>
  <c r="AN114" i="12"/>
  <c r="AN104" i="12"/>
  <c r="AN142" i="12"/>
  <c r="AN108" i="12"/>
  <c r="AN140" i="12"/>
  <c r="AN106" i="12"/>
  <c r="AT118" i="12" s="1"/>
  <c r="AN100" i="12"/>
  <c r="AI87" i="17"/>
  <c r="AJ86" i="17"/>
  <c r="AJ87" i="16"/>
  <c r="AK86" i="16"/>
  <c r="AI6" i="18"/>
  <c r="AH7" i="18"/>
  <c r="AI7" i="17"/>
  <c r="AJ6" i="17"/>
  <c r="AH87" i="18"/>
  <c r="AI86" i="18"/>
  <c r="AJ166" i="17"/>
  <c r="AI167" i="17"/>
  <c r="AK7" i="15"/>
  <c r="AL6" i="15"/>
  <c r="AK87" i="15"/>
  <c r="AL86" i="15"/>
  <c r="AL87" i="15" s="1"/>
  <c r="S125" i="13"/>
  <c r="AF45" i="13"/>
  <c r="S205" i="13"/>
  <c r="AH167" i="18"/>
  <c r="AI166" i="18"/>
  <c r="AL166" i="15"/>
  <c r="AL167" i="15" s="1"/>
  <c r="AK167" i="15"/>
  <c r="AK6" i="16"/>
  <c r="AJ7" i="16"/>
  <c r="AJ167" i="16"/>
  <c r="AK166" i="16"/>
  <c r="S45" i="14"/>
  <c r="AT200" i="11" l="1"/>
  <c r="AM204" i="11"/>
  <c r="AW202" i="11" s="1"/>
  <c r="AJ208" i="17"/>
  <c r="AI209" i="17"/>
  <c r="AH209" i="18"/>
  <c r="AI208" i="18"/>
  <c r="AL48" i="17"/>
  <c r="AL49" i="17" s="1"/>
  <c r="AK49" i="17"/>
  <c r="AJ129" i="16"/>
  <c r="AK128" i="16"/>
  <c r="AK208" i="16"/>
  <c r="AJ209" i="16"/>
  <c r="AH129" i="18"/>
  <c r="AI128" i="18"/>
  <c r="AL208" i="15"/>
  <c r="AL209" i="15" s="1"/>
  <c r="AK209" i="15"/>
  <c r="AJ49" i="18"/>
  <c r="AK48" i="18"/>
  <c r="AL128" i="15"/>
  <c r="AL129" i="15" s="1"/>
  <c r="AK129" i="15"/>
  <c r="AI129" i="17"/>
  <c r="AJ128" i="17"/>
  <c r="AW196" i="10"/>
  <c r="AT196" i="12"/>
  <c r="D8" i="7"/>
  <c r="AW200" i="11"/>
  <c r="AW198" i="11"/>
  <c r="AW200" i="10"/>
  <c r="AW198" i="10"/>
  <c r="AW202" i="10"/>
  <c r="AW196" i="11"/>
  <c r="AW116" i="10"/>
  <c r="AW116" i="11"/>
  <c r="AT116" i="12"/>
  <c r="AT120" i="12"/>
  <c r="AT122" i="12"/>
  <c r="F7" i="7" s="1"/>
  <c r="AW120" i="10"/>
  <c r="AW118" i="10"/>
  <c r="AW122" i="10"/>
  <c r="AW120" i="11"/>
  <c r="AW122" i="11"/>
  <c r="AW118" i="11"/>
  <c r="AW36" i="11"/>
  <c r="AW36" i="12"/>
  <c r="AW40" i="12"/>
  <c r="AW38" i="12"/>
  <c r="AW42" i="12"/>
  <c r="E8" i="7"/>
  <c r="E9" i="7" s="1"/>
  <c r="AW40" i="11"/>
  <c r="AW42" i="11"/>
  <c r="AW38" i="11"/>
  <c r="AM204" i="12"/>
  <c r="AN78" i="13"/>
  <c r="AN70" i="13"/>
  <c r="AN62" i="13"/>
  <c r="AN54" i="13"/>
  <c r="AN36" i="13"/>
  <c r="AN28" i="13"/>
  <c r="AN76" i="13"/>
  <c r="AN66" i="13"/>
  <c r="AN56" i="13"/>
  <c r="AN50" i="13"/>
  <c r="AN42" i="13"/>
  <c r="AN32" i="13"/>
  <c r="AN20" i="13"/>
  <c r="AN68" i="13"/>
  <c r="AN52" i="13"/>
  <c r="AN38" i="13"/>
  <c r="AN64" i="13"/>
  <c r="AN34" i="13"/>
  <c r="AN74" i="13"/>
  <c r="AN60" i="13"/>
  <c r="AN30" i="13"/>
  <c r="AN14" i="13"/>
  <c r="AT40" i="13" s="1"/>
  <c r="AN72" i="13"/>
  <c r="AN58" i="13"/>
  <c r="AN40" i="13"/>
  <c r="AN26" i="13"/>
  <c r="AN24" i="13"/>
  <c r="AT36" i="13" s="1"/>
  <c r="AM124" i="12"/>
  <c r="AF45" i="14"/>
  <c r="S125" i="14"/>
  <c r="S205" i="14"/>
  <c r="AK167" i="16"/>
  <c r="AL166" i="16"/>
  <c r="AL167" i="16" s="1"/>
  <c r="AL86" i="16"/>
  <c r="AL87" i="16" s="1"/>
  <c r="AK87" i="16"/>
  <c r="AL7" i="15"/>
  <c r="S45" i="15"/>
  <c r="AK6" i="17"/>
  <c r="AJ7" i="17"/>
  <c r="AL6" i="16"/>
  <c r="AL7" i="16" s="1"/>
  <c r="AK7" i="16"/>
  <c r="AF125" i="13"/>
  <c r="AF205" i="13"/>
  <c r="AK166" i="17"/>
  <c r="AJ167" i="17"/>
  <c r="AJ6" i="18"/>
  <c r="AI7" i="18"/>
  <c r="AJ87" i="17"/>
  <c r="AK86" i="17"/>
  <c r="AJ166" i="18"/>
  <c r="AI167" i="18"/>
  <c r="AI87" i="18"/>
  <c r="AJ86" i="18"/>
  <c r="AJ129" i="17" l="1"/>
  <c r="AK128" i="17"/>
  <c r="AL48" i="18"/>
  <c r="AL49" i="18" s="1"/>
  <c r="AK49" i="18"/>
  <c r="AI129" i="18"/>
  <c r="AJ128" i="18"/>
  <c r="AK129" i="16"/>
  <c r="AL128" i="16"/>
  <c r="AL129" i="16" s="1"/>
  <c r="AJ208" i="18"/>
  <c r="AI209" i="18"/>
  <c r="AK209" i="16"/>
  <c r="AL208" i="16"/>
  <c r="AL209" i="16" s="1"/>
  <c r="AJ209" i="17"/>
  <c r="AK208" i="17"/>
  <c r="AW196" i="12"/>
  <c r="AW200" i="12"/>
  <c r="AW202" i="12"/>
  <c r="AW198" i="12"/>
  <c r="AW116" i="12"/>
  <c r="AW120" i="12"/>
  <c r="AW118" i="12"/>
  <c r="AW122" i="12"/>
  <c r="F8" i="7"/>
  <c r="F9" i="7" s="1"/>
  <c r="D9" i="7"/>
  <c r="AM44" i="13"/>
  <c r="AW36" i="13" s="1"/>
  <c r="AN74" i="14"/>
  <c r="AN66" i="14"/>
  <c r="AN58" i="14"/>
  <c r="AN38" i="14"/>
  <c r="AN30" i="14"/>
  <c r="AN72" i="14"/>
  <c r="AN62" i="14"/>
  <c r="AN52" i="14"/>
  <c r="AN40" i="14"/>
  <c r="AN28" i="14"/>
  <c r="AN68" i="14"/>
  <c r="AN54" i="14"/>
  <c r="AN42" i="14"/>
  <c r="AN26" i="14"/>
  <c r="AN24" i="14"/>
  <c r="AT36" i="14" s="1"/>
  <c r="AN78" i="14"/>
  <c r="AN64" i="14"/>
  <c r="AN36" i="14"/>
  <c r="AN76" i="14"/>
  <c r="AN60" i="14"/>
  <c r="AN34" i="14"/>
  <c r="AN70" i="14"/>
  <c r="AN56" i="14"/>
  <c r="AN50" i="14"/>
  <c r="AN32" i="14"/>
  <c r="AN20" i="14"/>
  <c r="AN14" i="14"/>
  <c r="AT40" i="14" s="1"/>
  <c r="AN232" i="13"/>
  <c r="AN224" i="13"/>
  <c r="AN216" i="13"/>
  <c r="AN238" i="13"/>
  <c r="AN230" i="13"/>
  <c r="AN222" i="13"/>
  <c r="AN214" i="13"/>
  <c r="AN228" i="13"/>
  <c r="AN212" i="13"/>
  <c r="AN202" i="13"/>
  <c r="AN194" i="13"/>
  <c r="AN186" i="13"/>
  <c r="AN226" i="13"/>
  <c r="AN210" i="13"/>
  <c r="AN196" i="13"/>
  <c r="AN188" i="13"/>
  <c r="AN174" i="13"/>
  <c r="AT200" i="13" s="1"/>
  <c r="AN220" i="13"/>
  <c r="AN190" i="13"/>
  <c r="AN218" i="13"/>
  <c r="AN200" i="13"/>
  <c r="AN184" i="13"/>
  <c r="AN236" i="13"/>
  <c r="AN198" i="13"/>
  <c r="AN234" i="13"/>
  <c r="AN192" i="13"/>
  <c r="AN180" i="13"/>
  <c r="AN158" i="13"/>
  <c r="AN150" i="13"/>
  <c r="AN142" i="13"/>
  <c r="AN134" i="13"/>
  <c r="AN122" i="13"/>
  <c r="AN156" i="13"/>
  <c r="AN148" i="13"/>
  <c r="AN140" i="13"/>
  <c r="AN132" i="13"/>
  <c r="AN146" i="13"/>
  <c r="AN130" i="13"/>
  <c r="AN120" i="13"/>
  <c r="AN144" i="13"/>
  <c r="AN118" i="13"/>
  <c r="AN110" i="13"/>
  <c r="AN154" i="13"/>
  <c r="AN116" i="13"/>
  <c r="AN106" i="13"/>
  <c r="AT118" i="13" s="1"/>
  <c r="AN104" i="13"/>
  <c r="AN100" i="13"/>
  <c r="AN94" i="13"/>
  <c r="AN152" i="13"/>
  <c r="AN114" i="13"/>
  <c r="AN138" i="13"/>
  <c r="AN112" i="13"/>
  <c r="AN136" i="13"/>
  <c r="AN108" i="13"/>
  <c r="S45" i="16"/>
  <c r="S125" i="16" s="1"/>
  <c r="AK87" i="17"/>
  <c r="AL86" i="17"/>
  <c r="AL87" i="17" s="1"/>
  <c r="S205" i="15"/>
  <c r="AF45" i="15"/>
  <c r="S125" i="15"/>
  <c r="AF205" i="14"/>
  <c r="AF125" i="14"/>
  <c r="AK7" i="17"/>
  <c r="AL6" i="17"/>
  <c r="AJ167" i="18"/>
  <c r="AK166" i="18"/>
  <c r="AK167" i="17"/>
  <c r="AL166" i="17"/>
  <c r="AL167" i="17" s="1"/>
  <c r="AJ87" i="18"/>
  <c r="AK86" i="18"/>
  <c r="AJ7" i="18"/>
  <c r="AK6" i="18"/>
  <c r="AK209" i="17" l="1"/>
  <c r="AL208" i="17"/>
  <c r="AL209" i="17" s="1"/>
  <c r="AK128" i="18"/>
  <c r="AJ129" i="18"/>
  <c r="AK129" i="17"/>
  <c r="AL128" i="17"/>
  <c r="AL129" i="17" s="1"/>
  <c r="AK208" i="18"/>
  <c r="AJ209" i="18"/>
  <c r="AT196" i="13"/>
  <c r="AT116" i="13"/>
  <c r="AT120" i="13"/>
  <c r="AT122" i="13"/>
  <c r="G7" i="7" s="1"/>
  <c r="AW40" i="13"/>
  <c r="AW42" i="13"/>
  <c r="AW38" i="13"/>
  <c r="S205" i="16"/>
  <c r="AM44" i="14"/>
  <c r="AN78" i="15"/>
  <c r="AN70" i="15"/>
  <c r="AN62" i="15"/>
  <c r="AN54" i="15"/>
  <c r="AN50" i="15"/>
  <c r="AN40" i="15"/>
  <c r="AN32" i="15"/>
  <c r="AN68" i="15"/>
  <c r="AN58" i="15"/>
  <c r="AN36" i="15"/>
  <c r="AN26" i="15"/>
  <c r="AN24" i="15"/>
  <c r="AN14" i="15"/>
  <c r="AN66" i="15"/>
  <c r="AN52" i="15"/>
  <c r="AN30" i="15"/>
  <c r="AN20" i="15"/>
  <c r="AN76" i="15"/>
  <c r="AN64" i="15"/>
  <c r="AN42" i="15"/>
  <c r="AN28" i="15"/>
  <c r="AN74" i="15"/>
  <c r="AN60" i="15"/>
  <c r="AN38" i="15"/>
  <c r="AN72" i="15"/>
  <c r="AN56" i="15"/>
  <c r="AN34" i="15"/>
  <c r="AM204" i="13"/>
  <c r="AN154" i="14"/>
  <c r="AN146" i="14"/>
  <c r="AN138" i="14"/>
  <c r="AN152" i="14"/>
  <c r="AN144" i="14"/>
  <c r="AN136" i="14"/>
  <c r="AN158" i="14"/>
  <c r="AN142" i="14"/>
  <c r="AN156" i="14"/>
  <c r="AN140" i="14"/>
  <c r="AN130" i="14"/>
  <c r="AN118" i="14"/>
  <c r="AN110" i="14"/>
  <c r="AN104" i="14"/>
  <c r="AN122" i="14"/>
  <c r="AN150" i="14"/>
  <c r="AN112" i="14"/>
  <c r="AN148" i="14"/>
  <c r="AN120" i="14"/>
  <c r="AN108" i="14"/>
  <c r="AN106" i="14"/>
  <c r="AT118" i="14" s="1"/>
  <c r="AN100" i="14"/>
  <c r="AN134" i="14"/>
  <c r="AN116" i="14"/>
  <c r="AN94" i="14"/>
  <c r="AN132" i="14"/>
  <c r="AN114" i="14"/>
  <c r="AF45" i="16"/>
  <c r="AN238" i="14"/>
  <c r="AN230" i="14"/>
  <c r="AN222" i="14"/>
  <c r="AN214" i="14"/>
  <c r="AN236" i="14"/>
  <c r="AN228" i="14"/>
  <c r="AN220" i="14"/>
  <c r="AN212" i="14"/>
  <c r="AN226" i="14"/>
  <c r="AN210" i="14"/>
  <c r="AN200" i="14"/>
  <c r="AN192" i="14"/>
  <c r="AN184" i="14"/>
  <c r="AN224" i="14"/>
  <c r="AN202" i="14"/>
  <c r="AN194" i="14"/>
  <c r="AN186" i="14"/>
  <c r="AN218" i="14"/>
  <c r="AN196" i="14"/>
  <c r="AN174" i="14"/>
  <c r="AN216" i="14"/>
  <c r="AN190" i="14"/>
  <c r="AN198" i="14"/>
  <c r="AN234" i="14"/>
  <c r="AN188" i="14"/>
  <c r="AN232" i="14"/>
  <c r="AN180" i="14"/>
  <c r="AM124" i="13"/>
  <c r="AK7" i="18"/>
  <c r="AL6" i="18"/>
  <c r="AL7" i="17"/>
  <c r="S45" i="17"/>
  <c r="AF205" i="15"/>
  <c r="AF125" i="15"/>
  <c r="AL86" i="18"/>
  <c r="AL87" i="18" s="1"/>
  <c r="AK87" i="18"/>
  <c r="AF125" i="16"/>
  <c r="AF205" i="16"/>
  <c r="AL166" i="18"/>
  <c r="AL167" i="18" s="1"/>
  <c r="AK167" i="18"/>
  <c r="AK209" i="18" l="1"/>
  <c r="AL208" i="18"/>
  <c r="AL209" i="18" s="1"/>
  <c r="AL128" i="18"/>
  <c r="AL129" i="18" s="1"/>
  <c r="AK129" i="18"/>
  <c r="AT40" i="15"/>
  <c r="AT196" i="14"/>
  <c r="AW200" i="13"/>
  <c r="AW202" i="13"/>
  <c r="AW198" i="13"/>
  <c r="AW196" i="13"/>
  <c r="AT116" i="14"/>
  <c r="AT120" i="14"/>
  <c r="AT122" i="14"/>
  <c r="H7" i="7" s="1"/>
  <c r="AW120" i="13"/>
  <c r="AW122" i="13"/>
  <c r="AW118" i="13"/>
  <c r="G8" i="7"/>
  <c r="G9" i="7" s="1"/>
  <c r="AW116" i="13"/>
  <c r="AT36" i="15"/>
  <c r="AW40" i="14"/>
  <c r="AW42" i="14"/>
  <c r="AW38" i="14"/>
  <c r="AW36" i="14"/>
  <c r="AM124" i="14"/>
  <c r="AM44" i="15"/>
  <c r="AN122" i="16"/>
  <c r="AN154" i="16"/>
  <c r="AN146" i="16"/>
  <c r="AN138" i="16"/>
  <c r="AN152" i="16"/>
  <c r="AN144" i="16"/>
  <c r="AN136" i="16"/>
  <c r="AN130" i="16"/>
  <c r="AN150" i="16"/>
  <c r="AN134" i="16"/>
  <c r="AN148" i="16"/>
  <c r="AN132" i="16"/>
  <c r="AN118" i="16"/>
  <c r="AN110" i="16"/>
  <c r="AN94" i="16"/>
  <c r="AN142" i="16"/>
  <c r="AN112" i="16"/>
  <c r="AN140" i="16"/>
  <c r="AN120" i="16"/>
  <c r="AN108" i="16"/>
  <c r="AN158" i="16"/>
  <c r="AN116" i="16"/>
  <c r="AN156" i="16"/>
  <c r="AN114" i="16"/>
  <c r="AN100" i="16"/>
  <c r="AN106" i="16"/>
  <c r="AT118" i="16" s="1"/>
  <c r="AN104" i="16"/>
  <c r="AN234" i="16"/>
  <c r="AN226" i="16"/>
  <c r="AN218" i="16"/>
  <c r="AN210" i="16"/>
  <c r="AN232" i="16"/>
  <c r="AN224" i="16"/>
  <c r="AN216" i="16"/>
  <c r="AN238" i="16"/>
  <c r="AN222" i="16"/>
  <c r="AN196" i="16"/>
  <c r="AN188" i="16"/>
  <c r="AN174" i="16"/>
  <c r="AN236" i="16"/>
  <c r="AN220" i="16"/>
  <c r="AN198" i="16"/>
  <c r="AN190" i="16"/>
  <c r="AN180" i="16"/>
  <c r="AN214" i="16"/>
  <c r="AN192" i="16"/>
  <c r="AN212" i="16"/>
  <c r="AN202" i="16"/>
  <c r="AN186" i="16"/>
  <c r="AN184" i="16"/>
  <c r="AN230" i="16"/>
  <c r="AN200" i="16"/>
  <c r="AN228" i="16"/>
  <c r="AN194" i="16"/>
  <c r="AN158" i="15"/>
  <c r="AN150" i="15"/>
  <c r="AN142" i="15"/>
  <c r="AN134" i="15"/>
  <c r="AN130" i="15"/>
  <c r="AN156" i="15"/>
  <c r="AN148" i="15"/>
  <c r="AN140" i="15"/>
  <c r="AN132" i="15"/>
  <c r="AN154" i="15"/>
  <c r="AN138" i="15"/>
  <c r="AN152" i="15"/>
  <c r="AN136" i="15"/>
  <c r="AN118" i="15"/>
  <c r="AN110" i="15"/>
  <c r="AN100" i="15"/>
  <c r="AN146" i="15"/>
  <c r="AN116" i="15"/>
  <c r="AN106" i="15"/>
  <c r="AT118" i="15" s="1"/>
  <c r="AN122" i="15"/>
  <c r="AN144" i="15"/>
  <c r="AN114" i="15"/>
  <c r="AN120" i="15"/>
  <c r="AN112" i="15"/>
  <c r="AN104" i="15"/>
  <c r="AN108" i="15"/>
  <c r="AN94" i="15"/>
  <c r="AN236" i="15"/>
  <c r="AN228" i="15"/>
  <c r="AN220" i="15"/>
  <c r="AN212" i="15"/>
  <c r="AN234" i="15"/>
  <c r="AN226" i="15"/>
  <c r="AN218" i="15"/>
  <c r="AN210" i="15"/>
  <c r="AN224" i="15"/>
  <c r="AN198" i="15"/>
  <c r="AN190" i="15"/>
  <c r="AN180" i="15"/>
  <c r="AN238" i="15"/>
  <c r="AN222" i="15"/>
  <c r="AN200" i="15"/>
  <c r="AN192" i="15"/>
  <c r="AN184" i="15"/>
  <c r="AN216" i="15"/>
  <c r="AN202" i="15"/>
  <c r="AN186" i="15"/>
  <c r="AN214" i="15"/>
  <c r="AN196" i="15"/>
  <c r="AN174" i="15"/>
  <c r="AT200" i="15" s="1"/>
  <c r="AN232" i="15"/>
  <c r="AN230" i="15"/>
  <c r="AN194" i="15"/>
  <c r="AN188" i="15"/>
  <c r="AM204" i="14"/>
  <c r="AN74" i="16"/>
  <c r="AN66" i="16"/>
  <c r="AN58" i="16"/>
  <c r="AN42" i="16"/>
  <c r="AN76" i="16"/>
  <c r="AN64" i="16"/>
  <c r="AN54" i="16"/>
  <c r="AN34" i="16"/>
  <c r="AN26" i="16"/>
  <c r="AN68" i="16"/>
  <c r="AN52" i="16"/>
  <c r="AN50" i="16"/>
  <c r="AN36" i="16"/>
  <c r="AN14" i="16"/>
  <c r="AT40" i="16" s="1"/>
  <c r="AN78" i="16"/>
  <c r="AN62" i="16"/>
  <c r="AN32" i="16"/>
  <c r="AN24" i="16"/>
  <c r="AT36" i="16" s="1"/>
  <c r="AN20" i="16"/>
  <c r="AN72" i="16"/>
  <c r="AN60" i="16"/>
  <c r="AN40" i="16"/>
  <c r="AN30" i="16"/>
  <c r="AN70" i="16"/>
  <c r="AN56" i="16"/>
  <c r="AN38" i="16"/>
  <c r="AN28" i="16"/>
  <c r="AL7" i="18"/>
  <c r="S45" i="18"/>
  <c r="S125" i="17"/>
  <c r="S205" i="17"/>
  <c r="AF45" i="17"/>
  <c r="AT200" i="16" l="1"/>
  <c r="AT196" i="15"/>
  <c r="AT196" i="16"/>
  <c r="H8" i="7"/>
  <c r="H9" i="7" s="1"/>
  <c r="AW200" i="14"/>
  <c r="AW198" i="14"/>
  <c r="AW202" i="14"/>
  <c r="AW196" i="14"/>
  <c r="AT116" i="15"/>
  <c r="AT120" i="15"/>
  <c r="AT122" i="15"/>
  <c r="I7" i="7" s="1"/>
  <c r="AT116" i="16"/>
  <c r="AT120" i="16"/>
  <c r="AT122" i="16"/>
  <c r="J7" i="7" s="1"/>
  <c r="AW120" i="14"/>
  <c r="AW122" i="14"/>
  <c r="AW118" i="14"/>
  <c r="AW116" i="14"/>
  <c r="AW40" i="15"/>
  <c r="AW42" i="15"/>
  <c r="AW38" i="15"/>
  <c r="AW36" i="15"/>
  <c r="AM44" i="16"/>
  <c r="AM204" i="16"/>
  <c r="AM124" i="16"/>
  <c r="AM124" i="15"/>
  <c r="AN78" i="17"/>
  <c r="AN70" i="17"/>
  <c r="AN62" i="17"/>
  <c r="AN54" i="17"/>
  <c r="AN72" i="17"/>
  <c r="AN60" i="17"/>
  <c r="AN36" i="17"/>
  <c r="AN28" i="17"/>
  <c r="AN20" i="17"/>
  <c r="AN66" i="17"/>
  <c r="AN52" i="17"/>
  <c r="AN42" i="17"/>
  <c r="AN32" i="17"/>
  <c r="AN76" i="17"/>
  <c r="AN64" i="17"/>
  <c r="AN50" i="17"/>
  <c r="AN40" i="17"/>
  <c r="AN30" i="17"/>
  <c r="AN14" i="17"/>
  <c r="AT40" i="17" s="1"/>
  <c r="AN74" i="17"/>
  <c r="AN58" i="17"/>
  <c r="AN38" i="17"/>
  <c r="AN26" i="17"/>
  <c r="AN24" i="17"/>
  <c r="AT36" i="17" s="1"/>
  <c r="AN68" i="17"/>
  <c r="AN56" i="17"/>
  <c r="AN34" i="17"/>
  <c r="AM204" i="15"/>
  <c r="AF45" i="18"/>
  <c r="S125" i="18"/>
  <c r="S205" i="18"/>
  <c r="AF125" i="17"/>
  <c r="AF205" i="17"/>
  <c r="AW200" i="16" l="1"/>
  <c r="AW198" i="16"/>
  <c r="AW202" i="16"/>
  <c r="AW200" i="15"/>
  <c r="AW202" i="15"/>
  <c r="AW198" i="15"/>
  <c r="AW196" i="15"/>
  <c r="AW196" i="16"/>
  <c r="AW120" i="16"/>
  <c r="AW118" i="16"/>
  <c r="AW122" i="16"/>
  <c r="AW120" i="15"/>
  <c r="AW118" i="15"/>
  <c r="AW122" i="15"/>
  <c r="I8" i="7"/>
  <c r="I9" i="7" s="1"/>
  <c r="AW116" i="15"/>
  <c r="AW116" i="16"/>
  <c r="J8" i="7"/>
  <c r="AW40" i="16"/>
  <c r="AW42" i="16"/>
  <c r="AW38" i="16"/>
  <c r="AW36" i="16"/>
  <c r="AM44" i="17"/>
  <c r="AN158" i="17"/>
  <c r="AN150" i="17"/>
  <c r="AN142" i="17"/>
  <c r="AN134" i="17"/>
  <c r="AN122" i="17"/>
  <c r="AN156" i="17"/>
  <c r="AN148" i="17"/>
  <c r="AN140" i="17"/>
  <c r="AN132" i="17"/>
  <c r="AN146" i="17"/>
  <c r="AN144" i="17"/>
  <c r="AN118" i="17"/>
  <c r="AN110" i="17"/>
  <c r="AN138" i="17"/>
  <c r="AN116" i="17"/>
  <c r="AN106" i="17"/>
  <c r="AT118" i="17" s="1"/>
  <c r="AN136" i="17"/>
  <c r="AN114" i="17"/>
  <c r="AN130" i="17"/>
  <c r="AN112" i="17"/>
  <c r="AN104" i="17"/>
  <c r="AN94" i="17"/>
  <c r="AN108" i="17"/>
  <c r="AN154" i="17"/>
  <c r="AN100" i="17"/>
  <c r="AN152" i="17"/>
  <c r="AN120" i="17"/>
  <c r="AN232" i="17"/>
  <c r="AN224" i="17"/>
  <c r="AN216" i="17"/>
  <c r="AN238" i="17"/>
  <c r="AN230" i="17"/>
  <c r="AN222" i="17"/>
  <c r="AN214" i="17"/>
  <c r="AN236" i="17"/>
  <c r="AN220" i="17"/>
  <c r="AN202" i="17"/>
  <c r="AN194" i="17"/>
  <c r="AN186" i="17"/>
  <c r="AN234" i="17"/>
  <c r="AN218" i="17"/>
  <c r="AN196" i="17"/>
  <c r="AN188" i="17"/>
  <c r="AN174" i="17"/>
  <c r="AN212" i="17"/>
  <c r="AN198" i="17"/>
  <c r="AN180" i="17"/>
  <c r="AN210" i="17"/>
  <c r="AN192" i="17"/>
  <c r="AN228" i="17"/>
  <c r="AN190" i="17"/>
  <c r="AN226" i="17"/>
  <c r="AN184" i="17"/>
  <c r="AT196" i="17" s="1"/>
  <c r="AN200" i="17"/>
  <c r="AN42" i="18"/>
  <c r="AN74" i="18"/>
  <c r="AN66" i="18"/>
  <c r="AN58" i="18"/>
  <c r="AN78" i="18"/>
  <c r="AN68" i="18"/>
  <c r="AN56" i="18"/>
  <c r="AN50" i="18"/>
  <c r="AN36" i="18"/>
  <c r="AN28" i="18"/>
  <c r="AN64" i="18"/>
  <c r="AN52" i="18"/>
  <c r="AN38" i="18"/>
  <c r="AN26" i="18"/>
  <c r="AN76" i="18"/>
  <c r="AN62" i="18"/>
  <c r="AN34" i="18"/>
  <c r="AN72" i="18"/>
  <c r="AN60" i="18"/>
  <c r="AN32" i="18"/>
  <c r="AN20" i="18"/>
  <c r="AN14" i="18"/>
  <c r="AT40" i="18" s="1"/>
  <c r="AN70" i="18"/>
  <c r="AN54" i="18"/>
  <c r="AN40" i="18"/>
  <c r="AN30" i="18"/>
  <c r="AN24" i="18"/>
  <c r="AF125" i="18"/>
  <c r="AF205" i="18"/>
  <c r="AT116" i="17" l="1"/>
  <c r="AT120" i="17"/>
  <c r="AT122" i="17"/>
  <c r="K7" i="7" s="1"/>
  <c r="AT36" i="18"/>
  <c r="AW36" i="18" s="1"/>
  <c r="AM44" i="18"/>
  <c r="AW40" i="17"/>
  <c r="AW38" i="17"/>
  <c r="AW42" i="17"/>
  <c r="AW36" i="17"/>
  <c r="J9" i="7"/>
  <c r="AN154" i="18"/>
  <c r="AN146" i="18"/>
  <c r="AN138" i="18"/>
  <c r="AN152" i="18"/>
  <c r="AN144" i="18"/>
  <c r="AN136" i="18"/>
  <c r="AN122" i="18"/>
  <c r="AN158" i="18"/>
  <c r="AN142" i="18"/>
  <c r="AN156" i="18"/>
  <c r="AN140" i="18"/>
  <c r="AN118" i="18"/>
  <c r="AN110" i="18"/>
  <c r="AN104" i="18"/>
  <c r="AN134" i="18"/>
  <c r="AN112" i="18"/>
  <c r="AN100" i="18"/>
  <c r="AN94" i="18"/>
  <c r="AN132" i="18"/>
  <c r="AN120" i="18"/>
  <c r="AN108" i="18"/>
  <c r="AN150" i="18"/>
  <c r="AN106" i="18"/>
  <c r="AT118" i="18" s="1"/>
  <c r="AN148" i="18"/>
  <c r="AN130" i="18"/>
  <c r="AN116" i="18"/>
  <c r="AN114" i="18"/>
  <c r="AM204" i="17"/>
  <c r="AN238" i="18"/>
  <c r="AN230" i="18"/>
  <c r="AN222" i="18"/>
  <c r="AN214" i="18"/>
  <c r="AN236" i="18"/>
  <c r="AN228" i="18"/>
  <c r="AN220" i="18"/>
  <c r="AN212" i="18"/>
  <c r="AN234" i="18"/>
  <c r="AN218" i="18"/>
  <c r="AN200" i="18"/>
  <c r="AN192" i="18"/>
  <c r="AN184" i="18"/>
  <c r="AT196" i="18" s="1"/>
  <c r="AN232" i="18"/>
  <c r="AN216" i="18"/>
  <c r="AN202" i="18"/>
  <c r="AN194" i="18"/>
  <c r="AN186" i="18"/>
  <c r="AN210" i="18"/>
  <c r="AN188" i="18"/>
  <c r="AN198" i="18"/>
  <c r="AN180" i="18"/>
  <c r="AN196" i="18"/>
  <c r="AN190" i="18"/>
  <c r="AN226" i="18"/>
  <c r="AN174" i="18"/>
  <c r="AN224" i="18"/>
  <c r="AM124" i="17"/>
  <c r="K8" i="7" s="1"/>
  <c r="AW200" i="17" l="1"/>
  <c r="AW202" i="17"/>
  <c r="AW198" i="17"/>
  <c r="AW196" i="17"/>
  <c r="AT116" i="18"/>
  <c r="AT120" i="18"/>
  <c r="AT122" i="18"/>
  <c r="L7" i="7" s="1"/>
  <c r="AW120" i="17"/>
  <c r="AW122" i="17"/>
  <c r="AW118" i="17"/>
  <c r="AW116" i="17"/>
  <c r="AW40" i="18"/>
  <c r="AW38" i="18"/>
  <c r="AW42" i="18"/>
  <c r="AM124" i="18"/>
  <c r="AM204" i="18"/>
  <c r="AW200" i="18" l="1"/>
  <c r="AW202" i="18"/>
  <c r="AW198" i="18"/>
  <c r="AW196" i="18"/>
  <c r="AW120" i="18"/>
  <c r="AW122" i="18"/>
  <c r="AW118" i="18"/>
  <c r="L8" i="7"/>
  <c r="AW116" i="18"/>
  <c r="K9" i="7"/>
  <c r="L10" i="7" l="1"/>
  <c r="L9" i="7"/>
</calcChain>
</file>

<file path=xl/comments1.xml><?xml version="1.0" encoding="utf-8"?>
<comments xmlns="http://schemas.openxmlformats.org/spreadsheetml/2006/main">
  <authors>
    <author>都築　敏夫</author>
  </authors>
  <commentList>
    <comment ref="H3" authorId="0" shapeId="0">
      <text>
        <r>
          <rPr>
            <b/>
            <sz val="9"/>
            <color indexed="81"/>
            <rFont val="MS P ゴシック"/>
            <family val="3"/>
            <charset val="128"/>
          </rPr>
          <t>《令和3年度の入力例》
4/1 2021/4/1　R3/4/1　R3.4.1</t>
        </r>
      </text>
    </comment>
    <comment ref="I4" authorId="0" shapeId="0">
      <text>
        <r>
          <rPr>
            <b/>
            <sz val="9"/>
            <color indexed="81"/>
            <rFont val="MS P ゴシック"/>
            <family val="3"/>
            <charset val="128"/>
          </rPr>
          <t>数字を入力</t>
        </r>
      </text>
    </comment>
    <comment ref="L4" authorId="0" shapeId="0">
      <text>
        <r>
          <rPr>
            <b/>
            <sz val="9"/>
            <color indexed="81"/>
            <rFont val="MS P ゴシック"/>
            <family val="3"/>
            <charset val="128"/>
          </rPr>
          <t>数字を入力</t>
        </r>
      </text>
    </comment>
    <comment ref="A6" authorId="0" shapeId="0">
      <text>
        <r>
          <rPr>
            <b/>
            <sz val="9"/>
            <color indexed="81"/>
            <rFont val="MS P ゴシック"/>
            <family val="3"/>
            <charset val="128"/>
          </rPr>
          <t>「加算の種別」を選択</t>
        </r>
      </text>
    </comment>
  </commentList>
</comments>
</file>

<file path=xl/comments2.xml><?xml version="1.0" encoding="utf-8"?>
<comments xmlns="http://schemas.openxmlformats.org/spreadsheetml/2006/main">
  <authors>
    <author>都築　敏夫</author>
  </authors>
  <commentList>
    <comment ref="E5" authorId="0" shapeId="0">
      <text>
        <r>
          <rPr>
            <b/>
            <sz val="9"/>
            <color indexed="81"/>
            <rFont val="MS P ゴシック"/>
            <family val="3"/>
            <charset val="128"/>
          </rPr>
          <t>《入力例》
2008/4/1　H20/4/1　H20.4.1</t>
        </r>
      </text>
    </comment>
    <comment ref="F5" authorId="0" shapeId="0">
      <text>
        <r>
          <rPr>
            <b/>
            <sz val="9"/>
            <color indexed="81"/>
            <rFont val="MS P ゴシック"/>
            <family val="3"/>
            <charset val="128"/>
          </rPr>
          <t>《入力例》
2013/4/1　H25/4/1　H25.4.1</t>
        </r>
      </text>
    </comment>
    <comment ref="G5" authorId="0" shapeId="0">
      <text>
        <r>
          <rPr>
            <b/>
            <sz val="9"/>
            <color indexed="81"/>
            <rFont val="MS P ゴシック"/>
            <family val="3"/>
            <charset val="128"/>
          </rPr>
          <t>【参考】今日現在の月数</t>
        </r>
      </text>
    </comment>
  </commentList>
</comments>
</file>

<file path=xl/comments3.xml><?xml version="1.0" encoding="utf-8"?>
<comments xmlns="http://schemas.openxmlformats.org/spreadsheetml/2006/main">
  <authors>
    <author>都築　敏夫</author>
  </authors>
  <commentList>
    <comment ref="Y11" authorId="0" shapeId="0">
      <text>
        <r>
          <rPr>
            <b/>
            <sz val="9"/>
            <color indexed="81"/>
            <rFont val="MS P ゴシック"/>
            <family val="3"/>
            <charset val="128"/>
          </rPr>
          <t>数字を入力</t>
        </r>
      </text>
    </comment>
    <comment ref="AX16" authorId="0" shapeId="0">
      <text>
        <r>
          <rPr>
            <b/>
            <sz val="9"/>
            <color indexed="81"/>
            <rFont val="MS P ゴシック"/>
            <family val="3"/>
            <charset val="128"/>
          </rPr>
          <t>休憩時間は除く</t>
        </r>
      </text>
    </comment>
  </commentList>
</comments>
</file>

<file path=xl/comments4.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 ref="AX88" authorId="0" shapeId="0">
      <text>
        <r>
          <rPr>
            <b/>
            <sz val="9"/>
            <color indexed="81"/>
            <rFont val="MS P ゴシック"/>
            <family val="3"/>
            <charset val="128"/>
          </rPr>
          <t>休憩時間は除く</t>
        </r>
      </text>
    </comment>
    <comment ref="AX168" authorId="0" shapeId="0">
      <text>
        <r>
          <rPr>
            <b/>
            <sz val="9"/>
            <color indexed="81"/>
            <rFont val="MS P ゴシック"/>
            <family val="3"/>
            <charset val="128"/>
          </rPr>
          <t>休憩時間は除く</t>
        </r>
      </text>
    </comment>
  </commentList>
</comments>
</file>

<file path=xl/comments5.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6.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7.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8.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9.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0.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1.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2.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3.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comments14.xml><?xml version="1.0" encoding="utf-8"?>
<comments xmlns="http://schemas.openxmlformats.org/spreadsheetml/2006/main">
  <authors>
    <author>都築　敏夫</author>
  </authors>
  <commentList>
    <comment ref="Y3" authorId="0" shapeId="0">
      <text>
        <r>
          <rPr>
            <b/>
            <sz val="9"/>
            <color indexed="81"/>
            <rFont val="MS P ゴシック"/>
            <family val="3"/>
            <charset val="128"/>
          </rPr>
          <t>数字を入力</t>
        </r>
      </text>
    </comment>
    <comment ref="AX8" authorId="0" shapeId="0">
      <text>
        <r>
          <rPr>
            <b/>
            <sz val="9"/>
            <color indexed="81"/>
            <rFont val="MS P ゴシック"/>
            <family val="3"/>
            <charset val="128"/>
          </rPr>
          <t>休憩時間は除く</t>
        </r>
      </text>
    </comment>
    <comment ref="BA43" authorId="0" shapeId="0">
      <text>
        <r>
          <rPr>
            <b/>
            <sz val="9"/>
            <color indexed="81"/>
            <rFont val="MS P ゴシック"/>
            <family val="3"/>
            <charset val="128"/>
          </rPr>
          <t>数字を入力</t>
        </r>
      </text>
    </comment>
  </commentList>
</comments>
</file>

<file path=xl/sharedStrings.xml><?xml version="1.0" encoding="utf-8"?>
<sst xmlns="http://schemas.openxmlformats.org/spreadsheetml/2006/main" count="7809" uniqueCount="185">
  <si>
    <t>職種</t>
    <rPh sb="0" eb="2">
      <t>ショクシュ</t>
    </rPh>
    <phoneticPr fontId="2"/>
  </si>
  <si>
    <t>勤務
形態</t>
    <rPh sb="0" eb="2">
      <t>キンム</t>
    </rPh>
    <rPh sb="3" eb="5">
      <t>ケイタイ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</si>
  <si>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</si>
  <si>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氏　　　名</t>
    <rPh sb="0" eb="1">
      <t>シ</t>
    </rPh>
    <rPh sb="4" eb="5">
      <t>メイ</t>
    </rPh>
    <phoneticPr fontId="2"/>
  </si>
  <si>
    <t>管理者</t>
    <rPh sb="0" eb="3">
      <t>カンリシャ</t>
    </rPh>
    <phoneticPr fontId="2"/>
  </si>
  <si>
    <t>計画作成
担 当 者</t>
    <rPh sb="0" eb="2">
      <t>ケイカク</t>
    </rPh>
    <rPh sb="2" eb="4">
      <t>サクセイ</t>
    </rPh>
    <rPh sb="5" eb="6">
      <t>タン</t>
    </rPh>
    <rPh sb="7" eb="8">
      <t>トウ</t>
    </rPh>
    <rPh sb="9" eb="10">
      <t>シャ</t>
    </rPh>
    <phoneticPr fontId="2"/>
  </si>
  <si>
    <t>看護師</t>
    <rPh sb="0" eb="3">
      <t>カンゴシ</t>
    </rPh>
    <phoneticPr fontId="2"/>
  </si>
  <si>
    <t>日</t>
    <rPh sb="0" eb="1">
      <t>ニチ</t>
    </rPh>
    <phoneticPr fontId="2"/>
  </si>
  <si>
    <t>B</t>
    <phoneticPr fontId="2"/>
  </si>
  <si>
    <t>介護福祉士</t>
    <rPh sb="0" eb="2">
      <t>カイゴ</t>
    </rPh>
    <rPh sb="2" eb="4">
      <t>フクシ</t>
    </rPh>
    <rPh sb="4" eb="5">
      <t>シ</t>
    </rPh>
    <phoneticPr fontId="2"/>
  </si>
  <si>
    <t>②</t>
    <phoneticPr fontId="2"/>
  </si>
  <si>
    <t>Ａ</t>
    <phoneticPr fontId="2"/>
  </si>
  <si>
    <t>研</t>
    <rPh sb="0" eb="1">
      <t>ケン</t>
    </rPh>
    <phoneticPr fontId="2"/>
  </si>
  <si>
    <t>③</t>
    <phoneticPr fontId="2"/>
  </si>
  <si>
    <t>①</t>
    <phoneticPr fontId="2"/>
  </si>
  <si>
    <t>ヘルパー2級</t>
    <phoneticPr fontId="2"/>
  </si>
  <si>
    <t>Ｃ</t>
    <phoneticPr fontId="2"/>
  </si>
  <si>
    <t>時間</t>
    <rPh sb="0" eb="2">
      <t>ジカン</t>
    </rPh>
    <phoneticPr fontId="2"/>
  </si>
  <si>
    <t>夜</t>
    <rPh sb="0" eb="1">
      <t>ヨル</t>
    </rPh>
    <phoneticPr fontId="2"/>
  </si>
  <si>
    <t>明</t>
    <rPh sb="0" eb="1">
      <t>ア</t>
    </rPh>
    <phoneticPr fontId="2"/>
  </si>
  <si>
    <t>（空白）</t>
    <rPh sb="1" eb="3">
      <t>クウハク</t>
    </rPh>
    <phoneticPr fontId="2"/>
  </si>
  <si>
    <t>休み</t>
    <rPh sb="0" eb="1">
      <t>ヤス</t>
    </rPh>
    <phoneticPr fontId="2"/>
  </si>
  <si>
    <t>ユニット名</t>
    <rPh sb="4" eb="5">
      <t>メイ</t>
    </rPh>
    <phoneticPr fontId="2"/>
  </si>
  <si>
    <t>事業所名</t>
    <rPh sb="3" eb="4">
      <t>メイ</t>
    </rPh>
    <phoneticPr fontId="2"/>
  </si>
  <si>
    <t>定員数</t>
    <rPh sb="0" eb="2">
      <t>テイイン</t>
    </rPh>
    <rPh sb="2" eb="3">
      <t>スウ</t>
    </rPh>
    <phoneticPr fontId="2"/>
  </si>
  <si>
    <t>分～</t>
    <rPh sb="0" eb="1">
      <t>フン</t>
    </rPh>
    <phoneticPr fontId="2"/>
  </si>
  <si>
    <t>分）</t>
    <rPh sb="0" eb="1">
      <t>フン</t>
    </rPh>
    <phoneticPr fontId="2"/>
  </si>
  <si>
    <t>～</t>
    <phoneticPr fontId="2"/>
  </si>
  <si>
    <t>■勤務時間の区分</t>
    <rPh sb="1" eb="3">
      <t>キンム</t>
    </rPh>
    <rPh sb="3" eb="5">
      <t>ジカン</t>
    </rPh>
    <rPh sb="6" eb="8">
      <t>クブン</t>
    </rPh>
    <phoneticPr fontId="2"/>
  </si>
  <si>
    <t>有</t>
    <rPh sb="0" eb="1">
      <t>アリ</t>
    </rPh>
    <phoneticPr fontId="2"/>
  </si>
  <si>
    <t>有給：常勤のみ</t>
    <rPh sb="0" eb="2">
      <t>ユウキュウ</t>
    </rPh>
    <rPh sb="3" eb="5">
      <t>ジョウキン</t>
    </rPh>
    <phoneticPr fontId="2"/>
  </si>
  <si>
    <t>研修・出張：常勤のみ</t>
    <rPh sb="0" eb="2">
      <t>ケンシュウ</t>
    </rPh>
    <rPh sb="3" eb="5">
      <t>シュッチョウ</t>
    </rPh>
    <rPh sb="6" eb="8">
      <t>ジョウキン</t>
    </rPh>
    <phoneticPr fontId="2"/>
  </si>
  <si>
    <t>時間）</t>
    <rPh sb="0" eb="2">
      <t>ジカン</t>
    </rPh>
    <phoneticPr fontId="2"/>
  </si>
  <si>
    <t>１週間（</t>
    <phoneticPr fontId="2"/>
  </si>
  <si>
    <t>介護
従業者</t>
    <rPh sb="0" eb="2">
      <t>カイゴ</t>
    </rPh>
    <rPh sb="3" eb="6">
      <t>ジュウギョウシャ</t>
    </rPh>
    <phoneticPr fontId="2"/>
  </si>
  <si>
    <t>H</t>
    <phoneticPr fontId="2"/>
  </si>
  <si>
    <t>サービス種類（ （介護予防）認知症対応型共同生活介護　）</t>
    <phoneticPr fontId="2"/>
  </si>
  <si>
    <t>区分</t>
    <rPh sb="0" eb="2">
      <t>クブン</t>
    </rPh>
    <phoneticPr fontId="2"/>
  </si>
  <si>
    <t>勤務
時間</t>
    <rPh sb="0" eb="2">
      <t>キンム</t>
    </rPh>
    <rPh sb="3" eb="5">
      <t>ジカン</t>
    </rPh>
    <phoneticPr fontId="2"/>
  </si>
  <si>
    <t>看護職員</t>
    <rPh sb="0" eb="3">
      <t>カンゴショク</t>
    </rPh>
    <rPh sb="3" eb="4">
      <t>イン</t>
    </rPh>
    <phoneticPr fontId="2"/>
  </si>
  <si>
    <t>勤務時間帯</t>
    <rPh sb="0" eb="2">
      <t>キンム</t>
    </rPh>
    <rPh sb="2" eb="4">
      <t>ジカン</t>
    </rPh>
    <rPh sb="4" eb="5">
      <t>タイ</t>
    </rPh>
    <phoneticPr fontId="2"/>
  </si>
  <si>
    <t>サービス提供月</t>
    <rPh sb="4" eb="6">
      <t>テイキョウ</t>
    </rPh>
    <rPh sb="6" eb="7">
      <t>ツキ</t>
    </rPh>
    <phoneticPr fontId="2"/>
  </si>
  <si>
    <t>時間</t>
    <phoneticPr fontId="2"/>
  </si>
  <si>
    <t>○常勤の従業者が勤務すべき勤務時間数　１日（</t>
    <phoneticPr fontId="2"/>
  </si>
  <si>
    <t>時</t>
    <rPh sb="0" eb="1">
      <t>トキ</t>
    </rPh>
    <phoneticPr fontId="2"/>
  </si>
  <si>
    <t>〇夜間及び深夜の時間帯　（</t>
    <phoneticPr fontId="2"/>
  </si>
  <si>
    <t>看</t>
    <rPh sb="0" eb="1">
      <t>ミ</t>
    </rPh>
    <phoneticPr fontId="2"/>
  </si>
  <si>
    <t>常勤の従業者が1月あたりに
勤務すべき日数</t>
    <rPh sb="0" eb="2">
      <t>ジョウキン</t>
    </rPh>
    <rPh sb="3" eb="6">
      <t>ジュウギョウシャ</t>
    </rPh>
    <rPh sb="8" eb="9">
      <t>ガツ</t>
    </rPh>
    <rPh sb="14" eb="16">
      <t>キンム</t>
    </rPh>
    <rPh sb="19" eb="21">
      <t>ニッスウ</t>
    </rPh>
    <phoneticPr fontId="2"/>
  </si>
  <si>
    <t>常勤の従業者が1月あたりに
勤務すべき勤務時間</t>
    <rPh sb="0" eb="2">
      <t>ジョウキン</t>
    </rPh>
    <rPh sb="3" eb="6">
      <t>ジュウギョウシャ</t>
    </rPh>
    <rPh sb="8" eb="9">
      <t>ガツ</t>
    </rPh>
    <rPh sb="14" eb="16">
      <t>キンム</t>
    </rPh>
    <rPh sb="19" eb="21">
      <t>キンム</t>
    </rPh>
    <rPh sb="21" eb="23">
      <t>ジカン</t>
    </rPh>
    <phoneticPr fontId="2"/>
  </si>
  <si>
    <t>－</t>
    <phoneticPr fontId="2"/>
  </si>
  <si>
    <t>（Ａ）</t>
    <phoneticPr fontId="2"/>
  </si>
  <si>
    <t>（Ｂ）</t>
    <phoneticPr fontId="2"/>
  </si>
  <si>
    <t>常勤の従業者が1日あたりに
勤務すべき勤務時間数</t>
    <rPh sb="0" eb="2">
      <t>ジョウキン</t>
    </rPh>
    <rPh sb="3" eb="6">
      <t>ジュウギョウシャ</t>
    </rPh>
    <rPh sb="8" eb="9">
      <t>ニチ</t>
    </rPh>
    <rPh sb="14" eb="16">
      <t>キンム</t>
    </rPh>
    <rPh sb="19" eb="21">
      <t>キンム</t>
    </rPh>
    <rPh sb="21" eb="23">
      <t>ジカン</t>
    </rPh>
    <rPh sb="23" eb="24">
      <t>スウ</t>
    </rPh>
    <phoneticPr fontId="2"/>
  </si>
  <si>
    <t>加算Ⅲ</t>
    <rPh sb="0" eb="2">
      <t>カサン</t>
    </rPh>
    <phoneticPr fontId="2"/>
  </si>
  <si>
    <t>No.</t>
    <phoneticPr fontId="2"/>
  </si>
  <si>
    <t>氏名</t>
    <rPh sb="0" eb="2">
      <t>シメイ</t>
    </rPh>
    <phoneticPr fontId="2"/>
  </si>
  <si>
    <t>介護福祉士
資格の有無</t>
    <rPh sb="0" eb="2">
      <t>カイゴ</t>
    </rPh>
    <rPh sb="2" eb="5">
      <t>フクシシ</t>
    </rPh>
    <rPh sb="6" eb="8">
      <t>シカク</t>
    </rPh>
    <rPh sb="9" eb="11">
      <t>ウム</t>
    </rPh>
    <phoneticPr fontId="2"/>
  </si>
  <si>
    <t>採用年月日</t>
    <rPh sb="0" eb="2">
      <t>サイヨウ</t>
    </rPh>
    <rPh sb="2" eb="5">
      <t>ネンガッピ</t>
    </rPh>
    <phoneticPr fontId="2"/>
  </si>
  <si>
    <t>事業所名</t>
    <rPh sb="0" eb="3">
      <t>ジギョウショ</t>
    </rPh>
    <rPh sb="3" eb="4">
      <t>メイ</t>
    </rPh>
    <phoneticPr fontId="2"/>
  </si>
  <si>
    <t>資格取得
年月日</t>
    <rPh sb="0" eb="2">
      <t>シカク</t>
    </rPh>
    <rPh sb="2" eb="4">
      <t>シュトク</t>
    </rPh>
    <rPh sb="5" eb="8">
      <t>ネンガッピ</t>
    </rPh>
    <phoneticPr fontId="2"/>
  </si>
  <si>
    <t>勤続
月数</t>
    <rPh sb="0" eb="2">
      <t>キンゾク</t>
    </rPh>
    <rPh sb="3" eb="5">
      <t>ツキスウ</t>
    </rPh>
    <phoneticPr fontId="2"/>
  </si>
  <si>
    <t>採用年月日</t>
    <rPh sb="0" eb="5">
      <t>サイヨウネンガッピ</t>
    </rPh>
    <phoneticPr fontId="2"/>
  </si>
  <si>
    <t>従業者名簿</t>
    <rPh sb="0" eb="3">
      <t>ジュウギョウシャ</t>
    </rPh>
    <rPh sb="3" eb="5">
      <t>メイボ</t>
    </rPh>
    <phoneticPr fontId="2"/>
  </si>
  <si>
    <t>勤続
月数</t>
    <rPh sb="0" eb="2">
      <t>キンゾク</t>
    </rPh>
    <rPh sb="3" eb="4">
      <t>ガツ</t>
    </rPh>
    <rPh sb="4" eb="5">
      <t>スウ</t>
    </rPh>
    <phoneticPr fontId="2"/>
  </si>
  <si>
    <t>有</t>
    <rPh sb="0" eb="1">
      <t>ユウ</t>
    </rPh>
    <phoneticPr fontId="2"/>
  </si>
  <si>
    <t>Ｂ</t>
    <phoneticPr fontId="2"/>
  </si>
  <si>
    <t>Ｄ</t>
    <phoneticPr fontId="2"/>
  </si>
  <si>
    <t>勤務形態</t>
    <rPh sb="0" eb="2">
      <t>キンム</t>
    </rPh>
    <rPh sb="2" eb="4">
      <t>ケイタイ</t>
    </rPh>
    <phoneticPr fontId="2"/>
  </si>
  <si>
    <t>）</t>
    <phoneticPr fontId="2"/>
  </si>
  <si>
    <t>加算Ⅰ</t>
    <rPh sb="0" eb="2">
      <t>カサン</t>
    </rPh>
    <phoneticPr fontId="2"/>
  </si>
  <si>
    <t>加算Ⅱ</t>
    <rPh sb="0" eb="2">
      <t>カサン</t>
    </rPh>
    <phoneticPr fontId="2"/>
  </si>
  <si>
    <t>分母</t>
    <rPh sb="0" eb="2">
      <t>ブンボ</t>
    </rPh>
    <phoneticPr fontId="2"/>
  </si>
  <si>
    <t>種別</t>
    <rPh sb="0" eb="2">
      <t>シュベツ</t>
    </rPh>
    <phoneticPr fontId="2"/>
  </si>
  <si>
    <t>略名</t>
    <rPh sb="0" eb="1">
      <t>リャク</t>
    </rPh>
    <rPh sb="1" eb="2">
      <t>メイ</t>
    </rPh>
    <phoneticPr fontId="2"/>
  </si>
  <si>
    <t>分子</t>
    <rPh sb="0" eb="2">
      <t>ブンシ</t>
    </rPh>
    <phoneticPr fontId="2"/>
  </si>
  <si>
    <t>介護職員の総数</t>
    <rPh sb="0" eb="2">
      <t>カイゴ</t>
    </rPh>
    <rPh sb="2" eb="4">
      <t>ショクイン</t>
    </rPh>
    <rPh sb="5" eb="7">
      <t>ソウスウ</t>
    </rPh>
    <phoneticPr fontId="2"/>
  </si>
  <si>
    <t>直接提供する職員の総数</t>
    <rPh sb="0" eb="2">
      <t>チョクセツ</t>
    </rPh>
    <rPh sb="2" eb="4">
      <t>テイキョウ</t>
    </rPh>
    <rPh sb="6" eb="8">
      <t>ショクイン</t>
    </rPh>
    <rPh sb="9" eb="11">
      <t>ソウスウ</t>
    </rPh>
    <phoneticPr fontId="2"/>
  </si>
  <si>
    <t>6:00</t>
    <phoneticPr fontId="2"/>
  </si>
  <si>
    <t>21</t>
    <phoneticPr fontId="2"/>
  </si>
  <si>
    <t>00</t>
    <phoneticPr fontId="2"/>
  </si>
  <si>
    <t>6</t>
    <phoneticPr fontId="2"/>
  </si>
  <si>
    <t>15:00</t>
    <phoneticPr fontId="2"/>
  </si>
  <si>
    <t>9:00</t>
    <phoneticPr fontId="2"/>
  </si>
  <si>
    <t>18:00</t>
    <phoneticPr fontId="2"/>
  </si>
  <si>
    <t>10:00</t>
    <phoneticPr fontId="2"/>
  </si>
  <si>
    <t>19:00</t>
    <phoneticPr fontId="2"/>
  </si>
  <si>
    <t>16:00</t>
    <phoneticPr fontId="2"/>
  </si>
  <si>
    <t>12:00</t>
    <phoneticPr fontId="2"/>
  </si>
  <si>
    <t>【算定要件】</t>
    <rPh sb="1" eb="3">
      <t>サンテイ</t>
    </rPh>
    <rPh sb="3" eb="5">
      <t>ヨウケン</t>
    </rPh>
    <phoneticPr fontId="2"/>
  </si>
  <si>
    <t>算定要件</t>
    <rPh sb="0" eb="2">
      <t>サンテイ</t>
    </rPh>
    <rPh sb="2" eb="4">
      <t>ヨウケン</t>
    </rPh>
    <phoneticPr fontId="2"/>
  </si>
  <si>
    <t>【割合】</t>
    <rPh sb="1" eb="3">
      <t>ワリアイ</t>
    </rPh>
    <phoneticPr fontId="2"/>
  </si>
  <si>
    <t>勤務形態の区分　Ａ：常勤で専従　Ｂ：常勤で兼務　Ｃ：常勤以外で専従　Ｄ：常勤以外で兼務</t>
    <phoneticPr fontId="2"/>
  </si>
  <si>
    <t>勤務形態の区分　Ａ：常勤で専従　Ｂ：常勤で兼務　Ｃ：常勤以外で専従　Ｄ：常勤以外で兼務</t>
    <phoneticPr fontId="2"/>
  </si>
  <si>
    <t>勤務形態の区分　Ａ：常勤で専従　Ｂ：常勤で兼務　Ｃ：常勤以外で専従　Ｄ：常勤以外で兼務</t>
    <phoneticPr fontId="2"/>
  </si>
  <si>
    <t>勤務形態の区分　Ａ：常勤で専従　Ｂ：常勤で兼務　Ｃ：常勤以外で専従　Ｄ：常勤以外で兼務</t>
    <phoneticPr fontId="2"/>
  </si>
  <si>
    <t>勤務形態の区分　Ａ：常勤で専従　Ｂ：常勤で兼務　Ｃ：常勤以外で専従　Ｄ：常勤以外で兼務</t>
    <phoneticPr fontId="2"/>
  </si>
  <si>
    <t>【パラメータ】</t>
    <phoneticPr fontId="2"/>
  </si>
  <si>
    <t>（入力例）</t>
    <rPh sb="1" eb="3">
      <t>ニュウリョク</t>
    </rPh>
    <rPh sb="3" eb="4">
      <t>レイ</t>
    </rPh>
    <phoneticPr fontId="2"/>
  </si>
  <si>
    <t>【パラメータ】サービス提供体制強化加算種別</t>
    <rPh sb="11" eb="13">
      <t>テイキョウ</t>
    </rPh>
    <rPh sb="13" eb="15">
      <t>タイセイ</t>
    </rPh>
    <rPh sb="15" eb="17">
      <t>キョウカ</t>
    </rPh>
    <rPh sb="17" eb="19">
      <t>カサン</t>
    </rPh>
    <rPh sb="19" eb="21">
      <t>シュベツ</t>
    </rPh>
    <phoneticPr fontId="2"/>
  </si>
  <si>
    <t>加算の種別</t>
    <rPh sb="0" eb="2">
      <t>カサン</t>
    </rPh>
    <rPh sb="3" eb="5">
      <t>シュベツ</t>
    </rPh>
    <phoneticPr fontId="2"/>
  </si>
  <si>
    <t>　１　ユニット名と定員数、夜間及び深夜の時間帯を入力し、ユニット毎に勤務表を作成する。
　　　複数のユニットがある場合は、各月の印刷範囲を変更する。（印刷範囲の下段青ラインをマウスでドラッグして変更する）</t>
    <rPh sb="7" eb="8">
      <t>メイ</t>
    </rPh>
    <rPh sb="9" eb="11">
      <t>テイイン</t>
    </rPh>
    <rPh sb="11" eb="12">
      <t>スウ</t>
    </rPh>
    <rPh sb="13" eb="15">
      <t>ヤカン</t>
    </rPh>
    <rPh sb="15" eb="16">
      <t>オヨ</t>
    </rPh>
    <rPh sb="17" eb="19">
      <t>シンヤ</t>
    </rPh>
    <rPh sb="20" eb="23">
      <t>ジカンタイ</t>
    </rPh>
    <rPh sb="32" eb="33">
      <t>ゴト</t>
    </rPh>
    <rPh sb="34" eb="36">
      <t>キンム</t>
    </rPh>
    <rPh sb="36" eb="37">
      <t>ヒョウ</t>
    </rPh>
    <rPh sb="38" eb="40">
      <t>サクセイ</t>
    </rPh>
    <rPh sb="47" eb="49">
      <t>フクスウ</t>
    </rPh>
    <rPh sb="57" eb="59">
      <t>バアイ</t>
    </rPh>
    <rPh sb="61" eb="63">
      <t>カクツキ</t>
    </rPh>
    <rPh sb="64" eb="66">
      <t>インサツ</t>
    </rPh>
    <rPh sb="66" eb="68">
      <t>ハンイ</t>
    </rPh>
    <rPh sb="69" eb="71">
      <t>ヘンコウ</t>
    </rPh>
    <rPh sb="75" eb="77">
      <t>インサツ</t>
    </rPh>
    <rPh sb="77" eb="79">
      <t>ハンイ</t>
    </rPh>
    <rPh sb="80" eb="82">
      <t>ゲダン</t>
    </rPh>
    <rPh sb="82" eb="83">
      <t>アオ</t>
    </rPh>
    <rPh sb="97" eb="99">
      <t>ヘンコウ</t>
    </rPh>
    <phoneticPr fontId="2"/>
  </si>
  <si>
    <t>４　「【入力例】シート」を参照して、11月分の勤務形態一覧表を作成する。</t>
    <rPh sb="4" eb="6">
      <t>ニュウリョク</t>
    </rPh>
    <rPh sb="6" eb="7">
      <t>レイ</t>
    </rPh>
    <rPh sb="13" eb="15">
      <t>サンショウ</t>
    </rPh>
    <rPh sb="20" eb="21">
      <t>ツキ</t>
    </rPh>
    <rPh sb="21" eb="22">
      <t>ブン</t>
    </rPh>
    <rPh sb="23" eb="25">
      <t>キンム</t>
    </rPh>
    <rPh sb="25" eb="30">
      <t>ケイタイイチランヒョウ</t>
    </rPh>
    <rPh sb="31" eb="33">
      <t>サクセイ</t>
    </rPh>
    <phoneticPr fontId="2"/>
  </si>
  <si>
    <t>　７　「氏名」は、「【従業者名簿】シート」の氏名と一致すること。（一致すると、勤続年月が表示される）</t>
    <rPh sb="22" eb="24">
      <t>シメイ</t>
    </rPh>
    <phoneticPr fontId="2"/>
  </si>
  <si>
    <t>【作成方法】</t>
    <rPh sb="1" eb="3">
      <t>サクセイ</t>
    </rPh>
    <rPh sb="3" eb="5">
      <t>ホウホウ</t>
    </rPh>
    <phoneticPr fontId="2"/>
  </si>
  <si>
    <t>－</t>
    <phoneticPr fontId="2"/>
  </si>
  <si>
    <t>グループホーム〇〇〇〇〇</t>
    <phoneticPr fontId="2"/>
  </si>
  <si>
    <t>〇〇〇</t>
    <phoneticPr fontId="2"/>
  </si>
  <si>
    <t>Ｂ</t>
  </si>
  <si>
    <t>Ａ</t>
    <phoneticPr fontId="2"/>
  </si>
  <si>
    <t>算定開始年度</t>
    <rPh sb="0" eb="2">
      <t>サンテイ</t>
    </rPh>
    <rPh sb="2" eb="4">
      <t>カイシ</t>
    </rPh>
    <rPh sb="4" eb="6">
      <t>ネンド</t>
    </rPh>
    <phoneticPr fontId="2"/>
  </si>
  <si>
    <t>１　前年度の実績が６月以上の事業所は、常勤換算方法により算出した前年度の平均を用いて職員の割合を算出する。（３月を除く11ヵ月平均）</t>
    <rPh sb="19" eb="23">
      <t>ジョウキンカンサン</t>
    </rPh>
    <rPh sb="23" eb="25">
      <t>ホウホウ</t>
    </rPh>
    <rPh sb="28" eb="30">
      <t>サンシュツ</t>
    </rPh>
    <rPh sb="32" eb="35">
      <t>ゼンネンド</t>
    </rPh>
    <rPh sb="39" eb="40">
      <t>モチ</t>
    </rPh>
    <rPh sb="62" eb="63">
      <t>ゲツ</t>
    </rPh>
    <rPh sb="63" eb="65">
      <t>ヘイキン</t>
    </rPh>
    <phoneticPr fontId="2"/>
  </si>
  <si>
    <t>【11ヵ月の平均】</t>
    <rPh sb="4" eb="5">
      <t>ゲツ</t>
    </rPh>
    <rPh sb="6" eb="8">
      <t>ヘイキン</t>
    </rPh>
    <phoneticPr fontId="2"/>
  </si>
  <si>
    <t>サービス提供体制強化加算に関する計算書【前年度の実績が６月以上の場合】</t>
    <rPh sb="4" eb="6">
      <t>テイキョウ</t>
    </rPh>
    <rPh sb="6" eb="8">
      <t>タイセイ</t>
    </rPh>
    <rPh sb="8" eb="10">
      <t>キョウカ</t>
    </rPh>
    <rPh sb="10" eb="12">
      <t>カサン</t>
    </rPh>
    <rPh sb="13" eb="14">
      <t>カン</t>
    </rPh>
    <rPh sb="16" eb="19">
      <t>ケイサンショ</t>
    </rPh>
    <rPh sb="20" eb="23">
      <t>ゼンネンド</t>
    </rPh>
    <rPh sb="24" eb="26">
      <t>ジッセキ</t>
    </rPh>
    <rPh sb="28" eb="29">
      <t>ツキ</t>
    </rPh>
    <rPh sb="29" eb="31">
      <t>イジョウ</t>
    </rPh>
    <rPh sb="32" eb="34">
      <t>バアイ</t>
    </rPh>
    <phoneticPr fontId="2"/>
  </si>
  <si>
    <r>
      <t>　　</t>
    </r>
    <r>
      <rPr>
        <sz val="11"/>
        <rFont val="ＭＳ Ｐゴシック"/>
        <family val="3"/>
        <charset val="128"/>
      </rPr>
      <t>（前年度の実績が６月に満たない事業所は、「サービス提供体制強化加算に関する計算書【６月未満】」のファイルで作成する）</t>
    </r>
    <rPh sb="27" eb="29">
      <t>テイキョウ</t>
    </rPh>
    <rPh sb="29" eb="31">
      <t>タイセイ</t>
    </rPh>
    <rPh sb="31" eb="33">
      <t>キョウカ</t>
    </rPh>
    <rPh sb="33" eb="35">
      <t>カサン</t>
    </rPh>
    <rPh sb="36" eb="37">
      <t>カン</t>
    </rPh>
    <rPh sb="39" eb="42">
      <t>ケイサンショ</t>
    </rPh>
    <rPh sb="44" eb="45">
      <t>ガツ</t>
    </rPh>
    <rPh sb="45" eb="47">
      <t>ミマン</t>
    </rPh>
    <rPh sb="55" eb="57">
      <t>サクセイ</t>
    </rPh>
    <phoneticPr fontId="2"/>
  </si>
  <si>
    <t>Ａ</t>
    <phoneticPr fontId="2"/>
  </si>
  <si>
    <t>①</t>
    <phoneticPr fontId="2"/>
  </si>
  <si>
    <t>②</t>
    <phoneticPr fontId="2"/>
  </si>
  <si>
    <t>③</t>
    <phoneticPr fontId="2"/>
  </si>
  <si>
    <t>①</t>
    <phoneticPr fontId="2"/>
  </si>
  <si>
    <t>③</t>
    <phoneticPr fontId="2"/>
  </si>
  <si>
    <t>③</t>
    <phoneticPr fontId="2"/>
  </si>
  <si>
    <t>②</t>
    <phoneticPr fontId="2"/>
  </si>
  <si>
    <t>25：00</t>
    <phoneticPr fontId="2"/>
  </si>
  <si>
    <t>1：00</t>
    <phoneticPr fontId="2"/>
  </si>
  <si>
    <t>資格等</t>
    <rPh sb="0" eb="1">
      <t>シ</t>
    </rPh>
    <rPh sb="1" eb="2">
      <t>カク</t>
    </rPh>
    <rPh sb="2" eb="3">
      <t>トウ</t>
    </rPh>
    <phoneticPr fontId="2"/>
  </si>
  <si>
    <t>Ａ</t>
    <phoneticPr fontId="2"/>
  </si>
  <si>
    <t>３　「【従業者名簿】シート」は、勤務形態一覧表に記載する職員全員の資格情報と採用年月日を入力する。</t>
    <rPh sb="4" eb="7">
      <t>ジュウギョウシャ</t>
    </rPh>
    <rPh sb="7" eb="9">
      <t>メイボ</t>
    </rPh>
    <rPh sb="16" eb="18">
      <t>キンム</t>
    </rPh>
    <rPh sb="18" eb="20">
      <t>ケイタイ</t>
    </rPh>
    <rPh sb="20" eb="23">
      <t>イチランヒョウ</t>
    </rPh>
    <rPh sb="24" eb="26">
      <t>キサイ</t>
    </rPh>
    <rPh sb="28" eb="30">
      <t>ショクイン</t>
    </rPh>
    <rPh sb="30" eb="32">
      <t>ゼンイン</t>
    </rPh>
    <rPh sb="33" eb="35">
      <t>シカク</t>
    </rPh>
    <rPh sb="35" eb="37">
      <t>ジョウホウ</t>
    </rPh>
    <rPh sb="38" eb="43">
      <t>サイヨウネンガッピ</t>
    </rPh>
    <rPh sb="44" eb="46">
      <t>ニュウリョク</t>
    </rPh>
    <phoneticPr fontId="2"/>
  </si>
  <si>
    <t>　２　「勤務形態」欄は、下記の「勤務形態の区分」を入力する。
　　　勤務形態の区分　Ａ：常勤で専従　Ｂ：常勤で兼務　Ｃ：常勤以外で専従　Ｄ：常勤以外で兼務</t>
    <rPh sb="4" eb="6">
      <t>キンム</t>
    </rPh>
    <rPh sb="6" eb="8">
      <t>ケイタイ</t>
    </rPh>
    <rPh sb="9" eb="10">
      <t>ラン</t>
    </rPh>
    <rPh sb="12" eb="14">
      <t>カキ</t>
    </rPh>
    <rPh sb="16" eb="18">
      <t>キンム</t>
    </rPh>
    <rPh sb="18" eb="20">
      <t>ケイタイ</t>
    </rPh>
    <rPh sb="21" eb="23">
      <t>クブン</t>
    </rPh>
    <rPh sb="34" eb="36">
      <t>キンム</t>
    </rPh>
    <rPh sb="36" eb="38">
      <t>ケイタイ</t>
    </rPh>
    <rPh sb="39" eb="41">
      <t>クブン</t>
    </rPh>
    <rPh sb="44" eb="46">
      <t>ジョウキン</t>
    </rPh>
    <rPh sb="47" eb="49">
      <t>センジュウ</t>
    </rPh>
    <rPh sb="52" eb="54">
      <t>ジョウキン</t>
    </rPh>
    <rPh sb="55" eb="57">
      <t>ケンム</t>
    </rPh>
    <rPh sb="60" eb="62">
      <t>ジョウキン</t>
    </rPh>
    <rPh sb="62" eb="64">
      <t>イガイ</t>
    </rPh>
    <rPh sb="65" eb="67">
      <t>センジュウ</t>
    </rPh>
    <rPh sb="70" eb="72">
      <t>ジョウキン</t>
    </rPh>
    <rPh sb="72" eb="74">
      <t>イガイ</t>
    </rPh>
    <rPh sb="75" eb="77">
      <t>ケンム</t>
    </rPh>
    <phoneticPr fontId="2"/>
  </si>
  <si>
    <t>　４　「勤務時間の区分」欄は、勤務時間ごとに区分して番号等を付し勤務時間を入力する。（休憩時間を除く）
　　　（入力例－勤務時間　① ６：００～１５：００、② ９：００～１８：００、③ １０：００～１９：００、
　　　　　　　　　　　　　　　　　夜 １６：００～２５：００、明 １：００～１０：００、有 （有給：常勤のみ）、研 （研修・出張：常勤のみ））</t>
    <rPh sb="43" eb="45">
      <t>キュウケイ</t>
    </rPh>
    <rPh sb="45" eb="47">
      <t>ジカン</t>
    </rPh>
    <rPh sb="48" eb="49">
      <t>ノゾ</t>
    </rPh>
    <rPh sb="58" eb="59">
      <t>レイ</t>
    </rPh>
    <rPh sb="60" eb="62">
      <t>キンム</t>
    </rPh>
    <rPh sb="62" eb="64">
      <t>ジカン</t>
    </rPh>
    <rPh sb="123" eb="124">
      <t>ヨル</t>
    </rPh>
    <rPh sb="137" eb="138">
      <t>アケ</t>
    </rPh>
    <rPh sb="153" eb="155">
      <t>ユウキュウ</t>
    </rPh>
    <rPh sb="156" eb="158">
      <t>ジョウキン</t>
    </rPh>
    <rPh sb="162" eb="163">
      <t>ケン</t>
    </rPh>
    <rPh sb="165" eb="167">
      <t>ケンシュウ</t>
    </rPh>
    <rPh sb="168" eb="170">
      <t>シュッチョウ</t>
    </rPh>
    <rPh sb="171" eb="173">
      <t>ジョウキン</t>
    </rPh>
    <phoneticPr fontId="2"/>
  </si>
  <si>
    <r>
      <t>　３　管理者及び計画作成担当者が「Ａ：常勤で専従」の場合は、二重線より上段の欄に「勤務時間の区分」と「勤務時間数」を入力する。</t>
    </r>
    <r>
      <rPr>
        <sz val="12"/>
        <rFont val="ＭＳ Ｐゴシック"/>
        <family val="3"/>
        <charset val="128"/>
      </rPr>
      <t>（常勤換算対象外）</t>
    </r>
    <r>
      <rPr>
        <sz val="12"/>
        <rFont val="ＭＳ Ｐ明朝"/>
        <family val="1"/>
        <charset val="128"/>
      </rPr>
      <t xml:space="preserve">
　　　管理者及び計画作成担当者が「Ｂ：常勤で兼務」の場合は、二重線より下段の欄に「勤務時間の区分」と「勤務時間数」を入力する。
　　　（兼務の場合は、勤務時間を振り分けて入力する。）
　　　（他サービス事業との兼務である場合は、それらの勤務表も併せて提出してください）</t>
    </r>
    <rPh sb="3" eb="6">
      <t>カンリシャ</t>
    </rPh>
    <rPh sb="6" eb="7">
      <t>オヨ</t>
    </rPh>
    <rPh sb="8" eb="12">
      <t>ケイカクサクセイ</t>
    </rPh>
    <rPh sb="12" eb="15">
      <t>タントウシャ</t>
    </rPh>
    <rPh sb="19" eb="21">
      <t>ジョウキン</t>
    </rPh>
    <rPh sb="22" eb="24">
      <t>センジュウ</t>
    </rPh>
    <rPh sb="26" eb="28">
      <t>バアイ</t>
    </rPh>
    <rPh sb="30" eb="33">
      <t>ニジュウセン</t>
    </rPh>
    <rPh sb="35" eb="37">
      <t>ジョウダン</t>
    </rPh>
    <rPh sb="38" eb="39">
      <t>ラン</t>
    </rPh>
    <rPh sb="41" eb="43">
      <t>キンム</t>
    </rPh>
    <rPh sb="43" eb="45">
      <t>ジカン</t>
    </rPh>
    <rPh sb="46" eb="48">
      <t>クブン</t>
    </rPh>
    <rPh sb="51" eb="53">
      <t>キンム</t>
    </rPh>
    <rPh sb="53" eb="55">
      <t>ジカン</t>
    </rPh>
    <rPh sb="55" eb="56">
      <t>スウ</t>
    </rPh>
    <rPh sb="64" eb="68">
      <t>ジョウキンカンサン</t>
    </rPh>
    <rPh sb="68" eb="71">
      <t>タイショウガイ</t>
    </rPh>
    <rPh sb="95" eb="97">
      <t>ケンム</t>
    </rPh>
    <rPh sb="108" eb="109">
      <t>シタ</t>
    </rPh>
    <rPh sb="116" eb="118">
      <t>ジカン</t>
    </rPh>
    <rPh sb="141" eb="143">
      <t>ケンム</t>
    </rPh>
    <rPh sb="144" eb="146">
      <t>バアイ</t>
    </rPh>
    <rPh sb="148" eb="150">
      <t>キンム</t>
    </rPh>
    <rPh sb="150" eb="152">
      <t>ジカン</t>
    </rPh>
    <rPh sb="153" eb="154">
      <t>フ</t>
    </rPh>
    <rPh sb="155" eb="156">
      <t>ワ</t>
    </rPh>
    <phoneticPr fontId="2"/>
  </si>
  <si>
    <t>（小数点第２位以下切り捨て）</t>
    <rPh sb="1" eb="3">
      <t>ショウスウ</t>
    </rPh>
    <rPh sb="3" eb="4">
      <t>テン</t>
    </rPh>
    <rPh sb="4" eb="5">
      <t>ダイ</t>
    </rPh>
    <rPh sb="6" eb="9">
      <t>イイカ</t>
    </rPh>
    <rPh sb="9" eb="10">
      <t>キ</t>
    </rPh>
    <rPh sb="11" eb="12">
      <t>ス</t>
    </rPh>
    <phoneticPr fontId="2"/>
  </si>
  <si>
    <t>　５　「勤務時間入力」欄は、上段に「勤務時間の区分」、下段に「休憩時間を除く勤務時間」を入力する。
　　　（入力例－上段は「勤務時間の区分」の「①」で、下段は「勤務時間」の「８」を入力する）</t>
    <rPh sb="4" eb="6">
      <t>キンム</t>
    </rPh>
    <rPh sb="6" eb="8">
      <t>ジカン</t>
    </rPh>
    <rPh sb="11" eb="12">
      <t>ラン</t>
    </rPh>
    <rPh sb="14" eb="16">
      <t>ジョウダン</t>
    </rPh>
    <rPh sb="18" eb="20">
      <t>キンム</t>
    </rPh>
    <rPh sb="20" eb="22">
      <t>ジカン</t>
    </rPh>
    <rPh sb="23" eb="25">
      <t>クブン</t>
    </rPh>
    <rPh sb="27" eb="29">
      <t>ゲダン</t>
    </rPh>
    <rPh sb="31" eb="33">
      <t>キュウケイ</t>
    </rPh>
    <rPh sb="33" eb="35">
      <t>ジカン</t>
    </rPh>
    <rPh sb="36" eb="37">
      <t>ノゾ</t>
    </rPh>
    <rPh sb="40" eb="42">
      <t>ジカン</t>
    </rPh>
    <rPh sb="56" eb="57">
      <t>レイ</t>
    </rPh>
    <rPh sb="58" eb="60">
      <t>ジョウダン</t>
    </rPh>
    <rPh sb="62" eb="64">
      <t>キンム</t>
    </rPh>
    <rPh sb="64" eb="66">
      <t>ジカン</t>
    </rPh>
    <rPh sb="67" eb="69">
      <t>クブン</t>
    </rPh>
    <rPh sb="76" eb="78">
      <t>ゲダン</t>
    </rPh>
    <rPh sb="80" eb="82">
      <t>キンム</t>
    </rPh>
    <rPh sb="82" eb="84">
      <t>ジカン</t>
    </rPh>
    <phoneticPr fontId="2"/>
  </si>
  <si>
    <t>２　「事業所名」と「算定開始年度」、「常勤の従業者が勤務すべき1日の勤務時間と1週間の勤務時間」、「加算の種別」を入力する。</t>
    <rPh sb="3" eb="6">
      <t>ジギョウショ</t>
    </rPh>
    <rPh sb="6" eb="7">
      <t>メイ</t>
    </rPh>
    <rPh sb="10" eb="12">
      <t>サンテイ</t>
    </rPh>
    <rPh sb="12" eb="14">
      <t>カイシ</t>
    </rPh>
    <rPh sb="14" eb="16">
      <t>ネンド</t>
    </rPh>
    <rPh sb="19" eb="21">
      <t>ジョウキン</t>
    </rPh>
    <rPh sb="22" eb="25">
      <t>ジュウギョウシャ</t>
    </rPh>
    <rPh sb="26" eb="28">
      <t>キンム</t>
    </rPh>
    <rPh sb="32" eb="33">
      <t>ニチ</t>
    </rPh>
    <rPh sb="34" eb="36">
      <t>キンム</t>
    </rPh>
    <rPh sb="36" eb="38">
      <t>ジカン</t>
    </rPh>
    <rPh sb="40" eb="42">
      <t>シュウカン</t>
    </rPh>
    <rPh sb="43" eb="45">
      <t>キンム</t>
    </rPh>
    <rPh sb="45" eb="47">
      <t>ジカン</t>
    </rPh>
    <rPh sb="50" eb="52">
      <t>カサン</t>
    </rPh>
    <rPh sb="53" eb="55">
      <t>シュベツ</t>
    </rPh>
    <rPh sb="57" eb="59">
      <t>ニュウリョク</t>
    </rPh>
    <phoneticPr fontId="2"/>
  </si>
  <si>
    <t>香南　かがやき</t>
    <rPh sb="0" eb="2">
      <t>コウナン</t>
    </rPh>
    <phoneticPr fontId="2"/>
  </si>
  <si>
    <t>介護　愛</t>
    <rPh sb="0" eb="2">
      <t>カイゴ</t>
    </rPh>
    <rPh sb="3" eb="4">
      <t>アイ</t>
    </rPh>
    <phoneticPr fontId="2"/>
  </si>
  <si>
    <t>野市　めい</t>
    <rPh sb="0" eb="2">
      <t>ノイチ</t>
    </rPh>
    <phoneticPr fontId="2"/>
  </si>
  <si>
    <t>香我美　すず</t>
    <rPh sb="0" eb="3">
      <t>カガミ</t>
    </rPh>
    <phoneticPr fontId="2"/>
  </si>
  <si>
    <t>赤岡　かすみ</t>
    <rPh sb="0" eb="2">
      <t>アカオカ</t>
    </rPh>
    <phoneticPr fontId="2"/>
  </si>
  <si>
    <t>夜須　小町</t>
    <rPh sb="0" eb="2">
      <t>ヤス</t>
    </rPh>
    <rPh sb="3" eb="5">
      <t>コマチ</t>
    </rPh>
    <phoneticPr fontId="2"/>
  </si>
  <si>
    <t>吉川　さくらこ</t>
    <rPh sb="0" eb="2">
      <t>ヨシカワ</t>
    </rPh>
    <phoneticPr fontId="2"/>
  </si>
  <si>
    <t>高知　たから</t>
    <rPh sb="0" eb="2">
      <t>コウチ</t>
    </rPh>
    <phoneticPr fontId="2"/>
  </si>
  <si>
    <t>土佐　ひなた</t>
    <rPh sb="0" eb="2">
      <t>トサ</t>
    </rPh>
    <phoneticPr fontId="2"/>
  </si>
  <si>
    <t>算定開始
年度</t>
    <rPh sb="0" eb="2">
      <t>サンテイ</t>
    </rPh>
    <rPh sb="2" eb="4">
      <t>カイシ</t>
    </rPh>
    <rPh sb="5" eb="7">
      <t>ネンド</t>
    </rPh>
    <phoneticPr fontId="2"/>
  </si>
  <si>
    <t>（C）（（Ａ）×（Ｂ））</t>
    <phoneticPr fontId="2"/>
  </si>
  <si>
    <r>
      <t xml:space="preserve">常勤
換算
</t>
    </r>
    <r>
      <rPr>
        <b/>
        <sz val="6"/>
        <rFont val="ＭＳ Ｐゴシック"/>
        <family val="3"/>
        <charset val="128"/>
      </rPr>
      <t>（D）/（C）</t>
    </r>
    <rPh sb="0" eb="2">
      <t>ジョウキン</t>
    </rPh>
    <rPh sb="3" eb="5">
      <t>カンサン</t>
    </rPh>
    <phoneticPr fontId="2"/>
  </si>
  <si>
    <r>
      <t xml:space="preserve">勤務時間合計
</t>
    </r>
    <r>
      <rPr>
        <b/>
        <sz val="8"/>
        <rFont val="ＭＳ Ｐゴシック"/>
        <family val="3"/>
        <charset val="128"/>
      </rPr>
      <t>（D）</t>
    </r>
    <rPh sb="0" eb="2">
      <t>キンム</t>
    </rPh>
    <rPh sb="2" eb="4">
      <t>ジカン</t>
    </rPh>
    <rPh sb="4" eb="6">
      <t>ゴウケイ</t>
    </rPh>
    <phoneticPr fontId="2"/>
  </si>
  <si>
    <r>
      <rPr>
        <b/>
        <sz val="10"/>
        <rFont val="ＭＳ Ｐゴシック"/>
        <family val="3"/>
        <charset val="128"/>
      </rPr>
      <t xml:space="preserve">（E）
</t>
    </r>
    <r>
      <rPr>
        <b/>
        <sz val="8"/>
        <rFont val="ＭＳ Ｐゴシック"/>
        <family val="3"/>
        <charset val="128"/>
      </rPr>
      <t>介護従業者</t>
    </r>
    <rPh sb="4" eb="6">
      <t>カイゴ</t>
    </rPh>
    <rPh sb="6" eb="9">
      <t>ジュウギョウシャ</t>
    </rPh>
    <phoneticPr fontId="2"/>
  </si>
  <si>
    <t>（F）</t>
    <phoneticPr fontId="2"/>
  </si>
  <si>
    <t>（F）/（E）</t>
    <phoneticPr fontId="2"/>
  </si>
  <si>
    <r>
      <t>　６　常勤換算方法は、次のとおりとする。
　　　（１）「Ａ：常勤で専従」は、「勤務時間合計（D）」に関わりなく「１」とする。
　　　（２）それ以外の勤務形態は、「勤務時間合計（D）」を「常勤の従業者が1月あたりに勤務すべき勤務時間（C）」で除し、小数点第２位以下を切り捨てて算出する。
　　　　　　</t>
    </r>
    <r>
      <rPr>
        <sz val="12"/>
        <rFont val="ＭＳ Ｐゴシック"/>
        <family val="3"/>
        <charset val="128"/>
      </rPr>
      <t>（ただし、「勤務時間合計（D）」の上限は（C）の時間数とし、また勤務時間外の時間数は含めない）</t>
    </r>
    <r>
      <rPr>
        <sz val="12"/>
        <rFont val="ＭＳ Ｐ明朝"/>
        <family val="1"/>
        <charset val="128"/>
      </rPr>
      <t xml:space="preserve">
　　　「常勤の従業者が1月あたりに勤務すべき日数（Ｂ）」は、「週の日数×４週＋（月の日数－２８）×週の日数÷７日」で算出する。</t>
    </r>
    <rPh sb="3" eb="5">
      <t>ジョウキン</t>
    </rPh>
    <rPh sb="5" eb="7">
      <t>カンサン</t>
    </rPh>
    <rPh sb="7" eb="9">
      <t>ホウホウ</t>
    </rPh>
    <rPh sb="11" eb="12">
      <t>ツギ</t>
    </rPh>
    <rPh sb="39" eb="41">
      <t>キンム</t>
    </rPh>
    <rPh sb="41" eb="43">
      <t>ジカン</t>
    </rPh>
    <rPh sb="43" eb="45">
      <t>ゴウケイ</t>
    </rPh>
    <rPh sb="50" eb="51">
      <t>カカ</t>
    </rPh>
    <rPh sb="71" eb="73">
      <t>イガイ</t>
    </rPh>
    <rPh sb="74" eb="76">
      <t>キンム</t>
    </rPh>
    <rPh sb="76" eb="78">
      <t>ケイタイ</t>
    </rPh>
    <rPh sb="81" eb="83">
      <t>キンム</t>
    </rPh>
    <rPh sb="83" eb="85">
      <t>ジカン</t>
    </rPh>
    <rPh sb="85" eb="87">
      <t>ゴウケイ</t>
    </rPh>
    <rPh sb="120" eb="121">
      <t>ジョ</t>
    </rPh>
    <rPh sb="137" eb="139">
      <t>サンシュツ</t>
    </rPh>
    <rPh sb="155" eb="157">
      <t>キンム</t>
    </rPh>
    <rPh sb="157" eb="159">
      <t>ジカン</t>
    </rPh>
    <rPh sb="159" eb="161">
      <t>ゴウケイ</t>
    </rPh>
    <rPh sb="166" eb="168">
      <t>ジョウゲン</t>
    </rPh>
    <rPh sb="181" eb="183">
      <t>キンム</t>
    </rPh>
    <rPh sb="191" eb="192">
      <t>フク</t>
    </rPh>
    <rPh sb="228" eb="229">
      <t>シュウ</t>
    </rPh>
    <rPh sb="230" eb="232">
      <t>ニッスウ</t>
    </rPh>
    <rPh sb="234" eb="235">
      <t>シュウ</t>
    </rPh>
    <rPh sb="237" eb="238">
      <t>ツキ</t>
    </rPh>
    <rPh sb="239" eb="241">
      <t>ニッスウ</t>
    </rPh>
    <rPh sb="246" eb="247">
      <t>シュウ</t>
    </rPh>
    <rPh sb="248" eb="250">
      <t>ニッスウ</t>
    </rPh>
    <rPh sb="252" eb="253">
      <t>ニチ</t>
    </rPh>
    <rPh sb="255" eb="257">
      <t>サンシュツ</t>
    </rPh>
    <phoneticPr fontId="2"/>
  </si>
  <si>
    <r>
      <t>常勤
換算</t>
    </r>
    <r>
      <rPr>
        <b/>
        <sz val="8"/>
        <rFont val="ＭＳ Ｐゴシック"/>
        <family val="3"/>
        <charset val="128"/>
      </rPr>
      <t xml:space="preserve">
</t>
    </r>
    <r>
      <rPr>
        <b/>
        <sz val="6"/>
        <rFont val="ＭＳ Ｐゴシック"/>
        <family val="3"/>
        <charset val="128"/>
      </rPr>
      <t>（D）/（C）</t>
    </r>
    <rPh sb="0" eb="2">
      <t>ジョウキン</t>
    </rPh>
    <rPh sb="3" eb="5">
      <t>カンサン</t>
    </rPh>
    <phoneticPr fontId="2"/>
  </si>
  <si>
    <t>（C）（（Ａ）×（Ｂ））</t>
    <phoneticPr fontId="2"/>
  </si>
  <si>
    <t>（C）（（Ａ）×（Ｂ））</t>
    <phoneticPr fontId="2"/>
  </si>
  <si>
    <t>（C）（（Ａ）×（Ｂ））</t>
    <phoneticPr fontId="2"/>
  </si>
  <si>
    <t>（C）（（Ａ）×（Ｂ））</t>
    <phoneticPr fontId="2"/>
  </si>
  <si>
    <r>
      <t xml:space="preserve">（E）
</t>
    </r>
    <r>
      <rPr>
        <b/>
        <sz val="8"/>
        <rFont val="ＭＳ Ｐゴシック"/>
        <family val="3"/>
        <charset val="128"/>
      </rPr>
      <t>介護従業者</t>
    </r>
    <rPh sb="4" eb="6">
      <t>カイゴ</t>
    </rPh>
    <rPh sb="6" eb="9">
      <t>ジュウギョウシャ</t>
    </rPh>
    <phoneticPr fontId="2"/>
  </si>
  <si>
    <t>月数</t>
    <rPh sb="0" eb="1">
      <t>ツキ</t>
    </rPh>
    <rPh sb="1" eb="2">
      <t>スウ</t>
    </rPh>
    <phoneticPr fontId="2"/>
  </si>
  <si>
    <t>加算Ⅰ介護福祉士</t>
    <rPh sb="0" eb="2">
      <t>カサン</t>
    </rPh>
    <phoneticPr fontId="2"/>
  </si>
  <si>
    <t>加算Ⅰ勤続年数</t>
    <rPh sb="0" eb="2">
      <t>カサン</t>
    </rPh>
    <phoneticPr fontId="2"/>
  </si>
  <si>
    <t>勤続年数10年以上の者</t>
    <rPh sb="0" eb="2">
      <t>キンゾク</t>
    </rPh>
    <rPh sb="2" eb="4">
      <t>ネンスウ</t>
    </rPh>
    <rPh sb="6" eb="7">
      <t>ネン</t>
    </rPh>
    <rPh sb="7" eb="9">
      <t>イジョウ</t>
    </rPh>
    <rPh sb="10" eb="11">
      <t>モノ</t>
    </rPh>
    <phoneticPr fontId="2"/>
  </si>
  <si>
    <t>加算Ⅱ介護福祉士</t>
    <rPh sb="0" eb="2">
      <t>カサン</t>
    </rPh>
    <phoneticPr fontId="2"/>
  </si>
  <si>
    <t>加算Ⅲ介護福祉士</t>
    <rPh sb="0" eb="2">
      <t>カサン</t>
    </rPh>
    <phoneticPr fontId="2"/>
  </si>
  <si>
    <t>加算Ⅲ勤続年数</t>
    <rPh sb="0" eb="2">
      <t>カサン</t>
    </rPh>
    <phoneticPr fontId="2"/>
  </si>
  <si>
    <t>勤続年数７年以上の者</t>
    <rPh sb="0" eb="2">
      <t>キンゾク</t>
    </rPh>
    <rPh sb="2" eb="4">
      <t>ネンスウ</t>
    </rPh>
    <rPh sb="5" eb="6">
      <t>ネン</t>
    </rPh>
    <rPh sb="6" eb="8">
      <t>イジョウ</t>
    </rPh>
    <rPh sb="9" eb="10">
      <t>モノ</t>
    </rPh>
    <phoneticPr fontId="2"/>
  </si>
  <si>
    <t>加算Ⅲ常勤職員</t>
    <rPh sb="0" eb="2">
      <t>カサン</t>
    </rPh>
    <rPh sb="3" eb="5">
      <t>ジョウキン</t>
    </rPh>
    <rPh sb="5" eb="7">
      <t>ショクイン</t>
    </rPh>
    <phoneticPr fontId="2"/>
  </si>
  <si>
    <t>加算
種別</t>
    <phoneticPr fontId="2"/>
  </si>
  <si>
    <t>算定対象
常勤換算</t>
    <phoneticPr fontId="2"/>
  </si>
  <si>
    <t>割合</t>
    <phoneticPr fontId="2"/>
  </si>
  <si>
    <t>加算Ⅰ･Ⅱ･Ⅲ</t>
    <phoneticPr fontId="2"/>
  </si>
  <si>
    <t>介護福祉士</t>
    <rPh sb="0" eb="2">
      <t>カイゴ</t>
    </rPh>
    <rPh sb="2" eb="5">
      <t>フクシシ</t>
    </rPh>
    <phoneticPr fontId="2"/>
  </si>
  <si>
    <t>加算Ⅰ</t>
    <phoneticPr fontId="2"/>
  </si>
  <si>
    <t>【勤続年数10年以上の介護福祉士】</t>
    <rPh sb="1" eb="3">
      <t>キンゾク</t>
    </rPh>
    <rPh sb="3" eb="5">
      <t>ネンスウ</t>
    </rPh>
    <rPh sb="7" eb="10">
      <t>ネンイジョウ</t>
    </rPh>
    <rPh sb="11" eb="13">
      <t>カイゴ</t>
    </rPh>
    <rPh sb="13" eb="16">
      <t>フクシシ</t>
    </rPh>
    <phoneticPr fontId="2"/>
  </si>
  <si>
    <t>勤続10年</t>
    <rPh sb="0" eb="2">
      <t>キンゾク</t>
    </rPh>
    <rPh sb="4" eb="5">
      <t>ネン</t>
    </rPh>
    <phoneticPr fontId="2"/>
  </si>
  <si>
    <t>加算Ⅲ</t>
    <phoneticPr fontId="2"/>
  </si>
  <si>
    <t>【勤続年数７年以上の直接サービスを提供する職員】</t>
    <rPh sb="1" eb="3">
      <t>キンゾク</t>
    </rPh>
    <rPh sb="3" eb="5">
      <t>ネンスウ</t>
    </rPh>
    <rPh sb="6" eb="9">
      <t>ネンイジョウ</t>
    </rPh>
    <rPh sb="10" eb="12">
      <t>チョクセツ</t>
    </rPh>
    <rPh sb="17" eb="19">
      <t>テイキョウ</t>
    </rPh>
    <rPh sb="21" eb="23">
      <t>ショクイン</t>
    </rPh>
    <phoneticPr fontId="2"/>
  </si>
  <si>
    <t>勤続７年</t>
    <rPh sb="0" eb="2">
      <t>キンゾク</t>
    </rPh>
    <rPh sb="3" eb="4">
      <t>ネン</t>
    </rPh>
    <phoneticPr fontId="2"/>
  </si>
  <si>
    <t>看護・介護職員</t>
    <rPh sb="0" eb="2">
      <t>カンゴ</t>
    </rPh>
    <rPh sb="3" eb="5">
      <t>カイゴ</t>
    </rPh>
    <rPh sb="5" eb="7">
      <t>ショクイン</t>
    </rPh>
    <phoneticPr fontId="2"/>
  </si>
  <si>
    <t>常勤の者</t>
    <rPh sb="0" eb="2">
      <t>ジョウキン</t>
    </rPh>
    <rPh sb="3" eb="4">
      <t>モノ</t>
    </rPh>
    <phoneticPr fontId="2"/>
  </si>
  <si>
    <t>介護福祉士</t>
    <rPh sb="0" eb="5">
      <t>カイゴフクシシ</t>
    </rPh>
    <phoneticPr fontId="2"/>
  </si>
  <si>
    <t>介護福祉士</t>
    <phoneticPr fontId="2"/>
  </si>
  <si>
    <t>兼 介護支援専門員</t>
    <phoneticPr fontId="2"/>
  </si>
  <si>
    <t>常勤職員</t>
    <rPh sb="0" eb="2">
      <t>ジョウキン</t>
    </rPh>
    <rPh sb="2" eb="4">
      <t>ショクイン</t>
    </rPh>
    <phoneticPr fontId="2"/>
  </si>
  <si>
    <t>Ａ</t>
  </si>
  <si>
    <t>Ｃ</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</si>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</sst>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411]ge\.m\.d;@"/>
    <numFmt numFmtId="177" formatCode="d"/>
    <numFmt numFmtId="178" formatCode="aaa"/>
    <numFmt numFmtId="179" formatCode="h:mm;@"/>
    <numFmt numFmtId="180" formatCode="#,##0_ "/>
    <numFmt numFmtId="181" formatCode="#,##0&quot;人&quot;"/>
    <numFmt numFmtId="182" formatCode="#,##0.00;&quot;△ &quot;#,##0.00"/>
    <numFmt numFmtId="183" formatCode="[$-411]ggge&quot;年&quot;m&quot;月&quot;;@"/>
    <numFmt numFmtId="184" formatCode="0.0%"/>
    <numFmt numFmtId="185" formatCode="#,##0.00_);[Red]\(#,##0.00\)"/>
    <numFmt numFmtId="186" formatCode="#,##0&quot;月&quot;"/>
    <numFmt numFmtId="187" formatCode="[$-411]ggge&quot;年度&quot;;@"/>
    <numFmt numFmtId="188" formatCode="#,##0.00&quot;時間&quot;"/>
    <numFmt numFmtId="189" formatCode="0%&quot;以上&quot;"/>
    <numFmt numFmtId="190" formatCode="0.0_ "/>
    <numFmt numFmtId="191" formatCode="#,##0.0_ "/>
    <numFmt numFmtId="192" formatCode="#,##0.0_);[Red]\(#,##0.0\)"/>
    <numFmt numFmtId="193" formatCode="#,##0&quot;月以上&quot;"/>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0"/>
      <color indexed="10"/>
      <name val="ＭＳ Ｐ明朝"/>
      <family val="1"/>
      <charset val="128"/>
    </font>
    <font>
      <b/>
      <sz val="10"/>
      <name val="ＭＳ Ｐゴシック"/>
      <family val="3"/>
      <charset val="128"/>
    </font>
    <font>
      <b/>
      <sz val="11"/>
      <name val="ＭＳ Ｐゴシック"/>
      <family val="3"/>
      <charset val="128"/>
    </font>
    <font>
      <b/>
      <sz val="9"/>
      <color indexed="81"/>
      <name val="MS P ゴシック"/>
      <family val="3"/>
      <charset val="128"/>
    </font>
    <font>
      <b/>
      <sz val="8"/>
      <name val="ＭＳ Ｐゴシック"/>
      <family val="3"/>
      <charset val="128"/>
    </font>
    <font>
      <sz val="10"/>
      <name val="HG丸ｺﾞｼｯｸM-PRO"/>
      <family val="3"/>
      <charset val="128"/>
    </font>
    <font>
      <b/>
      <sz val="12"/>
      <name val="ＭＳ Ｐゴシック"/>
      <family val="3"/>
      <charset val="128"/>
    </font>
    <font>
      <b/>
      <sz val="10"/>
      <color indexed="13"/>
      <name val="ＭＳ Ｐゴシック"/>
      <family val="3"/>
      <charset val="128"/>
    </font>
    <font>
      <sz val="12"/>
      <name val="ＭＳ Ｐ明朝"/>
      <family val="1"/>
      <charset val="128"/>
    </font>
    <font>
      <sz val="10"/>
      <color rgb="FFFF0000"/>
      <name val="ＭＳ Ｐ明朝"/>
      <family val="1"/>
      <charset val="128"/>
    </font>
    <font>
      <b/>
      <sz val="10"/>
      <color rgb="FFFFFF00"/>
      <name val="ＭＳ Ｐゴシック"/>
      <family val="3"/>
      <charset val="128"/>
    </font>
    <font>
      <b/>
      <sz val="11"/>
      <color rgb="FFFF0000"/>
      <name val="ＭＳ Ｐゴシック"/>
      <family val="3"/>
      <charset val="128"/>
    </font>
    <font>
      <b/>
      <sz val="6"/>
      <name val="ＭＳ Ｐ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s>
  <cellStyleXfs count="2">
    <xf numFmtId="0" fontId="0" fillId="0" borderId="0"/>
    <xf numFmtId="0" fontId="1" fillId="0" borderId="0">
      <alignment vertical="center"/>
    </xf>
  </cellStyleXfs>
  <cellXfs count="327">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Fill="1" applyAlignment="1">
      <alignment horizontal="center"/>
    </xf>
    <xf numFmtId="0" fontId="6" fillId="0" borderId="0" xfId="0" applyFont="1" applyFill="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3" fillId="0" borderId="3" xfId="0" applyFont="1" applyBorder="1" applyAlignment="1">
      <alignment horizontal="center" vertical="center"/>
    </xf>
    <xf numFmtId="0" fontId="7" fillId="0" borderId="0" xfId="0" applyFont="1" applyAlignment="1">
      <alignment horizontal="right" vertical="center"/>
    </xf>
    <xf numFmtId="0" fontId="14" fillId="0" borderId="0" xfId="0" applyFont="1" applyBorder="1" applyAlignment="1">
      <alignment vertical="center"/>
    </xf>
    <xf numFmtId="0" fontId="0" fillId="0" borderId="4" xfId="0"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77" fontId="3"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0" fontId="0" fillId="0" borderId="5" xfId="0"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center" vertical="center" wrapText="1"/>
    </xf>
    <xf numFmtId="0" fontId="3" fillId="0" borderId="7" xfId="0" applyFont="1" applyBorder="1" applyAlignment="1">
      <alignment vertical="center"/>
    </xf>
    <xf numFmtId="0" fontId="14" fillId="0" borderId="4" xfId="0" applyFont="1" applyBorder="1" applyAlignment="1">
      <alignment horizontal="right" vertical="center"/>
    </xf>
    <xf numFmtId="0" fontId="14" fillId="0" borderId="0" xfId="0" applyFont="1" applyBorder="1" applyAlignment="1">
      <alignment horizontal="right" vertical="center"/>
    </xf>
    <xf numFmtId="0" fontId="3" fillId="0" borderId="4" xfId="0" applyFont="1" applyBorder="1" applyAlignment="1">
      <alignment vertical="center"/>
    </xf>
    <xf numFmtId="0" fontId="4" fillId="0" borderId="0" xfId="1" applyFont="1">
      <alignment vertical="center"/>
    </xf>
    <xf numFmtId="0" fontId="1" fillId="0" borderId="0" xfId="1">
      <alignment vertical="center"/>
    </xf>
    <xf numFmtId="0" fontId="18" fillId="0" borderId="0" xfId="1" applyFont="1">
      <alignment vertical="center"/>
    </xf>
    <xf numFmtId="176" fontId="0" fillId="0" borderId="0" xfId="0" applyNumberFormat="1" applyAlignment="1">
      <alignment vertical="center"/>
    </xf>
    <xf numFmtId="0" fontId="0" fillId="0" borderId="1" xfId="0" applyBorder="1" applyAlignment="1">
      <alignment vertical="center" shrinkToFit="1"/>
    </xf>
    <xf numFmtId="0" fontId="0" fillId="0" borderId="1" xfId="0" applyBorder="1" applyAlignment="1">
      <alignment horizontal="center" vertical="center" wrapText="1"/>
    </xf>
    <xf numFmtId="186" fontId="0" fillId="0" borderId="1" xfId="0" applyNumberFormat="1" applyBorder="1" applyAlignment="1">
      <alignment vertical="center"/>
    </xf>
    <xf numFmtId="0" fontId="10" fillId="2" borderId="1"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0" fontId="10" fillId="2" borderId="10" xfId="0" applyFont="1" applyFill="1" applyBorder="1" applyAlignment="1" applyProtection="1">
      <alignment horizontal="center" vertical="center" shrinkToFit="1"/>
      <protection locked="0"/>
    </xf>
    <xf numFmtId="0" fontId="13" fillId="2" borderId="1" xfId="0" applyFont="1" applyFill="1" applyBorder="1" applyAlignment="1" applyProtection="1">
      <alignment vertical="center" shrinkToFit="1"/>
      <protection locked="0"/>
    </xf>
    <xf numFmtId="0" fontId="22" fillId="2" borderId="1" xfId="0" applyFont="1" applyFill="1" applyBorder="1" applyAlignment="1" applyProtection="1">
      <alignment horizontal="center" vertical="center" shrinkToFit="1"/>
      <protection locked="0"/>
    </xf>
    <xf numFmtId="0" fontId="15" fillId="0" borderId="5" xfId="0" applyFont="1" applyBorder="1" applyAlignment="1">
      <alignment vertical="center" shrinkToFit="1"/>
    </xf>
    <xf numFmtId="0" fontId="5" fillId="0" borderId="0" xfId="0" applyFont="1" applyBorder="1" applyAlignment="1">
      <alignment vertical="center" wrapText="1"/>
    </xf>
    <xf numFmtId="0" fontId="0" fillId="0" borderId="0" xfId="0" applyBorder="1" applyAlignment="1">
      <alignment vertical="center"/>
    </xf>
    <xf numFmtId="0" fontId="1" fillId="0" borderId="0" xfId="1" applyBorder="1" applyAlignment="1">
      <alignment vertical="center"/>
    </xf>
    <xf numFmtId="0" fontId="0" fillId="0" borderId="0" xfId="1" applyFont="1">
      <alignment vertical="center"/>
    </xf>
    <xf numFmtId="176" fontId="1" fillId="0" borderId="0" xfId="1" applyNumberFormat="1" applyAlignment="1">
      <alignment vertical="center" shrinkToFit="1"/>
    </xf>
    <xf numFmtId="0" fontId="1" fillId="0" borderId="0" xfId="1" applyNumberFormat="1">
      <alignment vertical="center"/>
    </xf>
    <xf numFmtId="0" fontId="10" fillId="2" borderId="1" xfId="0" applyFont="1" applyFill="1" applyBorder="1" applyAlignment="1" applyProtection="1">
      <alignment horizontal="center" vertical="center" shrinkToFit="1"/>
      <protection locked="0"/>
    </xf>
    <xf numFmtId="0" fontId="3" fillId="0" borderId="1" xfId="1" applyFont="1" applyBorder="1" applyAlignment="1">
      <alignment horizontal="center" vertical="center"/>
    </xf>
    <xf numFmtId="0" fontId="3" fillId="0" borderId="11" xfId="1" applyFont="1" applyBorder="1" applyAlignment="1">
      <alignment vertical="center" wrapText="1"/>
    </xf>
    <xf numFmtId="0" fontId="3" fillId="0" borderId="0" xfId="1" applyFont="1" applyAlignment="1">
      <alignment horizontal="right" vertical="center"/>
    </xf>
    <xf numFmtId="0" fontId="3" fillId="0" borderId="0" xfId="1" applyFont="1">
      <alignment vertical="center"/>
    </xf>
    <xf numFmtId="49" fontId="3" fillId="2" borderId="0" xfId="0" applyNumberFormat="1" applyFont="1" applyFill="1" applyAlignment="1" applyProtection="1">
      <alignment horizontal="center" vertical="center"/>
      <protection locked="0"/>
    </xf>
    <xf numFmtId="0" fontId="15" fillId="0" borderId="0" xfId="0" applyFont="1" applyFill="1" applyBorder="1" applyAlignment="1" applyProtection="1">
      <alignment horizontal="center" vertical="center" shrinkToFit="1"/>
    </xf>
    <xf numFmtId="0" fontId="22" fillId="2" borderId="1" xfId="0" applyFont="1" applyFill="1" applyBorder="1" applyAlignment="1" applyProtection="1">
      <alignment vertical="center" shrinkToFit="1"/>
      <protection locked="0"/>
    </xf>
    <xf numFmtId="49" fontId="3" fillId="0" borderId="0" xfId="0" applyNumberFormat="1" applyFont="1" applyFill="1" applyAlignment="1" applyProtection="1">
      <alignment horizontal="center" vertical="center"/>
    </xf>
    <xf numFmtId="0" fontId="3" fillId="0" borderId="0" xfId="0" applyFont="1" applyFill="1" applyAlignment="1" applyProtection="1">
      <alignment vertical="center"/>
    </xf>
    <xf numFmtId="0" fontId="15" fillId="0" borderId="0" xfId="0" applyFont="1" applyBorder="1" applyAlignment="1">
      <alignment vertical="center" shrinkToFit="1"/>
    </xf>
    <xf numFmtId="0" fontId="0" fillId="0" borderId="0" xfId="0" applyBorder="1" applyAlignment="1">
      <alignment horizontal="center" vertical="center" wrapText="1"/>
    </xf>
    <xf numFmtId="182" fontId="15" fillId="0" borderId="0" xfId="0" applyNumberFormat="1" applyFont="1" applyFill="1" applyBorder="1" applyAlignment="1">
      <alignment vertical="center" shrinkToFit="1"/>
    </xf>
    <xf numFmtId="180" fontId="15" fillId="0" borderId="0" xfId="0" applyNumberFormat="1" applyFont="1" applyFill="1" applyBorder="1" applyAlignment="1">
      <alignment vertical="center" shrinkToFit="1"/>
    </xf>
    <xf numFmtId="185" fontId="19" fillId="0" borderId="0" xfId="0" applyNumberFormat="1" applyFont="1" applyBorder="1" applyAlignment="1">
      <alignment shrinkToFit="1"/>
    </xf>
    <xf numFmtId="0" fontId="19" fillId="0" borderId="0" xfId="0" applyFont="1" applyBorder="1" applyAlignment="1"/>
    <xf numFmtId="0" fontId="5" fillId="0" borderId="0" xfId="0" applyFont="1" applyBorder="1" applyAlignment="1">
      <alignment horizontal="left" vertical="center" wrapText="1"/>
    </xf>
    <xf numFmtId="185" fontId="4" fillId="0" borderId="0" xfId="0" applyNumberFormat="1" applyFont="1" applyBorder="1" applyAlignment="1"/>
    <xf numFmtId="184" fontId="4" fillId="0" borderId="0" xfId="0" applyNumberFormat="1" applyFont="1" applyBorder="1" applyAlignment="1">
      <alignment horizontal="center"/>
    </xf>
    <xf numFmtId="0" fontId="19" fillId="0" borderId="0" xfId="1" applyFont="1" applyAlignment="1">
      <alignment horizontal="right" vertical="center"/>
    </xf>
    <xf numFmtId="0" fontId="10" fillId="2" borderId="1"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179" fontId="10" fillId="2" borderId="12" xfId="0" applyNumberFormat="1" applyFont="1" applyFill="1" applyBorder="1" applyAlignment="1" applyProtection="1">
      <alignment vertical="center" shrinkToFit="1"/>
      <protection locked="0"/>
    </xf>
    <xf numFmtId="179" fontId="10" fillId="2" borderId="3" xfId="0" applyNumberFormat="1" applyFont="1" applyFill="1" applyBorder="1" applyAlignment="1" applyProtection="1">
      <alignment vertical="center" shrinkToFit="1"/>
      <protection locked="0"/>
    </xf>
    <xf numFmtId="179" fontId="10" fillId="2" borderId="2" xfId="0" applyNumberFormat="1"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184" fontId="7" fillId="0" borderId="13" xfId="1" applyNumberFormat="1"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vertical="center"/>
    </xf>
    <xf numFmtId="0" fontId="10" fillId="2" borderId="1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179" fontId="10" fillId="2" borderId="12" xfId="0" applyNumberFormat="1" applyFont="1" applyFill="1" applyBorder="1" applyAlignment="1" applyProtection="1">
      <alignment vertical="center" shrinkToFit="1"/>
      <protection locked="0"/>
    </xf>
    <xf numFmtId="179" fontId="10" fillId="2" borderId="3" xfId="0" applyNumberFormat="1" applyFont="1" applyFill="1" applyBorder="1" applyAlignment="1" applyProtection="1">
      <alignment vertical="center" shrinkToFit="1"/>
      <protection locked="0"/>
    </xf>
    <xf numFmtId="179" fontId="10" fillId="2" borderId="2" xfId="0" applyNumberFormat="1" applyFont="1" applyFill="1" applyBorder="1" applyAlignment="1" applyProtection="1">
      <alignment vertical="center" shrinkToFit="1"/>
      <protection locked="0"/>
    </xf>
    <xf numFmtId="0" fontId="3" fillId="0" borderId="0" xfId="1" applyFont="1" applyBorder="1" applyProtection="1">
      <alignment vertical="center"/>
      <protection locked="0"/>
    </xf>
    <xf numFmtId="0" fontId="23" fillId="0" borderId="1" xfId="1" applyFont="1" applyBorder="1" applyProtection="1">
      <alignment vertical="center"/>
      <protection locked="0"/>
    </xf>
    <xf numFmtId="0" fontId="8" fillId="0" borderId="0" xfId="1" applyFont="1">
      <alignment vertical="center"/>
    </xf>
    <xf numFmtId="0" fontId="24" fillId="0" borderId="1" xfId="0" applyFont="1" applyFill="1" applyBorder="1" applyAlignment="1" applyProtection="1">
      <alignment vertical="center" shrinkToFit="1"/>
    </xf>
    <xf numFmtId="0" fontId="24" fillId="0" borderId="1" xfId="0" applyFont="1" applyFill="1" applyBorder="1" applyAlignment="1" applyProtection="1">
      <alignment horizontal="center" vertical="center"/>
    </xf>
    <xf numFmtId="57" fontId="24" fillId="0" borderId="1" xfId="0" applyNumberFormat="1" applyFont="1" applyFill="1" applyBorder="1" applyAlignment="1" applyProtection="1">
      <alignment vertical="center"/>
    </xf>
    <xf numFmtId="0" fontId="0" fillId="0" borderId="0" xfId="0" applyFont="1" applyBorder="1" applyAlignment="1">
      <alignment vertical="center"/>
    </xf>
    <xf numFmtId="0" fontId="0" fillId="0" borderId="0"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3" fillId="0" borderId="14" xfId="1" applyFont="1" applyBorder="1" applyAlignment="1">
      <alignment vertical="center" wrapText="1"/>
    </xf>
    <xf numFmtId="0" fontId="3" fillId="0" borderId="15" xfId="1" applyFont="1" applyBorder="1" applyAlignment="1">
      <alignment horizontal="center" vertical="center"/>
    </xf>
    <xf numFmtId="184" fontId="8" fillId="0" borderId="15" xfId="1" applyNumberFormat="1" applyFont="1" applyBorder="1" applyAlignment="1">
      <alignment horizontal="right" vertical="center" indent="1"/>
    </xf>
    <xf numFmtId="188" fontId="19" fillId="2" borderId="0" xfId="1" applyNumberFormat="1" applyFont="1" applyFill="1" applyAlignment="1" applyProtection="1">
      <alignment horizontal="center" vertical="center" shrinkToFit="1"/>
      <protection locked="0"/>
    </xf>
    <xf numFmtId="0" fontId="11" fillId="0" borderId="0" xfId="1" applyFont="1">
      <alignment vertical="center"/>
    </xf>
    <xf numFmtId="0" fontId="21" fillId="0" borderId="0" xfId="1" applyFont="1">
      <alignment vertical="center"/>
    </xf>
    <xf numFmtId="0" fontId="11" fillId="2" borderId="1" xfId="0"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189" fontId="23" fillId="0" borderId="1" xfId="1" applyNumberFormat="1" applyFont="1" applyBorder="1" applyProtection="1">
      <alignment vertical="center"/>
      <protection locked="0"/>
    </xf>
    <xf numFmtId="0" fontId="11" fillId="2" borderId="1" xfId="0" applyFont="1" applyFill="1" applyBorder="1" applyAlignment="1" applyProtection="1">
      <alignment horizontal="center" vertical="center"/>
      <protection locked="0"/>
    </xf>
    <xf numFmtId="57" fontId="11" fillId="2" borderId="1" xfId="0" applyNumberFormat="1" applyFont="1" applyFill="1" applyBorder="1" applyAlignment="1" applyProtection="1">
      <alignment vertical="center"/>
      <protection locked="0"/>
    </xf>
    <xf numFmtId="189" fontId="19" fillId="0" borderId="0" xfId="1" applyNumberFormat="1" applyFont="1" applyAlignment="1">
      <alignment horizontal="center" vertical="center"/>
    </xf>
    <xf numFmtId="0" fontId="10" fillId="2" borderId="12"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0" fillId="0" borderId="2" xfId="0" applyBorder="1" applyAlignment="1">
      <alignment vertical="center"/>
    </xf>
    <xf numFmtId="0" fontId="0" fillId="0" borderId="0" xfId="0" applyBorder="1" applyAlignment="1">
      <alignment vertical="center"/>
    </xf>
    <xf numFmtId="0" fontId="10" fillId="2" borderId="1" xfId="0" applyFont="1" applyFill="1" applyBorder="1" applyAlignment="1" applyProtection="1">
      <alignment horizontal="center" vertical="center" shrinkToFit="1"/>
      <protection locked="0"/>
    </xf>
    <xf numFmtId="0" fontId="11" fillId="0" borderId="0" xfId="0" applyFont="1" applyAlignment="1">
      <alignment vertical="center"/>
    </xf>
    <xf numFmtId="0" fontId="21" fillId="0" borderId="0" xfId="1" applyFont="1" applyAlignment="1">
      <alignment vertical="center"/>
    </xf>
    <xf numFmtId="0" fontId="10" fillId="2" borderId="12" xfId="0" applyFont="1" applyFill="1" applyBorder="1" applyAlignment="1" applyProtection="1">
      <alignment horizontal="center" vertical="center" shrinkToFit="1"/>
      <protection locked="0"/>
    </xf>
    <xf numFmtId="0" fontId="0" fillId="0" borderId="0" xfId="0" applyBorder="1" applyAlignment="1">
      <alignment vertical="center"/>
    </xf>
    <xf numFmtId="0" fontId="17" fillId="0" borderId="0" xfId="0" applyFont="1" applyBorder="1" applyAlignment="1">
      <alignment vertical="center"/>
    </xf>
    <xf numFmtId="0" fontId="0" fillId="0" borderId="0" xfId="0" applyBorder="1" applyAlignment="1">
      <alignment horizontal="right" vertical="center"/>
    </xf>
    <xf numFmtId="0" fontId="1" fillId="0" borderId="5" xfId="1" applyBorder="1" applyAlignment="1">
      <alignment vertical="center"/>
    </xf>
    <xf numFmtId="0" fontId="0" fillId="0" borderId="0" xfId="0" applyAlignment="1">
      <alignment vertical="center"/>
    </xf>
    <xf numFmtId="187" fontId="0" fillId="0" borderId="1" xfId="0" applyNumberFormat="1" applyBorder="1" applyAlignment="1">
      <alignment horizontal="center" vertical="center" shrinkToFit="1"/>
    </xf>
    <xf numFmtId="190" fontId="8" fillId="0" borderId="11" xfId="1" applyNumberFormat="1" applyFont="1" applyBorder="1" applyAlignment="1">
      <alignment horizontal="right" vertical="center" indent="1"/>
    </xf>
    <xf numFmtId="190" fontId="8" fillId="0" borderId="14" xfId="1" applyNumberFormat="1" applyFont="1" applyBorder="1" applyAlignment="1">
      <alignment horizontal="right" vertical="center" indent="1"/>
    </xf>
    <xf numFmtId="193" fontId="23" fillId="0" borderId="1" xfId="1" applyNumberFormat="1" applyFont="1" applyBorder="1" applyProtection="1">
      <alignment vertical="center"/>
      <protection locked="0"/>
    </xf>
    <xf numFmtId="186" fontId="23" fillId="0" borderId="4" xfId="0" applyNumberFormat="1" applyFont="1" applyBorder="1" applyAlignment="1" applyProtection="1">
      <alignment horizontal="center" vertical="center"/>
      <protection locked="0"/>
    </xf>
    <xf numFmtId="0" fontId="0" fillId="0" borderId="5" xfId="0" applyBorder="1" applyAlignment="1">
      <alignment horizontal="center" vertical="center"/>
    </xf>
    <xf numFmtId="0" fontId="14" fillId="2" borderId="12" xfId="1" applyFont="1" applyFill="1" applyBorder="1" applyAlignment="1" applyProtection="1">
      <alignment vertical="center" wrapText="1"/>
      <protection locked="0"/>
    </xf>
    <xf numFmtId="0" fontId="10" fillId="2" borderId="1" xfId="0" applyFont="1" applyFill="1" applyBorder="1" applyAlignment="1" applyProtection="1">
      <alignment horizontal="center" vertical="center" shrinkToFit="1"/>
      <protection locked="0"/>
    </xf>
    <xf numFmtId="0" fontId="4" fillId="2" borderId="12" xfId="1" applyFont="1" applyFill="1" applyBorder="1" applyAlignment="1" applyProtection="1">
      <alignment vertical="center"/>
      <protection locked="0"/>
    </xf>
    <xf numFmtId="0" fontId="4" fillId="2" borderId="3" xfId="1" applyFont="1" applyFill="1" applyBorder="1" applyAlignment="1" applyProtection="1">
      <alignment vertical="center"/>
      <protection locked="0"/>
    </xf>
    <xf numFmtId="0" fontId="4" fillId="2" borderId="2" xfId="1" applyFont="1" applyFill="1" applyBorder="1" applyAlignment="1" applyProtection="1">
      <alignment vertical="center"/>
      <protection locked="0"/>
    </xf>
    <xf numFmtId="56" fontId="3" fillId="0" borderId="12" xfId="1" applyNumberFormat="1" applyFont="1" applyBorder="1" applyAlignment="1">
      <alignment horizontal="center" vertical="center"/>
    </xf>
    <xf numFmtId="56" fontId="3" fillId="0" borderId="2" xfId="1" applyNumberFormat="1" applyFont="1" applyBorder="1" applyAlignment="1">
      <alignment horizontal="center" vertical="center"/>
    </xf>
    <xf numFmtId="187" fontId="19" fillId="2" borderId="12" xfId="1" applyNumberFormat="1"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183" fontId="3" fillId="0" borderId="8" xfId="1" applyNumberFormat="1" applyFont="1" applyBorder="1" applyAlignment="1">
      <alignment horizontal="center" vertical="center" shrinkToFit="1"/>
    </xf>
    <xf numFmtId="0" fontId="0" fillId="0" borderId="10" xfId="0" applyBorder="1" applyAlignment="1"/>
    <xf numFmtId="0" fontId="11" fillId="0" borderId="0" xfId="1" applyFont="1" applyAlignment="1">
      <alignment vertical="center"/>
    </xf>
    <xf numFmtId="0" fontId="11" fillId="0" borderId="0" xfId="0" applyFont="1" applyAlignment="1">
      <alignment vertical="center"/>
    </xf>
    <xf numFmtId="0" fontId="21" fillId="0" borderId="0" xfId="1" applyFont="1" applyAlignment="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2" xfId="0" applyFill="1" applyBorder="1" applyAlignment="1" applyProtection="1">
      <alignment vertical="center" wrapText="1" shrinkToFit="1"/>
    </xf>
    <xf numFmtId="0" fontId="0" fillId="0" borderId="2" xfId="0" applyBorder="1" applyAlignment="1">
      <alignment vertical="center" wrapText="1" shrinkToFit="1"/>
    </xf>
    <xf numFmtId="0" fontId="3" fillId="0" borderId="0" xfId="0" applyFont="1" applyAlignment="1">
      <alignment vertical="center" wrapText="1"/>
    </xf>
    <xf numFmtId="0" fontId="0" fillId="0" borderId="0" xfId="0" applyAlignment="1">
      <alignment vertical="center" wrapText="1"/>
    </xf>
    <xf numFmtId="186" fontId="23" fillId="0" borderId="8" xfId="0" applyNumberFormat="1"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7"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3" fillId="0" borderId="16" xfId="0" applyFont="1"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190" fontId="14" fillId="0" borderId="1" xfId="0" applyNumberFormat="1" applyFont="1" applyBorder="1" applyAlignment="1">
      <alignment horizontal="center" vertical="center" wrapText="1"/>
    </xf>
    <xf numFmtId="190" fontId="15" fillId="0" borderId="1" xfId="0" applyNumberFormat="1" applyFont="1" applyBorder="1" applyAlignment="1">
      <alignment horizontal="center" vertical="center" wrapText="1"/>
    </xf>
    <xf numFmtId="184" fontId="14" fillId="0" borderId="16" xfId="0" applyNumberFormat="1"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7"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49" fontId="10" fillId="2" borderId="12" xfId="0" applyNumberFormat="1" applyFont="1" applyFill="1" applyBorder="1" applyAlignment="1" applyProtection="1">
      <alignment horizontal="left" vertical="center" shrinkToFit="1"/>
      <protection locked="0"/>
    </xf>
    <xf numFmtId="49" fontId="10" fillId="2" borderId="3" xfId="0" applyNumberFormat="1" applyFont="1" applyFill="1" applyBorder="1" applyAlignment="1" applyProtection="1">
      <alignment horizontal="left" vertical="center" shrinkToFit="1"/>
      <protection locked="0"/>
    </xf>
    <xf numFmtId="0" fontId="10" fillId="2" borderId="12"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49" fontId="0" fillId="0" borderId="3" xfId="0" applyNumberFormat="1" applyBorder="1" applyAlignment="1" applyProtection="1">
      <alignment horizontal="left" vertical="center" shrinkToFit="1"/>
      <protection locked="0"/>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14" fillId="0" borderId="10" xfId="0" applyFont="1" applyBorder="1" applyAlignment="1">
      <alignment horizontal="center" vertical="center"/>
    </xf>
    <xf numFmtId="0" fontId="15" fillId="0" borderId="10" xfId="0" applyFont="1" applyBorder="1" applyAlignment="1">
      <alignment horizontal="center" vertical="center"/>
    </xf>
    <xf numFmtId="0" fontId="0" fillId="0" borderId="10" xfId="0" applyBorder="1" applyAlignment="1">
      <alignment horizontal="center"/>
    </xf>
    <xf numFmtId="0" fontId="0" fillId="0" borderId="22" xfId="0" applyBorder="1" applyAlignment="1">
      <alignment horizontal="center"/>
    </xf>
    <xf numFmtId="184" fontId="14" fillId="0" borderId="1" xfId="0" applyNumberFormat="1" applyFont="1" applyBorder="1" applyAlignment="1">
      <alignment vertical="center" wrapText="1"/>
    </xf>
    <xf numFmtId="184" fontId="15" fillId="0" borderId="1" xfId="0" applyNumberFormat="1" applyFont="1" applyBorder="1" applyAlignment="1">
      <alignment vertical="center" wrapText="1"/>
    </xf>
    <xf numFmtId="49" fontId="0" fillId="0" borderId="2" xfId="0" applyNumberFormat="1" applyBorder="1" applyAlignment="1" applyProtection="1">
      <alignment horizontal="left" vertical="center" shrinkToFit="1"/>
      <protection locked="0"/>
    </xf>
    <xf numFmtId="0" fontId="10" fillId="2" borderId="2" xfId="0" applyFont="1" applyFill="1" applyBorder="1" applyAlignment="1" applyProtection="1">
      <alignment horizontal="center" vertical="center" shrinkToFit="1"/>
      <protection locked="0"/>
    </xf>
    <xf numFmtId="179" fontId="10" fillId="2" borderId="12" xfId="0" applyNumberFormat="1" applyFont="1" applyFill="1" applyBorder="1" applyAlignment="1" applyProtection="1">
      <alignment vertical="center" shrinkToFit="1"/>
      <protection locked="0"/>
    </xf>
    <xf numFmtId="179" fontId="10" fillId="2" borderId="3" xfId="0" applyNumberFormat="1" applyFont="1" applyFill="1" applyBorder="1" applyAlignment="1" applyProtection="1">
      <alignment vertical="center" shrinkToFit="1"/>
      <protection locked="0"/>
    </xf>
    <xf numFmtId="179" fontId="10" fillId="2" borderId="2" xfId="0" applyNumberFormat="1" applyFont="1" applyFill="1" applyBorder="1" applyAlignment="1" applyProtection="1">
      <alignment vertical="center" shrinkToFit="1"/>
      <protection locked="0"/>
    </xf>
    <xf numFmtId="0" fontId="21" fillId="0" borderId="0" xfId="0" applyFont="1" applyAlignment="1">
      <alignment vertical="top" wrapText="1"/>
    </xf>
    <xf numFmtId="0" fontId="21" fillId="0" borderId="0" xfId="0" applyFont="1" applyAlignment="1">
      <alignment vertical="top"/>
    </xf>
    <xf numFmtId="0" fontId="21" fillId="0" borderId="0" xfId="0" applyFont="1" applyAlignment="1">
      <alignment horizontal="left" vertical="top" wrapText="1"/>
    </xf>
    <xf numFmtId="0" fontId="21" fillId="0" borderId="0" xfId="0" applyFont="1" applyAlignment="1" applyProtection="1">
      <alignment horizontal="left" vertical="top" wrapText="1"/>
      <protection locked="0"/>
    </xf>
    <xf numFmtId="0" fontId="3" fillId="0" borderId="10" xfId="0" applyFont="1" applyFill="1" applyBorder="1" applyAlignment="1">
      <alignment horizontal="right" vertical="center" shrinkToFit="1"/>
    </xf>
    <xf numFmtId="0" fontId="3" fillId="0" borderId="1" xfId="0" applyFont="1" applyFill="1" applyBorder="1" applyAlignment="1">
      <alignment horizontal="right" vertical="center" shrinkToFit="1"/>
    </xf>
    <xf numFmtId="191" fontId="3" fillId="0" borderId="19" xfId="0" applyNumberFormat="1" applyFont="1" applyFill="1" applyBorder="1" applyAlignment="1">
      <alignment horizontal="center" vertical="center" shrinkToFit="1"/>
    </xf>
    <xf numFmtId="191" fontId="0" fillId="0" borderId="19" xfId="0" applyNumberFormat="1" applyBorder="1" applyAlignment="1">
      <alignment horizontal="center" vertical="center" shrinkToFit="1"/>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3" fillId="0" borderId="16" xfId="0" applyFont="1" applyBorder="1" applyAlignment="1">
      <alignment horizontal="center" vertical="center" wrapText="1"/>
    </xf>
    <xf numFmtId="0" fontId="0" fillId="0" borderId="4"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191" fontId="19" fillId="0" borderId="16" xfId="0" applyNumberFormat="1" applyFont="1" applyFill="1" applyBorder="1" applyAlignment="1">
      <alignment horizontal="right" vertical="center" shrinkToFit="1"/>
    </xf>
    <xf numFmtId="191" fontId="19" fillId="0" borderId="4" xfId="0" applyNumberFormat="1" applyFont="1" applyBorder="1" applyAlignment="1"/>
    <xf numFmtId="191" fontId="19" fillId="0" borderId="17" xfId="0" applyNumberFormat="1" applyFont="1" applyBorder="1" applyAlignment="1">
      <alignment shrinkToFit="1"/>
    </xf>
    <xf numFmtId="191" fontId="19" fillId="0" borderId="5" xfId="0" applyNumberFormat="1" applyFont="1" applyBorder="1" applyAlignment="1"/>
    <xf numFmtId="0" fontId="17" fillId="0" borderId="7" xfId="0" applyFont="1" applyBorder="1" applyAlignment="1">
      <alignment horizontal="left" vertical="center" wrapText="1"/>
    </xf>
    <xf numFmtId="0" fontId="5" fillId="0" borderId="6" xfId="0" applyFont="1" applyBorder="1" applyAlignment="1">
      <alignment horizontal="left" vertical="center" wrapText="1"/>
    </xf>
    <xf numFmtId="182" fontId="15" fillId="0" borderId="5" xfId="0" applyNumberFormat="1" applyFont="1" applyFill="1" applyBorder="1" applyAlignment="1">
      <alignment vertical="center" shrinkToFit="1"/>
    </xf>
    <xf numFmtId="180" fontId="15" fillId="0" borderId="5" xfId="0" applyNumberFormat="1" applyFont="1" applyFill="1" applyBorder="1" applyAlignment="1">
      <alignment vertical="center" shrinkToFit="1"/>
    </xf>
    <xf numFmtId="191" fontId="3" fillId="0" borderId="8" xfId="0" applyNumberFormat="1" applyFont="1" applyFill="1" applyBorder="1" applyAlignment="1">
      <alignment horizontal="center" vertical="center" shrinkToFit="1"/>
    </xf>
    <xf numFmtId="191" fontId="3" fillId="0" borderId="10" xfId="0" applyNumberFormat="1" applyFont="1" applyFill="1" applyBorder="1" applyAlignment="1">
      <alignment horizontal="center" vertical="center" shrinkToFit="1"/>
    </xf>
    <xf numFmtId="0" fontId="10" fillId="2" borderId="8"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vertical="center"/>
    </xf>
    <xf numFmtId="176" fontId="3" fillId="0" borderId="1" xfId="0" applyNumberFormat="1" applyFont="1" applyBorder="1" applyAlignment="1">
      <alignment vertical="center"/>
    </xf>
    <xf numFmtId="176" fontId="0" fillId="0" borderId="1" xfId="0" applyNumberFormat="1" applyBorder="1" applyAlignment="1">
      <alignment vertical="center"/>
    </xf>
    <xf numFmtId="0" fontId="10"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3" fillId="0" borderId="8"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xf>
    <xf numFmtId="186" fontId="3" fillId="0" borderId="8" xfId="0" applyNumberFormat="1" applyFont="1" applyFill="1" applyBorder="1" applyAlignment="1">
      <alignment horizontal="center" vertical="center" shrinkToFit="1"/>
    </xf>
    <xf numFmtId="186" fontId="3" fillId="0" borderId="10" xfId="0" applyNumberFormat="1" applyFont="1" applyFill="1" applyBorder="1" applyAlignment="1">
      <alignment horizontal="center" vertical="center" shrinkToFit="1"/>
    </xf>
    <xf numFmtId="0" fontId="0"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vertical="center"/>
      <protection locked="0"/>
    </xf>
    <xf numFmtId="0" fontId="11" fillId="2" borderId="1" xfId="0" applyFont="1" applyFill="1" applyBorder="1" applyAlignment="1" applyProtection="1">
      <alignment vertical="center" shrinkToFit="1"/>
      <protection locked="0"/>
    </xf>
    <xf numFmtId="0" fontId="0" fillId="2" borderId="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vertical="center" shrinkToFit="1"/>
      <protection locked="0"/>
    </xf>
    <xf numFmtId="0" fontId="11" fillId="2" borderId="10" xfId="0" applyFont="1" applyFill="1" applyBorder="1" applyAlignment="1" applyProtection="1">
      <alignment vertical="center" shrinkToFit="1"/>
      <protection locked="0"/>
    </xf>
    <xf numFmtId="49" fontId="10" fillId="2" borderId="2" xfId="0" applyNumberFormat="1" applyFont="1" applyFill="1" applyBorder="1" applyAlignment="1" applyProtection="1">
      <alignment horizontal="left" vertical="center" shrinkToFit="1"/>
      <protection locked="0"/>
    </xf>
    <xf numFmtId="176" fontId="10" fillId="0" borderId="1" xfId="0" applyNumberFormat="1" applyFont="1" applyFill="1" applyBorder="1" applyAlignment="1">
      <alignment vertical="center" shrinkToFit="1"/>
    </xf>
    <xf numFmtId="176" fontId="3" fillId="0" borderId="1" xfId="0" applyNumberFormat="1" applyFont="1" applyFill="1" applyBorder="1" applyAlignment="1">
      <alignment vertical="center" shrinkToFit="1"/>
    </xf>
    <xf numFmtId="0" fontId="3" fillId="0" borderId="19" xfId="0" applyFont="1" applyFill="1" applyBorder="1" applyAlignment="1" applyProtection="1">
      <alignment horizontal="center" vertical="center"/>
    </xf>
    <xf numFmtId="186" fontId="3" fillId="0" borderId="1" xfId="0" applyNumberFormat="1" applyFont="1" applyFill="1" applyBorder="1" applyAlignment="1">
      <alignment horizontal="center" vertical="center" shrinkToFit="1"/>
    </xf>
    <xf numFmtId="0" fontId="0" fillId="0" borderId="8" xfId="0" applyFont="1" applyFill="1" applyBorder="1" applyAlignment="1" applyProtection="1">
      <alignment horizontal="center" vertical="center"/>
    </xf>
    <xf numFmtId="0" fontId="0" fillId="0" borderId="19" xfId="0" applyFont="1" applyFill="1" applyBorder="1" applyAlignment="1" applyProtection="1">
      <alignment vertical="center"/>
    </xf>
    <xf numFmtId="0" fontId="0" fillId="0" borderId="10" xfId="0" applyFont="1" applyFill="1" applyBorder="1" applyAlignment="1" applyProtection="1">
      <alignment vertical="center"/>
    </xf>
    <xf numFmtId="0" fontId="0" fillId="0" borderId="1" xfId="0" applyBorder="1" applyAlignment="1" applyProtection="1">
      <alignment vertical="center" shrinkToFit="1"/>
      <protection locked="0"/>
    </xf>
    <xf numFmtId="191" fontId="0" fillId="0" borderId="10" xfId="0" applyNumberFormat="1" applyBorder="1" applyAlignment="1">
      <alignment horizontal="center" vertical="center" shrinkToFit="1"/>
    </xf>
    <xf numFmtId="0" fontId="0" fillId="0" borderId="19" xfId="0" applyBorder="1" applyAlignment="1">
      <alignment vertical="center" wrapText="1"/>
    </xf>
    <xf numFmtId="0" fontId="10" fillId="2" borderId="19" xfId="0" applyFont="1" applyFill="1" applyBorder="1" applyAlignment="1" applyProtection="1">
      <alignment vertical="center" wrapText="1"/>
      <protection locked="0"/>
    </xf>
    <xf numFmtId="0" fontId="0" fillId="0" borderId="10" xfId="0" applyBorder="1" applyAlignment="1">
      <alignment vertical="center" wrapText="1"/>
    </xf>
    <xf numFmtId="176" fontId="10" fillId="0" borderId="10" xfId="0" applyNumberFormat="1" applyFont="1" applyFill="1" applyBorder="1" applyAlignment="1">
      <alignment vertical="center" shrinkToFit="1"/>
    </xf>
    <xf numFmtId="0" fontId="3" fillId="0" borderId="19"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11" fillId="2" borderId="19" xfId="0" applyFont="1" applyFill="1"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10" fillId="2" borderId="19" xfId="0" applyFont="1" applyFill="1" applyBorder="1" applyAlignment="1" applyProtection="1">
      <alignment horizontal="center" vertical="center" wrapText="1"/>
      <protection locked="0"/>
    </xf>
    <xf numFmtId="0" fontId="10" fillId="2" borderId="20" xfId="0" applyFont="1" applyFill="1" applyBorder="1" applyAlignment="1" applyProtection="1">
      <alignment vertical="center" wrapText="1"/>
      <protection locked="0"/>
    </xf>
    <xf numFmtId="0" fontId="12" fillId="2" borderId="8"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8" xfId="0" applyFont="1" applyFill="1" applyBorder="1" applyAlignment="1">
      <alignment horizontal="right" vertical="center" shrinkToFit="1"/>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176" fontId="0" fillId="0" borderId="9" xfId="0" applyNumberFormat="1" applyBorder="1" applyAlignment="1">
      <alignment vertical="center"/>
    </xf>
    <xf numFmtId="0" fontId="10" fillId="2" borderId="1"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3" fillId="0" borderId="18" xfId="0" applyFont="1" applyBorder="1" applyAlignment="1" applyProtection="1">
      <alignment horizontal="center" vertical="center"/>
      <protection locked="0"/>
    </xf>
    <xf numFmtId="0" fontId="0" fillId="2" borderId="8"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center" vertical="center" wrapText="1"/>
      <protection locked="0"/>
    </xf>
    <xf numFmtId="0" fontId="11" fillId="2" borderId="18" xfId="0" applyFont="1" applyFill="1" applyBorder="1" applyAlignment="1" applyProtection="1">
      <alignment vertical="center" shrinkToFit="1"/>
      <protection locked="0"/>
    </xf>
    <xf numFmtId="0" fontId="3" fillId="0" borderId="1" xfId="0" applyFont="1" applyFill="1" applyBorder="1" applyAlignment="1">
      <alignment vertical="center" shrinkToFit="1"/>
    </xf>
    <xf numFmtId="0" fontId="3" fillId="0" borderId="9" xfId="0" applyFont="1" applyFill="1" applyBorder="1" applyAlignment="1">
      <alignment vertical="center" shrinkToFit="1"/>
    </xf>
    <xf numFmtId="0" fontId="3" fillId="0" borderId="9" xfId="0" applyFont="1" applyFill="1" applyBorder="1" applyAlignment="1">
      <alignment horizontal="center" vertical="center" shrinkToFit="1"/>
    </xf>
    <xf numFmtId="0" fontId="10" fillId="2" borderId="18" xfId="0" applyFont="1" applyFill="1" applyBorder="1" applyAlignment="1" applyProtection="1">
      <alignment vertical="center" wrapText="1"/>
      <protection locked="0"/>
    </xf>
    <xf numFmtId="0" fontId="5" fillId="0" borderId="1"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2" borderId="10"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shrinkToFit="1"/>
    </xf>
    <xf numFmtId="0" fontId="0" fillId="0" borderId="5" xfId="0" applyFont="1" applyFill="1" applyBorder="1" applyAlignment="1" applyProtection="1">
      <alignment vertical="center"/>
    </xf>
    <xf numFmtId="0" fontId="3"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vertical="center"/>
    </xf>
    <xf numFmtId="0" fontId="3" fillId="0" borderId="12" xfId="0" applyFont="1" applyBorder="1" applyAlignment="1">
      <alignment horizontal="center" vertical="center"/>
    </xf>
    <xf numFmtId="0" fontId="0" fillId="0" borderId="2" xfId="0" applyBorder="1" applyAlignment="1">
      <alignment vertical="center"/>
    </xf>
    <xf numFmtId="0" fontId="3" fillId="0" borderId="12" xfId="0" applyFont="1" applyFill="1" applyBorder="1" applyAlignment="1" applyProtection="1">
      <alignment vertical="center" shrinkToFit="1"/>
    </xf>
    <xf numFmtId="0" fontId="0" fillId="0" borderId="3" xfId="0" applyFill="1" applyBorder="1" applyAlignment="1" applyProtection="1">
      <alignment vertical="center"/>
    </xf>
    <xf numFmtId="0" fontId="0" fillId="0" borderId="2" xfId="0" applyFill="1" applyBorder="1" applyAlignment="1" applyProtection="1">
      <alignment vertical="center"/>
    </xf>
    <xf numFmtId="0" fontId="3"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0" borderId="3" xfId="0" applyBorder="1" applyAlignment="1">
      <alignment horizontal="center" vertical="center"/>
    </xf>
    <xf numFmtId="181" fontId="3" fillId="2" borderId="12" xfId="0" applyNumberFormat="1" applyFont="1" applyFill="1" applyBorder="1" applyAlignment="1" applyProtection="1">
      <alignment vertical="center" shrinkToFit="1"/>
      <protection locked="0"/>
    </xf>
    <xf numFmtId="181" fontId="3" fillId="2" borderId="2" xfId="0" applyNumberFormat="1" applyFont="1" applyFill="1" applyBorder="1" applyAlignment="1" applyProtection="1">
      <alignment vertical="center" shrinkToFit="1"/>
      <protection locked="0"/>
    </xf>
    <xf numFmtId="0" fontId="0" fillId="0" borderId="3" xfId="0" applyFont="1" applyBorder="1" applyAlignment="1">
      <alignment horizontal="center" vertical="center"/>
    </xf>
    <xf numFmtId="0" fontId="0" fillId="0" borderId="2" xfId="0" applyFont="1" applyBorder="1" applyAlignment="1">
      <alignment horizontal="center" vertical="center"/>
    </xf>
    <xf numFmtId="183" fontId="19" fillId="0" borderId="12" xfId="0" applyNumberFormat="1" applyFont="1" applyFill="1" applyBorder="1" applyAlignment="1" applyProtection="1">
      <alignment horizontal="center" vertical="center" shrinkToFit="1"/>
      <protection locked="0"/>
    </xf>
    <xf numFmtId="183" fontId="19" fillId="0" borderId="3"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191" fontId="3" fillId="0" borderId="1" xfId="0" applyNumberFormat="1" applyFont="1" applyFill="1" applyBorder="1" applyAlignment="1">
      <alignment horizontal="center" vertical="center" shrinkToFit="1"/>
    </xf>
    <xf numFmtId="0" fontId="10" fillId="2" borderId="1"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186" fontId="3" fillId="0" borderId="8" xfId="0" applyNumberFormat="1" applyFont="1" applyFill="1" applyBorder="1" applyAlignment="1" applyProtection="1">
      <alignment horizontal="center" vertical="center" shrinkToFit="1"/>
    </xf>
    <xf numFmtId="186" fontId="3" fillId="0" borderId="10" xfId="0" applyNumberFormat="1" applyFont="1" applyFill="1" applyBorder="1" applyAlignment="1" applyProtection="1">
      <alignment horizontal="center" vertical="center" shrinkToFit="1"/>
    </xf>
    <xf numFmtId="0" fontId="0" fillId="0" borderId="5" xfId="0" applyFont="1" applyFill="1" applyBorder="1" applyAlignment="1" applyProtection="1">
      <alignment vertical="center" shrinkToFit="1"/>
    </xf>
    <xf numFmtId="0" fontId="0" fillId="0" borderId="2" xfId="0" applyBorder="1" applyAlignment="1" applyProtection="1">
      <alignment horizontal="center" vertical="center" shrinkToFit="1"/>
      <protection locked="0"/>
    </xf>
    <xf numFmtId="183" fontId="19" fillId="0" borderId="12" xfId="0" applyNumberFormat="1" applyFont="1" applyFill="1" applyBorder="1" applyAlignment="1" applyProtection="1">
      <alignment horizontal="center" vertical="center" shrinkToFit="1"/>
    </xf>
    <xf numFmtId="183" fontId="19" fillId="0" borderId="3" xfId="0" applyNumberFormat="1"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2" xfId="0" applyFont="1" applyBorder="1" applyAlignment="1">
      <alignment horizontal="center" vertical="center"/>
    </xf>
    <xf numFmtId="0" fontId="3" fillId="0" borderId="9" xfId="0" applyFont="1" applyFill="1" applyBorder="1" applyAlignment="1">
      <alignment horizontal="right" vertical="center" shrinkToFit="1"/>
    </xf>
    <xf numFmtId="0" fontId="11" fillId="2" borderId="9" xfId="0" applyFont="1" applyFill="1" applyBorder="1" applyAlignment="1" applyProtection="1">
      <alignment vertical="center" wrapText="1"/>
      <protection locked="0"/>
    </xf>
    <xf numFmtId="186" fontId="3" fillId="0" borderId="1" xfId="0" applyNumberFormat="1" applyFont="1" applyFill="1" applyBorder="1" applyAlignment="1" applyProtection="1">
      <alignment horizontal="center" vertical="center" shrinkToFit="1"/>
    </xf>
    <xf numFmtId="192" fontId="3" fillId="0" borderId="19" xfId="0" applyNumberFormat="1" applyFont="1" applyFill="1" applyBorder="1" applyAlignment="1">
      <alignment horizontal="center" vertical="center" shrinkToFit="1"/>
    </xf>
    <xf numFmtId="192" fontId="0" fillId="0" borderId="19" xfId="0" applyNumberFormat="1" applyBorder="1" applyAlignment="1">
      <alignment horizontal="center" vertical="center" shrinkToFit="1"/>
    </xf>
    <xf numFmtId="192" fontId="3" fillId="0" borderId="8" xfId="0" applyNumberFormat="1" applyFont="1" applyFill="1" applyBorder="1" applyAlignment="1">
      <alignment horizontal="center" vertical="center" shrinkToFit="1"/>
    </xf>
    <xf numFmtId="192" fontId="0" fillId="0" borderId="10" xfId="0" applyNumberFormat="1" applyBorder="1" applyAlignment="1">
      <alignment horizontal="center" vertical="center" shrinkToFit="1"/>
    </xf>
    <xf numFmtId="0" fontId="14" fillId="0" borderId="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57150</xdr:colOff>
      <xdr:row>20</xdr:row>
      <xdr:rowOff>19050</xdr:rowOff>
    </xdr:from>
    <xdr:to>
      <xdr:col>12</xdr:col>
      <xdr:colOff>171450</xdr:colOff>
      <xdr:row>28</xdr:row>
      <xdr:rowOff>200025</xdr:rowOff>
    </xdr:to>
    <xdr:sp macro="" textlink="">
      <xdr:nvSpPr>
        <xdr:cNvPr id="3" name="テキスト ボックス 2"/>
        <xdr:cNvSpPr txBox="1"/>
      </xdr:nvSpPr>
      <xdr:spPr>
        <a:xfrm>
          <a:off x="57150" y="5162550"/>
          <a:ext cx="10544175" cy="20097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留意点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明朝" panose="02020600040205080304" pitchFamily="18" charset="-128"/>
            <a:ea typeface="ＭＳ Ｐ明朝" panose="02020600040205080304" pitchFamily="18"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○介護福祉士については、各月の前月末日時点で資格を取得している者とする。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〇勤続年数を算定要件とする場合は、「従業員勤務体制及び勤務形態一覧表」に算定要件を満たしている者が分かるように記載してください。</a:t>
          </a: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○勤続年数とは、各月の前月の末日時点における勤続年数というものとする。</a:t>
          </a: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○勤続年数の算定に当たっては、同一法人の経営する他の介護サービス事業所、病院、社会福祉施設等においてサービスを利用者に直接提供する</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職員として勤務した年数を含むことができるものとする。</a:t>
          </a:r>
        </a:p>
        <a:p>
          <a:pPr>
            <a:lnSpc>
              <a:spcPts val="13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○介護従業者に係る常勤換算にあっては、利用者への介護業務</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計画作成等介護を行うに当たって必要な業務は含まれるが、請求事務等介護に関わ</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pPr>
            <a:lnSpc>
              <a:spcPts val="1300"/>
            </a:lnSpc>
          </a:pPr>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らない業務を除く。</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に従事している時間を用いても差し支えない。</a:t>
          </a:r>
        </a:p>
        <a:p>
          <a:pPr>
            <a:lnSpc>
              <a:spcPts val="13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○加算（Ⅲ）のサービスを利用者に直接提供する職員とは、介護従業者として勤務を行う職員を指すものとする。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554935</xdr:colOff>
      <xdr:row>3</xdr:row>
      <xdr:rowOff>447261</xdr:rowOff>
    </xdr:from>
    <xdr:to>
      <xdr:col>1</xdr:col>
      <xdr:colOff>1151283</xdr:colOff>
      <xdr:row>5</xdr:row>
      <xdr:rowOff>8282</xdr:rowOff>
    </xdr:to>
    <xdr:sp macro="" textlink="">
      <xdr:nvSpPr>
        <xdr:cNvPr id="2" name="テキスト ボックス 1"/>
        <xdr:cNvSpPr txBox="1"/>
      </xdr:nvSpPr>
      <xdr:spPr>
        <a:xfrm>
          <a:off x="911087" y="1060174"/>
          <a:ext cx="596348" cy="248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7327</xdr:colOff>
      <xdr:row>8</xdr:row>
      <xdr:rowOff>76200</xdr:rowOff>
    </xdr:from>
    <xdr:to>
      <xdr:col>30</xdr:col>
      <xdr:colOff>76200</xdr:colOff>
      <xdr:row>9</xdr:row>
      <xdr:rowOff>131152</xdr:rowOff>
    </xdr:to>
    <xdr:sp macro="" textlink="">
      <xdr:nvSpPr>
        <xdr:cNvPr id="2" name="オートシェイプ 2">
          <a:extLst>
            <a:ext uri="{FF2B5EF4-FFF2-40B4-BE49-F238E27FC236}">
              <a16:creationId xmlns:a16="http://schemas.microsoft.com/office/drawing/2014/main" id="{ECD501A9-265E-4A71-83A8-E661ED4361D1}"/>
            </a:ext>
          </a:extLst>
        </xdr:cNvPr>
        <xdr:cNvSpPr>
          <a:spLocks noChangeArrowheads="1"/>
        </xdr:cNvSpPr>
      </xdr:nvSpPr>
      <xdr:spPr bwMode="auto">
        <a:xfrm>
          <a:off x="5074627" y="5172075"/>
          <a:ext cx="3069248" cy="283552"/>
        </a:xfrm>
        <a:prstGeom prst="wedgeRectCallout">
          <a:avLst>
            <a:gd name="adj1" fmla="val -32903"/>
            <a:gd name="adj2" fmla="val 85473"/>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複数のユニットが ある場合、ユニット毎に作成。</a:t>
          </a:r>
        </a:p>
      </xdr:txBody>
    </xdr:sp>
    <xdr:clientData/>
  </xdr:twoCellAnchor>
  <xdr:twoCellAnchor>
    <xdr:from>
      <xdr:col>17</xdr:col>
      <xdr:colOff>175487</xdr:colOff>
      <xdr:row>15</xdr:row>
      <xdr:rowOff>161925</xdr:rowOff>
    </xdr:from>
    <xdr:to>
      <xdr:col>39</xdr:col>
      <xdr:colOff>95250</xdr:colOff>
      <xdr:row>18</xdr:row>
      <xdr:rowOff>152400</xdr:rowOff>
    </xdr:to>
    <xdr:sp macro="" textlink="">
      <xdr:nvSpPr>
        <xdr:cNvPr id="3" name="オートシェイプ 10">
          <a:extLst>
            <a:ext uri="{FF2B5EF4-FFF2-40B4-BE49-F238E27FC236}">
              <a16:creationId xmlns:a16="http://schemas.microsoft.com/office/drawing/2014/main" id="{0344AB48-700E-4CD0-AE35-BCBECB1ED738}"/>
            </a:ext>
          </a:extLst>
        </xdr:cNvPr>
        <xdr:cNvSpPr>
          <a:spLocks noChangeArrowheads="1"/>
        </xdr:cNvSpPr>
      </xdr:nvSpPr>
      <xdr:spPr bwMode="auto">
        <a:xfrm>
          <a:off x="5642837" y="1571625"/>
          <a:ext cx="4510813" cy="504825"/>
        </a:xfrm>
        <a:prstGeom prst="wedgeRectCallout">
          <a:avLst>
            <a:gd name="adj1" fmla="val -53061"/>
            <a:gd name="adj2" fmla="val 49674"/>
          </a:avLst>
        </a:prstGeom>
        <a:solidFill>
          <a:srgbClr xmlns:mc="http://schemas.openxmlformats.org/markup-compatibility/2006" xmlns:a14="http://schemas.microsoft.com/office/drawing/2010/main" val="FFFFFF" mc:Ignorable="a14" a14:legacySpreadsheetColorIndex="65"/>
        </a:solidFill>
        <a:ln w="19050">
          <a:solidFill>
            <a:schemeClr val="tx1"/>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医療連携体制加算により、当該事業所に配置した看護職員の勤務状況を入力。</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（当該事業所の職員又は病院、診療所、 訪問看護ステーションとの連携による看護師）</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900"/>
            </a:lnSpc>
            <a:defRPr sz="1000"/>
          </a:pP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「加算</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Ⅱ</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」以外は、</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看護師の配置が必要</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准看護師</a:t>
          </a:r>
          <a:r>
            <a:rPr lang="ja-JP" altLang="en-US"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は認められない</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313592</xdr:colOff>
      <xdr:row>20</xdr:row>
      <xdr:rowOff>129406</xdr:rowOff>
    </xdr:from>
    <xdr:to>
      <xdr:col>6</xdr:col>
      <xdr:colOff>101112</xdr:colOff>
      <xdr:row>23</xdr:row>
      <xdr:rowOff>10258</xdr:rowOff>
    </xdr:to>
    <xdr:sp macro="" textlink="">
      <xdr:nvSpPr>
        <xdr:cNvPr id="4"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1580417" y="7244581"/>
          <a:ext cx="1635370" cy="395202"/>
        </a:xfrm>
        <a:prstGeom prst="wedgeRectCallout">
          <a:avLst>
            <a:gd name="adj1" fmla="val 61771"/>
            <a:gd name="adj2" fmla="val -9512"/>
          </a:avLst>
        </a:prstGeom>
        <a:solidFill>
          <a:schemeClr val="bg1"/>
        </a:solidFill>
        <a:ln w="19050">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en-US" sz="800" b="0" i="0" u="none" strike="noStrike" baseline="0">
              <a:solidFill>
                <a:srgbClr val="FF0000"/>
              </a:solidFill>
              <a:latin typeface="HG丸ｺﾞｼｯｸM-PRO" panose="020F0600000000000000" pitchFamily="50" charset="-128"/>
              <a:ea typeface="HG丸ｺﾞｼｯｸM-PRO" panose="020F0600000000000000" pitchFamily="50" charset="-128"/>
            </a:rPr>
            <a:t>「兼務」</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の場合は、</a:t>
          </a:r>
          <a:r>
            <a:rPr lang="ja-JP" altLang="en-US" sz="800" b="0" i="0" u="none" strike="noStrike" baseline="0">
              <a:solidFill>
                <a:srgbClr val="FF0000"/>
              </a:solidFill>
              <a:latin typeface="HG丸ｺﾞｼｯｸM-PRO" panose="020F0600000000000000" pitchFamily="50" charset="-128"/>
              <a:ea typeface="HG丸ｺﾞｼｯｸM-PRO" panose="020F0600000000000000" pitchFamily="50" charset="-128"/>
            </a:rPr>
            <a:t>勤務時間を振り分けて</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入力</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47</xdr:col>
      <xdr:colOff>45297</xdr:colOff>
      <xdr:row>21</xdr:row>
      <xdr:rowOff>163611</xdr:rowOff>
    </xdr:from>
    <xdr:to>
      <xdr:col>49</xdr:col>
      <xdr:colOff>146538</xdr:colOff>
      <xdr:row>24</xdr:row>
      <xdr:rowOff>161925</xdr:rowOff>
    </xdr:to>
    <xdr:sp macro="" textlink="">
      <xdr:nvSpPr>
        <xdr:cNvPr id="5"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12294447" y="7697886"/>
          <a:ext cx="501291" cy="512664"/>
        </a:xfrm>
        <a:prstGeom prst="wedgeRectCallout">
          <a:avLst>
            <a:gd name="adj1" fmla="val 31306"/>
            <a:gd name="adj2" fmla="val -73702"/>
          </a:avLst>
        </a:prstGeom>
        <a:solidFill>
          <a:schemeClr val="bg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ja-JP" sz="800" b="0" i="0" baseline="0">
              <a:effectLst/>
              <a:latin typeface="HG丸ｺﾞｼｯｸM-PRO" panose="020F0600000000000000" pitchFamily="50" charset="-128"/>
              <a:ea typeface="HG丸ｺﾞｼｯｸM-PRO" panose="020F0600000000000000" pitchFamily="50" charset="-128"/>
              <a:cs typeface="+mn-cs"/>
            </a:rPr>
            <a:t>休憩時間は</a:t>
          </a:r>
          <a:r>
            <a:rPr lang="ja-JP" altLang="en-US" sz="800" b="0" i="0" baseline="0">
              <a:effectLst/>
              <a:latin typeface="HG丸ｺﾞｼｯｸM-PRO" panose="020F0600000000000000" pitchFamily="50" charset="-128"/>
              <a:ea typeface="HG丸ｺﾞｼｯｸM-PRO" panose="020F0600000000000000" pitchFamily="50" charset="-128"/>
              <a:cs typeface="+mn-cs"/>
            </a:rPr>
            <a:t>除く</a:t>
          </a: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49058</xdr:colOff>
      <xdr:row>16</xdr:row>
      <xdr:rowOff>45879</xdr:rowOff>
    </xdr:from>
    <xdr:to>
      <xdr:col>11</xdr:col>
      <xdr:colOff>9525</xdr:colOff>
      <xdr:row>18</xdr:row>
      <xdr:rowOff>95250</xdr:rowOff>
    </xdr:to>
    <xdr:sp macro="" textlink="">
      <xdr:nvSpPr>
        <xdr:cNvPr id="6"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2296958" y="6722904"/>
          <a:ext cx="1979767" cy="392271"/>
        </a:xfrm>
        <a:prstGeom prst="wedgeRectCallout">
          <a:avLst>
            <a:gd name="adj1" fmla="val -56572"/>
            <a:gd name="adj2" fmla="val -42511"/>
          </a:avLst>
        </a:prstGeom>
        <a:solidFill>
          <a:schemeClr val="bg1"/>
        </a:solidFill>
        <a:ln w="19050">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管理者と計画作成担当者は、</a:t>
          </a:r>
          <a:r>
            <a:rPr lang="ja-JP" altLang="en-US" sz="800" b="0" i="0" u="none" strike="noStrike" baseline="0">
              <a:solidFill>
                <a:srgbClr val="FF0000"/>
              </a:solidFill>
              <a:latin typeface="HG丸ｺﾞｼｯｸM-PRO" panose="020F0600000000000000" pitchFamily="50" charset="-128"/>
              <a:ea typeface="HG丸ｺﾞｼｯｸM-PRO" panose="020F0600000000000000" pitchFamily="50" charset="-128"/>
            </a:rPr>
            <a:t>「常勤で専従」の場合のみ</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こちらに</a:t>
          </a: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入力</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40</xdr:col>
      <xdr:colOff>609600</xdr:colOff>
      <xdr:row>24</xdr:row>
      <xdr:rowOff>47625</xdr:rowOff>
    </xdr:from>
    <xdr:to>
      <xdr:col>45</xdr:col>
      <xdr:colOff>21378</xdr:colOff>
      <xdr:row>26</xdr:row>
      <xdr:rowOff>158583</xdr:rowOff>
    </xdr:to>
    <xdr:sp macro="" textlink="">
      <xdr:nvSpPr>
        <xdr:cNvPr id="7" name="オートシェイプ 3">
          <a:extLst>
            <a:ext uri="{FF2B5EF4-FFF2-40B4-BE49-F238E27FC236}">
              <a16:creationId xmlns:a16="http://schemas.microsoft.com/office/drawing/2014/main" id="{12EE02AE-A876-4F72-BF11-F950E501C6C6}"/>
            </a:ext>
          </a:extLst>
        </xdr:cNvPr>
        <xdr:cNvSpPr>
          <a:spLocks noChangeArrowheads="1"/>
        </xdr:cNvSpPr>
      </xdr:nvSpPr>
      <xdr:spPr bwMode="auto">
        <a:xfrm>
          <a:off x="11096625" y="7848600"/>
          <a:ext cx="811953" cy="453858"/>
        </a:xfrm>
        <a:prstGeom prst="wedgeRectCallout">
          <a:avLst>
            <a:gd name="adj1" fmla="val -40286"/>
            <a:gd name="adj2" fmla="val 71106"/>
          </a:avLst>
        </a:prstGeom>
        <a:solidFill>
          <a:schemeClr val="bg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兼務の場合、「介護福祉士」を上段に入力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9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0"/>
  <sheetViews>
    <sheetView showZeros="0" view="pageBreakPreview" zoomScaleNormal="85" zoomScaleSheetLayoutView="100" workbookViewId="0">
      <pane ySplit="6" topLeftCell="A7" activePane="bottomLeft" state="frozen"/>
      <selection activeCell="C2" sqref="C2:E2"/>
      <selection pane="bottomLeft" activeCell="B3" sqref="B3:E3"/>
    </sheetView>
  </sheetViews>
  <sheetFormatPr defaultRowHeight="13.5"/>
  <cols>
    <col min="1" max="1" width="14.5" style="32" customWidth="1"/>
    <col min="2" max="12" width="11.125" style="32" customWidth="1"/>
    <col min="13" max="13" width="2.625" style="32" customWidth="1"/>
    <col min="14" max="14" width="9" style="32"/>
    <col min="15" max="15" width="15.625" style="32" customWidth="1"/>
    <col min="16" max="16" width="9" style="32"/>
    <col min="17" max="18" width="20.625" style="32" customWidth="1"/>
    <col min="19" max="19" width="11.25" style="32" customWidth="1"/>
    <col min="20" max="16384" width="9" style="32"/>
  </cols>
  <sheetData>
    <row r="1" spans="1:20" ht="18" customHeight="1">
      <c r="A1" s="31" t="s">
        <v>112</v>
      </c>
      <c r="G1" s="49"/>
      <c r="H1" s="50"/>
    </row>
    <row r="2" spans="1:20" ht="18" customHeight="1">
      <c r="A2" s="47"/>
      <c r="B2" s="123"/>
      <c r="C2" s="47"/>
      <c r="D2" s="47"/>
      <c r="E2" s="47"/>
      <c r="F2" s="47"/>
      <c r="G2" s="47"/>
      <c r="H2" s="47"/>
      <c r="I2" s="47"/>
      <c r="J2" s="47"/>
      <c r="K2" s="47"/>
      <c r="M2" s="3" t="s">
        <v>36</v>
      </c>
      <c r="O2" s="48"/>
    </row>
    <row r="3" spans="1:20" ht="18" customHeight="1">
      <c r="A3" s="52" t="s">
        <v>58</v>
      </c>
      <c r="B3" s="133"/>
      <c r="C3" s="134"/>
      <c r="D3" s="134"/>
      <c r="E3" s="135"/>
      <c r="F3" s="136" t="s">
        <v>109</v>
      </c>
      <c r="G3" s="137"/>
      <c r="H3" s="138"/>
      <c r="I3" s="139"/>
      <c r="J3" s="47"/>
      <c r="K3" s="47"/>
      <c r="O3" s="48"/>
    </row>
    <row r="4" spans="1:20" ht="18" customHeight="1">
      <c r="B4" s="122"/>
      <c r="C4" s="5"/>
      <c r="H4" s="54" t="s">
        <v>43</v>
      </c>
      <c r="I4" s="103"/>
      <c r="J4" s="55" t="s">
        <v>68</v>
      </c>
      <c r="K4" s="54" t="s">
        <v>33</v>
      </c>
      <c r="L4" s="103"/>
      <c r="M4" s="48" t="s">
        <v>68</v>
      </c>
      <c r="O4" s="48" t="s">
        <v>98</v>
      </c>
    </row>
    <row r="5" spans="1:20" ht="18" customHeight="1">
      <c r="A5" s="52" t="s">
        <v>99</v>
      </c>
      <c r="B5" s="140" t="str">
        <f>IF(H3="","",DATE(YEAR(H3)-1,4,1))</f>
        <v/>
      </c>
      <c r="C5" s="140" t="str">
        <f>IF(H3="","",DATE(YEAR(B5),MONTH(B5)+1,1))</f>
        <v/>
      </c>
      <c r="D5" s="140" t="str">
        <f>IF(H3="","",DATE(YEAR(C5),MONTH(C5)+1,1))</f>
        <v/>
      </c>
      <c r="E5" s="140" t="str">
        <f>IF(H3="","",DATE(YEAR(D5),MONTH(D5)+1,1))</f>
        <v/>
      </c>
      <c r="F5" s="140" t="str">
        <f>IF(H3="","",DATE(YEAR(E5),MONTH(E5)+1,1))</f>
        <v/>
      </c>
      <c r="G5" s="140" t="str">
        <f>IF(H3="","",DATE(YEAR(F5),MONTH(F5)+1,1))</f>
        <v/>
      </c>
      <c r="H5" s="140" t="str">
        <f>IF(H3="","",DATE(YEAR(G5),MONTH(G5)+1,1))</f>
        <v/>
      </c>
      <c r="I5" s="140" t="str">
        <f>IF(H3="","",DATE(YEAR(H5),MONTH(H5)+1,1))</f>
        <v/>
      </c>
      <c r="J5" s="140" t="str">
        <f>IF(H3="","",DATE(YEAR(I5),MONTH(I5)+1,1))</f>
        <v/>
      </c>
      <c r="K5" s="140" t="str">
        <f>IF(H3="","",DATE(YEAR(J5),MONTH(J5)+1,1))</f>
        <v/>
      </c>
      <c r="L5" s="140" t="str">
        <f>IF(H3="","",DATE(YEAR(K5),MONTH(K5)+1,1))</f>
        <v/>
      </c>
      <c r="O5" s="52" t="s">
        <v>72</v>
      </c>
      <c r="P5" s="52" t="s">
        <v>73</v>
      </c>
      <c r="Q5" s="52" t="s">
        <v>71</v>
      </c>
      <c r="R5" s="52" t="s">
        <v>74</v>
      </c>
      <c r="S5" s="52" t="s">
        <v>89</v>
      </c>
      <c r="T5" s="52" t="s">
        <v>156</v>
      </c>
    </row>
    <row r="6" spans="1:20" ht="27" customHeight="1">
      <c r="A6" s="131"/>
      <c r="B6" s="141"/>
      <c r="C6" s="141"/>
      <c r="D6" s="141"/>
      <c r="E6" s="141"/>
      <c r="F6" s="141"/>
      <c r="G6" s="141"/>
      <c r="H6" s="141"/>
      <c r="I6" s="141"/>
      <c r="J6" s="141"/>
      <c r="K6" s="141"/>
      <c r="L6" s="141"/>
      <c r="O6" s="87" t="s">
        <v>157</v>
      </c>
      <c r="P6" s="87" t="s">
        <v>69</v>
      </c>
      <c r="Q6" s="87" t="s">
        <v>75</v>
      </c>
      <c r="R6" s="87" t="s">
        <v>9</v>
      </c>
      <c r="S6" s="108">
        <v>0.7</v>
      </c>
      <c r="T6" s="128"/>
    </row>
    <row r="7" spans="1:20" ht="27" customHeight="1">
      <c r="A7" s="53" t="str">
        <f>IFERROR(INDEX(R6:R12,MATCH(A6,O6:O12,0)),"")</f>
        <v/>
      </c>
      <c r="B7" s="126" t="str">
        <f>IF(OR(B5="",A6=""),"",IF($A$6="加算Ⅰ勤続年数",SUM('4月'!AT38:AV39,'4月'!AT118:AV119,'4月'!AT198:AV199),IF($A$6="加算Ⅲ常勤職員",SUM('4月'!AT40:AV41,'4月'!AT120:AV121,'4月'!AT200:AV201),IF($A$6="加算Ⅲ勤続年数",SUM('4月'!AT42:AV43,'4月'!AT122:AV123,'4月'!AT202:AV203),SUM('4月'!AT36:AV37,'4月'!AT116:AV117,'4月'!AT196:AV197)))))</f>
        <v/>
      </c>
      <c r="C7" s="126" t="str">
        <f>IF(OR(C5="",A6=""),"",IF($A$6="加算Ⅰ勤続年数",SUM('5月'!AT38:AV39,'5月'!AT118:AV119,'5月'!AT198:AV199),IF($A$6="加算Ⅲ常勤職員",SUM('5月'!AT40:AV41,'5月'!AT120:AV121,'5月'!AT200:AV201),IF($A$6="加算Ⅲ勤続年数",SUM('5月'!AT42:AV43,'5月'!AT122:AV123,'5月'!AT202:AV203),SUM('5月'!AT36:AV37,'5月'!AT116:AV117,'5月'!AT196:AV197)))))</f>
        <v/>
      </c>
      <c r="D7" s="126" t="str">
        <f>IF(OR(D5="",A6=""),"",IF($A$6="加算Ⅰ勤続年数",SUM('6月'!AT38:AV39,'6月'!AT118:AV119,'6月'!AT198:AV199),IF($A$6="加算Ⅲ常勤職員",SUM('6月'!AT40:AV41,'6月'!AT120:AV121,'6月'!AT200:AV201),IF($A$6="加算Ⅲ勤続年数",SUM('6月'!AT42:AV43,'6月'!AT122:AV123,'6月'!AT202:AV203),SUM('6月'!AT36:AV37,'6月'!AT116:AV117,'6月'!AT196:AV197)))))</f>
        <v/>
      </c>
      <c r="E7" s="126" t="str">
        <f>IF(OR(E5="",A6=""),"",IF($A$6="加算Ⅰ勤続年数",SUM('7月'!AT38:AV39,'7月'!AT118:AV119,'7月'!AT198:AV199),IF($A$6="加算Ⅲ常勤職員",SUM('7月'!AT40:AV41,'7月'!AT120:AV121,'7月'!AT200:AV201),IF($A$6="加算Ⅲ勤続年数",SUM('7月'!AT42:AV43,'7月'!AT122:AV123,'7月'!AT202:AV203),SUM('7月'!AT36:AV37,'7月'!AT116:AV117,'7月'!AT196:AV197)))))</f>
        <v/>
      </c>
      <c r="F7" s="126" t="str">
        <f>IF(OR(F5="",A6=""),"",IF($A$6="加算Ⅰ勤続年数",SUM('8月'!AT38:AV39,'8月'!AT118:AV119,'8月'!AT198:AV199),IF($A$6="加算Ⅲ常勤職員",SUM('8月'!AT40:AV41,'8月'!AT120:AV121,'8月'!AT200:AV201),IF($A$6="加算Ⅲ勤続年数",SUM('8月'!AT42:AV43,'8月'!AT122:AV123,'8月'!AT202:AV203),SUM('8月'!AT36:AV37,'8月'!AT116:AV117,'8月'!AT196:AV197)))))</f>
        <v/>
      </c>
      <c r="G7" s="126" t="str">
        <f>IF(OR(G5="",A6=""),"",IF($A$6="加算Ⅰ勤続年数",SUM('9月'!AT38:AV39,'9月'!AT118:AV119,'9月'!AT198:AV199),IF($A$6="加算Ⅲ常勤職員",SUM('9月'!AT40:AV41,'9月'!AT120:AV121,'9月'!AT200:AV201),IF($A$6="加算Ⅲ勤続年数",SUM('9月'!AT42:AV43,'9月'!AT122:AV123,'9月'!AT202:AV203),SUM('9月'!AT36:AV37,'9月'!AT116:AV117,'9月'!AT196:AV197)))))</f>
        <v/>
      </c>
      <c r="H7" s="126" t="str">
        <f>IF(OR(H5="",A6=""),"",IF($A$6="加算Ⅰ勤続年数",SUM('10月'!AT38:AV39,'10月'!AT118:AV119,'10月'!AT198:AV199),IF($A$6="加算Ⅲ常勤職員",SUM('10月'!AT40:AV41,'10月'!AT120:AV121,'10月'!AT200:AV201),IF($A$6="加算Ⅲ勤続年数",SUM('10月'!AT42:AV43,'10月'!AT122:AV123,'10月'!AT202:AV203),SUM('10月'!AT36:AV37,'10月'!AT116:AV117,'10月'!AT196:AV197)))))</f>
        <v/>
      </c>
      <c r="I7" s="126" t="str">
        <f>IF(OR(I5="",A6=""),"",IF($A$6="加算Ⅰ勤続年数",SUM('11月'!AT38:AV39,'11月'!AT118:AV119,'11月'!AT198:AV199),IF($A$6="加算Ⅲ常勤職員",SUM('11月'!AT40:AV41,'11月'!AT120:AV121,'11月'!AT200:AV201),IF($A$6="加算Ⅲ勤続年数",SUM('11月'!AT42:AV43,'11月'!AT122:AV123,'11月'!AT202:AV203),SUM('11月'!AT36:AV37,'11月'!AT116:AV117,'11月'!AT196:AV197)))))</f>
        <v/>
      </c>
      <c r="J7" s="126" t="str">
        <f>IF(OR(J5="",A6=""),"",IF($A$6="加算Ⅰ勤続年数",SUM('12月'!AT38:AV39,'12月'!AT118:AV119,'12月'!AT198:AV199),IF($A$6="加算Ⅲ常勤職員",SUM('12月'!AT40:AV41,'12月'!AT120:AV121,'12月'!AT200:AV201),IF($A$6="加算Ⅲ勤続年数",SUM('12月'!AT42:AV43,'12月'!AT122:AV123,'12月'!AT202:AV203),SUM('12月'!AT36:AV37,'12月'!AT116:AV117,'12月'!AT196:AV197)))))</f>
        <v/>
      </c>
      <c r="K7" s="126" t="str">
        <f>IF(OR(K5="",A6=""),"",IF($A$6="加算Ⅰ勤続年数",SUM('1月'!AT38:AV39,'1月'!AT118:AV119,'1月'!AT198:AV199),IF($A$6="加算Ⅲ常勤職員",SUM('1月'!AT40:AV41,'1月'!AT120:AV121,'1月'!AT200:AV201),IF($A$6="加算Ⅲ勤続年数",SUM('1月'!AT42:AV43,'1月'!AT122:AV123,'1月'!AT202:AV203),SUM('1月'!AT36:AV37,'1月'!AT116:AV117,'1月'!AT196:AV197)))))</f>
        <v/>
      </c>
      <c r="L7" s="126" t="str">
        <f>IF(OR(L5="",A6=""),"",IF($A$6="加算Ⅰ勤続年数",SUM('2月'!AT38:AV39,'2月'!AT118:AV119,'2月'!AT198:AV199),IF($A$6="加算Ⅲ常勤職員",SUM('2月'!AT40:AV41,'2月'!AT120:AV121,'2月'!AT200:AV201),IF($A$6="加算Ⅲ勤続年数",SUM('2月'!AT42:AV43,'2月'!AT122:AV123,'2月'!AT202:AV203),SUM('2月'!AT36:AV37,'2月'!AT116:AV117,'2月'!AT196:AV197)))))</f>
        <v/>
      </c>
      <c r="O7" s="87" t="s">
        <v>158</v>
      </c>
      <c r="P7" s="87" t="s">
        <v>69</v>
      </c>
      <c r="Q7" s="87" t="s">
        <v>75</v>
      </c>
      <c r="R7" s="87" t="s">
        <v>159</v>
      </c>
      <c r="S7" s="108">
        <v>0.25</v>
      </c>
      <c r="T7" s="128">
        <v>120</v>
      </c>
    </row>
    <row r="8" spans="1:20" ht="27" customHeight="1" thickBot="1">
      <c r="A8" s="100" t="str">
        <f>IFERROR(INDEX(Q6:Q12,MATCH(A6,O6:O12,0)),"")</f>
        <v/>
      </c>
      <c r="B8" s="127" t="str">
        <f>IF(OR(B5="",A6=""),"",SUM('4月'!AM44:AN45,'4月'!AM124:AN125,'4月'!AM204:AN205))</f>
        <v/>
      </c>
      <c r="C8" s="127" t="str">
        <f>IF(OR(C5="",A6=""),"",SUM('5月'!AM44:AN45,'5月'!AM124:AN125,'5月'!AM204:AN205))</f>
        <v/>
      </c>
      <c r="D8" s="127" t="str">
        <f>IF(OR(D5="",A6=""),"",SUM('6月'!AM44:AN45,'6月'!AM124:AN125,'6月'!AM204:AN205))</f>
        <v/>
      </c>
      <c r="E8" s="127" t="str">
        <f>IF(OR(E5="",A6=""),"",SUM('7月'!AM44:AN45,'7月'!AM124:AN125,'7月'!AM204:AN205))</f>
        <v/>
      </c>
      <c r="F8" s="127" t="str">
        <f>IF(OR(F5="",A6=""),"",SUM('8月'!AM44:AN45,'8月'!AM124:AN125,'8月'!AM204:AN205))</f>
        <v/>
      </c>
      <c r="G8" s="127" t="str">
        <f>IF(OR(G5="",A6=""),"",SUM('9月'!AM44:AN45,'9月'!AM124:AN125,'9月'!AM204:AN205))</f>
        <v/>
      </c>
      <c r="H8" s="127" t="str">
        <f>IF(OR(H5="",A6=""),"",SUM('10月'!AM44:AN45,'10月'!AM124:AN125,'10月'!AM204:AN205))</f>
        <v/>
      </c>
      <c r="I8" s="127" t="str">
        <f>IF(OR(I5="",A6=""),"",SUM('11月'!AM44:AN45,'11月'!AM124:AN125,'11月'!AM204:AN205))</f>
        <v/>
      </c>
      <c r="J8" s="127" t="str">
        <f>IF(OR(J5="",A6=""),"",SUM('12月'!AM44:AN45,'12月'!AM124:AN125,'12月'!AM204:AN205))</f>
        <v/>
      </c>
      <c r="K8" s="127" t="str">
        <f>IF(OR(K5="",A6=""),"",SUM('1月'!AM44:AN45,'1月'!AM124:AN125,'1月'!AM204:AN205))</f>
        <v/>
      </c>
      <c r="L8" s="127" t="str">
        <f>IF(OR(L5="",A6=""),"",SUM('2月'!AM44:AN45,'2月'!AM124:AN125,'2月'!AM204:AN205))</f>
        <v/>
      </c>
      <c r="O8" s="87" t="s">
        <v>160</v>
      </c>
      <c r="P8" s="87" t="s">
        <v>70</v>
      </c>
      <c r="Q8" s="87" t="s">
        <v>75</v>
      </c>
      <c r="R8" s="87" t="s">
        <v>9</v>
      </c>
      <c r="S8" s="108">
        <v>0.6</v>
      </c>
      <c r="T8" s="128"/>
    </row>
    <row r="9" spans="1:20" ht="27" customHeight="1" thickTop="1" thickBot="1">
      <c r="A9" s="101" t="s">
        <v>90</v>
      </c>
      <c r="B9" s="102" t="str">
        <f t="shared" ref="B9:L9" si="0">IFERROR(ROUNDDOWN(B7/B8,3),"")</f>
        <v/>
      </c>
      <c r="C9" s="102" t="str">
        <f t="shared" si="0"/>
        <v/>
      </c>
      <c r="D9" s="102" t="str">
        <f t="shared" si="0"/>
        <v/>
      </c>
      <c r="E9" s="102" t="str">
        <f t="shared" si="0"/>
        <v/>
      </c>
      <c r="F9" s="102" t="str">
        <f t="shared" si="0"/>
        <v/>
      </c>
      <c r="G9" s="102" t="str">
        <f t="shared" si="0"/>
        <v/>
      </c>
      <c r="H9" s="102" t="str">
        <f t="shared" si="0"/>
        <v/>
      </c>
      <c r="I9" s="102" t="str">
        <f t="shared" si="0"/>
        <v/>
      </c>
      <c r="J9" s="102" t="str">
        <f t="shared" si="0"/>
        <v/>
      </c>
      <c r="K9" s="102" t="str">
        <f t="shared" si="0"/>
        <v/>
      </c>
      <c r="L9" s="102" t="str">
        <f t="shared" si="0"/>
        <v/>
      </c>
      <c r="O9" s="87" t="s">
        <v>161</v>
      </c>
      <c r="P9" s="87" t="s">
        <v>53</v>
      </c>
      <c r="Q9" s="87" t="s">
        <v>75</v>
      </c>
      <c r="R9" s="87" t="s">
        <v>9</v>
      </c>
      <c r="S9" s="108">
        <v>0.5</v>
      </c>
      <c r="T9" s="128"/>
    </row>
    <row r="10" spans="1:20" ht="27" customHeight="1" thickBot="1">
      <c r="K10" s="70" t="s">
        <v>111</v>
      </c>
      <c r="L10" s="78" t="str">
        <f>IFERROR(ROUNDDOWN(AVERAGE(B7:L7)/AVERAGE(B8:L8),3),"")</f>
        <v/>
      </c>
      <c r="O10" s="87" t="s">
        <v>164</v>
      </c>
      <c r="P10" s="87" t="s">
        <v>53</v>
      </c>
      <c r="Q10" s="87" t="s">
        <v>176</v>
      </c>
      <c r="R10" s="87" t="s">
        <v>177</v>
      </c>
      <c r="S10" s="108">
        <v>0.75</v>
      </c>
      <c r="T10" s="128"/>
    </row>
    <row r="11" spans="1:20" ht="27" customHeight="1">
      <c r="A11" s="88" t="s">
        <v>103</v>
      </c>
      <c r="K11" s="70" t="s">
        <v>88</v>
      </c>
      <c r="L11" s="111" t="str">
        <f>IFERROR(INDEX(S6:S12,MATCH(A6,O6:O12,0)),"")</f>
        <v/>
      </c>
      <c r="O11" s="87" t="s">
        <v>162</v>
      </c>
      <c r="P11" s="87" t="s">
        <v>53</v>
      </c>
      <c r="Q11" s="87" t="s">
        <v>76</v>
      </c>
      <c r="R11" s="87" t="s">
        <v>163</v>
      </c>
      <c r="S11" s="108">
        <v>0.3</v>
      </c>
      <c r="T11" s="128">
        <v>84</v>
      </c>
    </row>
    <row r="12" spans="1:20" ht="18" customHeight="1">
      <c r="A12" s="144" t="s">
        <v>110</v>
      </c>
      <c r="B12" s="143"/>
      <c r="C12" s="143"/>
      <c r="D12" s="143"/>
      <c r="E12" s="143"/>
      <c r="F12" s="143"/>
      <c r="G12" s="143"/>
      <c r="H12" s="143"/>
      <c r="I12" s="143"/>
      <c r="J12" s="143"/>
      <c r="K12" s="143"/>
      <c r="L12" s="143"/>
      <c r="M12" s="143"/>
      <c r="O12" s="87"/>
      <c r="P12" s="87"/>
      <c r="Q12" s="87"/>
      <c r="R12" s="87"/>
      <c r="S12" s="108"/>
      <c r="T12" s="128"/>
    </row>
    <row r="13" spans="1:20" ht="18" customHeight="1">
      <c r="A13" s="142" t="s">
        <v>113</v>
      </c>
      <c r="B13" s="143"/>
      <c r="C13" s="143"/>
      <c r="D13" s="143"/>
      <c r="E13" s="143"/>
      <c r="F13" s="143"/>
      <c r="G13" s="143"/>
      <c r="H13" s="143"/>
      <c r="I13" s="143"/>
      <c r="J13" s="143"/>
      <c r="K13" s="143"/>
      <c r="L13" s="143"/>
      <c r="M13" s="143"/>
      <c r="O13" s="86"/>
      <c r="P13" s="86"/>
      <c r="Q13" s="86"/>
      <c r="R13" s="86"/>
      <c r="S13" s="86"/>
    </row>
    <row r="14" spans="1:20" ht="18" customHeight="1">
      <c r="A14" s="104"/>
      <c r="B14" s="104"/>
      <c r="C14" s="104"/>
      <c r="D14" s="104"/>
      <c r="E14" s="104"/>
      <c r="F14" s="104"/>
      <c r="G14" s="104"/>
      <c r="H14" s="104"/>
      <c r="I14" s="104"/>
      <c r="J14" s="104"/>
      <c r="K14" s="104"/>
      <c r="L14" s="104"/>
      <c r="M14" s="104"/>
      <c r="O14" s="86"/>
      <c r="P14" s="86"/>
      <c r="Q14" s="86"/>
      <c r="R14" s="86"/>
      <c r="S14" s="86"/>
    </row>
    <row r="15" spans="1:20" ht="18" customHeight="1">
      <c r="A15" s="144" t="s">
        <v>132</v>
      </c>
      <c r="B15" s="143"/>
      <c r="C15" s="143"/>
      <c r="D15" s="143"/>
      <c r="E15" s="143"/>
      <c r="F15" s="143"/>
      <c r="G15" s="143"/>
      <c r="H15" s="143"/>
      <c r="I15" s="143"/>
      <c r="J15" s="143"/>
      <c r="K15" s="143"/>
      <c r="L15" s="143"/>
      <c r="M15" s="143"/>
      <c r="O15" s="86"/>
      <c r="P15" s="86"/>
      <c r="Q15" s="86"/>
      <c r="R15" s="86"/>
      <c r="S15" s="86"/>
    </row>
    <row r="16" spans="1:20" ht="18" customHeight="1">
      <c r="A16" s="105"/>
      <c r="B16" s="104"/>
      <c r="C16" s="104"/>
      <c r="D16" s="104"/>
      <c r="E16" s="104"/>
      <c r="F16" s="104"/>
      <c r="G16" s="104"/>
      <c r="H16" s="104"/>
      <c r="I16" s="104"/>
      <c r="J16" s="104"/>
      <c r="K16" s="104"/>
      <c r="L16" s="104"/>
      <c r="M16" s="104"/>
      <c r="O16" s="86"/>
      <c r="P16" s="86"/>
      <c r="Q16" s="86"/>
      <c r="R16" s="86"/>
      <c r="S16" s="86"/>
    </row>
    <row r="17" spans="1:19" ht="18" customHeight="1">
      <c r="A17" s="144" t="s">
        <v>126</v>
      </c>
      <c r="B17" s="143"/>
      <c r="C17" s="143"/>
      <c r="D17" s="143"/>
      <c r="E17" s="143"/>
      <c r="F17" s="143"/>
      <c r="G17" s="143"/>
      <c r="H17" s="143"/>
      <c r="I17" s="143"/>
      <c r="J17" s="143"/>
      <c r="K17" s="143"/>
      <c r="L17" s="143"/>
      <c r="M17" s="143"/>
      <c r="O17" s="86"/>
      <c r="P17" s="86"/>
      <c r="Q17" s="86"/>
      <c r="R17" s="86"/>
      <c r="S17" s="86"/>
    </row>
    <row r="18" spans="1:19" ht="18" customHeight="1">
      <c r="A18" s="105"/>
      <c r="B18" s="104"/>
      <c r="C18" s="104"/>
      <c r="D18" s="104"/>
      <c r="E18" s="104"/>
      <c r="F18" s="104"/>
      <c r="G18" s="104"/>
      <c r="H18" s="104"/>
      <c r="I18" s="104"/>
      <c r="J18" s="104"/>
      <c r="K18" s="104"/>
      <c r="L18" s="104"/>
      <c r="M18" s="104"/>
      <c r="O18" s="86"/>
      <c r="P18" s="86"/>
      <c r="Q18" s="86"/>
      <c r="R18" s="86"/>
      <c r="S18" s="86"/>
    </row>
    <row r="19" spans="1:19" ht="18" customHeight="1">
      <c r="A19" s="144" t="s">
        <v>101</v>
      </c>
      <c r="B19" s="143"/>
      <c r="C19" s="143"/>
      <c r="D19" s="143"/>
      <c r="E19" s="143"/>
      <c r="F19" s="143"/>
      <c r="G19" s="143"/>
      <c r="H19" s="143"/>
      <c r="I19" s="143"/>
      <c r="J19" s="143"/>
      <c r="K19" s="143"/>
      <c r="L19" s="143"/>
      <c r="M19" s="143"/>
      <c r="O19" s="86"/>
      <c r="P19" s="86"/>
      <c r="Q19" s="86"/>
      <c r="R19" s="86"/>
      <c r="S19" s="86"/>
    </row>
    <row r="20" spans="1:19" ht="18" customHeight="1">
      <c r="A20" s="118"/>
      <c r="B20" s="117"/>
      <c r="C20" s="117"/>
      <c r="D20" s="117"/>
      <c r="E20" s="117"/>
      <c r="F20" s="117"/>
      <c r="G20" s="117"/>
      <c r="H20" s="117"/>
      <c r="I20" s="117"/>
      <c r="J20" s="117"/>
      <c r="K20" s="117"/>
      <c r="L20" s="117"/>
      <c r="M20" s="117"/>
      <c r="O20" s="86"/>
      <c r="P20" s="86"/>
      <c r="Q20" s="86"/>
      <c r="R20" s="86"/>
      <c r="S20" s="86"/>
    </row>
    <row r="21" spans="1:19" ht="18" customHeight="1">
      <c r="A21" s="31"/>
      <c r="O21" s="86"/>
      <c r="P21" s="86"/>
      <c r="Q21" s="86"/>
      <c r="R21" s="86"/>
      <c r="S21" s="86"/>
    </row>
    <row r="22" spans="1:19" ht="18" customHeight="1">
      <c r="A22" s="31"/>
      <c r="O22" s="86"/>
      <c r="P22" s="86"/>
      <c r="Q22" s="86"/>
      <c r="R22" s="86"/>
      <c r="S22" s="86"/>
    </row>
    <row r="23" spans="1:19" ht="18" customHeight="1">
      <c r="A23" s="31"/>
      <c r="O23" s="86"/>
      <c r="P23" s="86"/>
      <c r="Q23" s="86"/>
      <c r="R23" s="86"/>
      <c r="S23" s="86"/>
    </row>
    <row r="24" spans="1:19" ht="18" customHeight="1">
      <c r="A24" s="31"/>
      <c r="O24" s="86"/>
      <c r="P24" s="86"/>
      <c r="Q24" s="86"/>
      <c r="R24" s="86"/>
      <c r="S24" s="86"/>
    </row>
    <row r="25" spans="1:19" ht="18" customHeight="1">
      <c r="A25" s="33"/>
    </row>
    <row r="26" spans="1:19" ht="18" customHeight="1">
      <c r="A26" s="33"/>
    </row>
    <row r="27" spans="1:19" ht="18" customHeight="1">
      <c r="A27" s="33"/>
    </row>
    <row r="28" spans="1:19" ht="18" customHeight="1">
      <c r="A28" s="33"/>
    </row>
    <row r="29" spans="1:19" ht="18" customHeight="1">
      <c r="A29" s="33"/>
    </row>
    <row r="30" spans="1:19" ht="18" customHeight="1"/>
    <row r="31" spans="1:19" ht="18" customHeight="1">
      <c r="A31" s="48"/>
    </row>
    <row r="32" spans="1:19" ht="18" customHeight="1"/>
    <row r="33" spans="14:14" ht="18" customHeight="1"/>
    <row r="34" spans="14:14" ht="18" customHeight="1">
      <c r="N34" s="48"/>
    </row>
    <row r="35" spans="14:14" ht="18" customHeight="1">
      <c r="N35" s="48"/>
    </row>
    <row r="36" spans="14:14" ht="18" customHeight="1"/>
    <row r="37" spans="14:14" ht="18" customHeight="1"/>
    <row r="38" spans="14:14" ht="18" customHeight="1"/>
    <row r="39" spans="14:14" ht="18" customHeight="1"/>
    <row r="40" spans="14:14" ht="18" customHeight="1"/>
  </sheetData>
  <sheetProtection sheet="1" objects="1" scenarios="1"/>
  <mergeCells count="19">
    <mergeCell ref="A13:M13"/>
    <mergeCell ref="A15:M15"/>
    <mergeCell ref="A17:M17"/>
    <mergeCell ref="A19:M19"/>
    <mergeCell ref="F5:F6"/>
    <mergeCell ref="G5:G6"/>
    <mergeCell ref="H5:H6"/>
    <mergeCell ref="I5:I6"/>
    <mergeCell ref="J5:J6"/>
    <mergeCell ref="A12:M12"/>
    <mergeCell ref="K5:K6"/>
    <mergeCell ref="L5:L6"/>
    <mergeCell ref="B3:E3"/>
    <mergeCell ref="F3:G3"/>
    <mergeCell ref="H3:I3"/>
    <mergeCell ref="B5:B6"/>
    <mergeCell ref="C5:C6"/>
    <mergeCell ref="D5:D6"/>
    <mergeCell ref="E5:E6"/>
  </mergeCells>
  <phoneticPr fontId="2"/>
  <dataValidations count="1">
    <dataValidation type="list" allowBlank="1" showInputMessage="1" showErrorMessage="1" sqref="A6">
      <formula1>$O$6:$O$12</formula1>
    </dataValidation>
  </dataValidations>
  <printOptions horizontalCentered="1"/>
  <pageMargins left="0.19685039370078741" right="0.19685039370078741" top="0.78740157480314965" bottom="0.19685039370078741" header="0.51181102362204722" footer="0.51181102362204722"/>
  <pageSetup paperSize="9"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4"/>
  <sheetViews>
    <sheetView view="pageBreakPreview" zoomScaleNormal="100" zoomScaleSheetLayoutView="100" workbookViewId="0">
      <pane ySplit="5" topLeftCell="A6" activePane="bottomLeft" state="frozen"/>
      <selection pane="bottomLeft" activeCell="E12" sqref="E12"/>
    </sheetView>
  </sheetViews>
  <sheetFormatPr defaultRowHeight="13.5"/>
  <cols>
    <col min="1" max="1" width="4.625" style="19" customWidth="1"/>
    <col min="2" max="3" width="15.625" style="19" customWidth="1"/>
    <col min="4" max="4" width="11.625" style="19" customWidth="1"/>
    <col min="5" max="5" width="11.875" style="19" customWidth="1"/>
    <col min="6" max="6" width="10.875" style="19" customWidth="1"/>
    <col min="7" max="16384" width="9" style="19"/>
  </cols>
  <sheetData>
    <row r="1" spans="1:7" ht="17.25">
      <c r="A1" s="9" t="s">
        <v>62</v>
      </c>
      <c r="G1" s="34">
        <f ca="1">NOW()</f>
        <v>44279.396461805554</v>
      </c>
    </row>
    <row r="2" spans="1:7" ht="27" customHeight="1">
      <c r="A2" s="145" t="s">
        <v>58</v>
      </c>
      <c r="B2" s="146"/>
      <c r="C2" s="147" t="str">
        <f>IF(【算定要件集計】!B3="","",【算定要件集計】!B3)</f>
        <v/>
      </c>
      <c r="D2" s="148"/>
      <c r="E2" s="124"/>
      <c r="F2" s="36" t="s">
        <v>142</v>
      </c>
      <c r="G2" s="125" t="str">
        <f>IF(【算定要件集計】!H3="","",【算定要件集計】!H3)</f>
        <v/>
      </c>
    </row>
    <row r="3" spans="1:7" ht="5.0999999999999996" customHeight="1"/>
    <row r="4" spans="1:7" ht="36" customHeight="1">
      <c r="A4" s="20" t="s">
        <v>54</v>
      </c>
      <c r="B4" s="20" t="s">
        <v>0</v>
      </c>
      <c r="C4" s="20" t="s">
        <v>55</v>
      </c>
      <c r="D4" s="36" t="s">
        <v>56</v>
      </c>
      <c r="E4" s="36" t="s">
        <v>59</v>
      </c>
      <c r="F4" s="20" t="s">
        <v>57</v>
      </c>
      <c r="G4" s="36" t="s">
        <v>60</v>
      </c>
    </row>
    <row r="5" spans="1:7" ht="18" customHeight="1">
      <c r="A5" s="35"/>
      <c r="B5" s="89" t="s">
        <v>4</v>
      </c>
      <c r="C5" s="89" t="s">
        <v>133</v>
      </c>
      <c r="D5" s="90" t="s">
        <v>29</v>
      </c>
      <c r="E5" s="91">
        <v>39539</v>
      </c>
      <c r="F5" s="91">
        <v>41365</v>
      </c>
      <c r="G5" s="37">
        <f t="shared" ref="G5:G36" ca="1" si="0">IF(F5="","",DATEDIF(F5,$G$1,"m"))</f>
        <v>95</v>
      </c>
    </row>
    <row r="6" spans="1:7" ht="18" customHeight="1">
      <c r="A6" s="35">
        <v>1</v>
      </c>
      <c r="B6" s="106"/>
      <c r="C6" s="106"/>
      <c r="D6" s="109"/>
      <c r="E6" s="110"/>
      <c r="F6" s="110"/>
      <c r="G6" s="37" t="str">
        <f t="shared" si="0"/>
        <v/>
      </c>
    </row>
    <row r="7" spans="1:7" ht="18" customHeight="1">
      <c r="A7" s="35">
        <v>2</v>
      </c>
      <c r="B7" s="106"/>
      <c r="C7" s="106"/>
      <c r="D7" s="109"/>
      <c r="E7" s="110"/>
      <c r="F7" s="110"/>
      <c r="G7" s="37" t="str">
        <f t="shared" si="0"/>
        <v/>
      </c>
    </row>
    <row r="8" spans="1:7" ht="18" customHeight="1">
      <c r="A8" s="35">
        <v>3</v>
      </c>
      <c r="B8" s="106"/>
      <c r="C8" s="106"/>
      <c r="D8" s="109"/>
      <c r="E8" s="110"/>
      <c r="F8" s="110"/>
      <c r="G8" s="37" t="str">
        <f t="shared" si="0"/>
        <v/>
      </c>
    </row>
    <row r="9" spans="1:7" ht="18" customHeight="1">
      <c r="A9" s="35">
        <v>4</v>
      </c>
      <c r="B9" s="106"/>
      <c r="C9" s="106"/>
      <c r="D9" s="109"/>
      <c r="E9" s="110"/>
      <c r="F9" s="110"/>
      <c r="G9" s="37" t="str">
        <f t="shared" si="0"/>
        <v/>
      </c>
    </row>
    <row r="10" spans="1:7" ht="18" customHeight="1">
      <c r="A10" s="35">
        <v>5</v>
      </c>
      <c r="B10" s="106"/>
      <c r="C10" s="106"/>
      <c r="D10" s="109"/>
      <c r="E10" s="110"/>
      <c r="F10" s="110"/>
      <c r="G10" s="37" t="str">
        <f t="shared" si="0"/>
        <v/>
      </c>
    </row>
    <row r="11" spans="1:7" ht="18" customHeight="1">
      <c r="A11" s="35">
        <v>6</v>
      </c>
      <c r="B11" s="106"/>
      <c r="C11" s="106"/>
      <c r="D11" s="109"/>
      <c r="E11" s="110"/>
      <c r="F11" s="110"/>
      <c r="G11" s="37" t="str">
        <f t="shared" si="0"/>
        <v/>
      </c>
    </row>
    <row r="12" spans="1:7" ht="18" customHeight="1">
      <c r="A12" s="35">
        <v>7</v>
      </c>
      <c r="B12" s="106"/>
      <c r="C12" s="106"/>
      <c r="D12" s="109"/>
      <c r="E12" s="110"/>
      <c r="F12" s="110"/>
      <c r="G12" s="37" t="str">
        <f t="shared" si="0"/>
        <v/>
      </c>
    </row>
    <row r="13" spans="1:7" ht="18" customHeight="1">
      <c r="A13" s="35">
        <v>8</v>
      </c>
      <c r="B13" s="106"/>
      <c r="C13" s="106"/>
      <c r="D13" s="109"/>
      <c r="E13" s="110"/>
      <c r="F13" s="110"/>
      <c r="G13" s="37" t="str">
        <f t="shared" si="0"/>
        <v/>
      </c>
    </row>
    <row r="14" spans="1:7" ht="18" customHeight="1">
      <c r="A14" s="35">
        <v>9</v>
      </c>
      <c r="B14" s="106"/>
      <c r="C14" s="106"/>
      <c r="D14" s="109"/>
      <c r="E14" s="110"/>
      <c r="F14" s="110"/>
      <c r="G14" s="37" t="str">
        <f t="shared" si="0"/>
        <v/>
      </c>
    </row>
    <row r="15" spans="1:7" ht="18" customHeight="1">
      <c r="A15" s="35">
        <v>10</v>
      </c>
      <c r="B15" s="106"/>
      <c r="C15" s="106"/>
      <c r="D15" s="109"/>
      <c r="E15" s="110"/>
      <c r="F15" s="110"/>
      <c r="G15" s="37" t="str">
        <f t="shared" si="0"/>
        <v/>
      </c>
    </row>
    <row r="16" spans="1:7" ht="18" customHeight="1">
      <c r="A16" s="35">
        <v>11</v>
      </c>
      <c r="B16" s="106"/>
      <c r="C16" s="106"/>
      <c r="D16" s="109"/>
      <c r="E16" s="110"/>
      <c r="F16" s="110"/>
      <c r="G16" s="37" t="str">
        <f t="shared" si="0"/>
        <v/>
      </c>
    </row>
    <row r="17" spans="1:7" ht="18" customHeight="1">
      <c r="A17" s="35">
        <v>12</v>
      </c>
      <c r="B17" s="106"/>
      <c r="C17" s="106"/>
      <c r="D17" s="109"/>
      <c r="E17" s="110"/>
      <c r="F17" s="110"/>
      <c r="G17" s="37" t="str">
        <f t="shared" si="0"/>
        <v/>
      </c>
    </row>
    <row r="18" spans="1:7" ht="18" customHeight="1">
      <c r="A18" s="35">
        <v>13</v>
      </c>
      <c r="B18" s="106"/>
      <c r="C18" s="106"/>
      <c r="D18" s="109"/>
      <c r="E18" s="110"/>
      <c r="F18" s="110"/>
      <c r="G18" s="37" t="str">
        <f t="shared" si="0"/>
        <v/>
      </c>
    </row>
    <row r="19" spans="1:7" ht="18" customHeight="1">
      <c r="A19" s="35">
        <v>14</v>
      </c>
      <c r="B19" s="106"/>
      <c r="C19" s="106"/>
      <c r="D19" s="109"/>
      <c r="E19" s="110"/>
      <c r="F19" s="110"/>
      <c r="G19" s="37" t="str">
        <f t="shared" si="0"/>
        <v/>
      </c>
    </row>
    <row r="20" spans="1:7" ht="18" customHeight="1">
      <c r="A20" s="35">
        <v>15</v>
      </c>
      <c r="B20" s="106"/>
      <c r="C20" s="106"/>
      <c r="D20" s="109"/>
      <c r="E20" s="110"/>
      <c r="F20" s="110"/>
      <c r="G20" s="37" t="str">
        <f t="shared" si="0"/>
        <v/>
      </c>
    </row>
    <row r="21" spans="1:7" ht="18" customHeight="1">
      <c r="A21" s="35">
        <v>16</v>
      </c>
      <c r="B21" s="106"/>
      <c r="C21" s="106"/>
      <c r="D21" s="109"/>
      <c r="E21" s="110"/>
      <c r="F21" s="110"/>
      <c r="G21" s="37" t="str">
        <f t="shared" si="0"/>
        <v/>
      </c>
    </row>
    <row r="22" spans="1:7" ht="18" customHeight="1">
      <c r="A22" s="35">
        <v>17</v>
      </c>
      <c r="B22" s="106"/>
      <c r="C22" s="106"/>
      <c r="D22" s="109"/>
      <c r="E22" s="110"/>
      <c r="F22" s="110"/>
      <c r="G22" s="37" t="str">
        <f t="shared" si="0"/>
        <v/>
      </c>
    </row>
    <row r="23" spans="1:7" ht="18" customHeight="1">
      <c r="A23" s="35">
        <v>18</v>
      </c>
      <c r="B23" s="106"/>
      <c r="C23" s="106"/>
      <c r="D23" s="109"/>
      <c r="E23" s="110"/>
      <c r="F23" s="110"/>
      <c r="G23" s="37" t="str">
        <f t="shared" si="0"/>
        <v/>
      </c>
    </row>
    <row r="24" spans="1:7" ht="18" customHeight="1">
      <c r="A24" s="35">
        <v>19</v>
      </c>
      <c r="B24" s="106"/>
      <c r="C24" s="106"/>
      <c r="D24" s="109"/>
      <c r="E24" s="110"/>
      <c r="F24" s="110"/>
      <c r="G24" s="37" t="str">
        <f t="shared" si="0"/>
        <v/>
      </c>
    </row>
    <row r="25" spans="1:7" ht="18" customHeight="1">
      <c r="A25" s="35">
        <v>20</v>
      </c>
      <c r="B25" s="106"/>
      <c r="C25" s="106"/>
      <c r="D25" s="109"/>
      <c r="E25" s="110"/>
      <c r="F25" s="110"/>
      <c r="G25" s="37" t="str">
        <f t="shared" si="0"/>
        <v/>
      </c>
    </row>
    <row r="26" spans="1:7" ht="18" customHeight="1">
      <c r="A26" s="35">
        <v>21</v>
      </c>
      <c r="B26" s="106"/>
      <c r="C26" s="106"/>
      <c r="D26" s="109"/>
      <c r="E26" s="110"/>
      <c r="F26" s="110"/>
      <c r="G26" s="37" t="str">
        <f t="shared" si="0"/>
        <v/>
      </c>
    </row>
    <row r="27" spans="1:7" ht="18" customHeight="1">
      <c r="A27" s="35">
        <v>22</v>
      </c>
      <c r="B27" s="106"/>
      <c r="C27" s="106"/>
      <c r="D27" s="109"/>
      <c r="E27" s="110"/>
      <c r="F27" s="110"/>
      <c r="G27" s="37" t="str">
        <f t="shared" si="0"/>
        <v/>
      </c>
    </row>
    <row r="28" spans="1:7" ht="18" customHeight="1">
      <c r="A28" s="35">
        <v>23</v>
      </c>
      <c r="B28" s="106"/>
      <c r="C28" s="106"/>
      <c r="D28" s="109"/>
      <c r="E28" s="110"/>
      <c r="F28" s="110"/>
      <c r="G28" s="37" t="str">
        <f t="shared" si="0"/>
        <v/>
      </c>
    </row>
    <row r="29" spans="1:7" ht="18" customHeight="1">
      <c r="A29" s="35">
        <v>24</v>
      </c>
      <c r="B29" s="106"/>
      <c r="C29" s="106"/>
      <c r="D29" s="109"/>
      <c r="E29" s="110"/>
      <c r="F29" s="110"/>
      <c r="G29" s="37" t="str">
        <f t="shared" si="0"/>
        <v/>
      </c>
    </row>
    <row r="30" spans="1:7" ht="18" customHeight="1">
      <c r="A30" s="35">
        <v>25</v>
      </c>
      <c r="B30" s="106"/>
      <c r="C30" s="106"/>
      <c r="D30" s="109"/>
      <c r="E30" s="110"/>
      <c r="F30" s="110"/>
      <c r="G30" s="37" t="str">
        <f t="shared" si="0"/>
        <v/>
      </c>
    </row>
    <row r="31" spans="1:7" ht="18" customHeight="1">
      <c r="A31" s="35">
        <v>26</v>
      </c>
      <c r="B31" s="106"/>
      <c r="C31" s="106"/>
      <c r="D31" s="109"/>
      <c r="E31" s="110"/>
      <c r="F31" s="110"/>
      <c r="G31" s="37" t="str">
        <f t="shared" si="0"/>
        <v/>
      </c>
    </row>
    <row r="32" spans="1:7" ht="18" customHeight="1">
      <c r="A32" s="35">
        <v>27</v>
      </c>
      <c r="B32" s="106"/>
      <c r="C32" s="106"/>
      <c r="D32" s="109"/>
      <c r="E32" s="110"/>
      <c r="F32" s="110"/>
      <c r="G32" s="37" t="str">
        <f t="shared" si="0"/>
        <v/>
      </c>
    </row>
    <row r="33" spans="1:7" ht="18" customHeight="1">
      <c r="A33" s="35">
        <v>28</v>
      </c>
      <c r="B33" s="106"/>
      <c r="C33" s="106"/>
      <c r="D33" s="109"/>
      <c r="E33" s="110"/>
      <c r="F33" s="110"/>
      <c r="G33" s="37" t="str">
        <f t="shared" si="0"/>
        <v/>
      </c>
    </row>
    <row r="34" spans="1:7" ht="18" customHeight="1">
      <c r="A34" s="35">
        <v>29</v>
      </c>
      <c r="B34" s="106"/>
      <c r="C34" s="106"/>
      <c r="D34" s="109"/>
      <c r="E34" s="110"/>
      <c r="F34" s="110"/>
      <c r="G34" s="37" t="str">
        <f t="shared" si="0"/>
        <v/>
      </c>
    </row>
    <row r="35" spans="1:7" ht="18" customHeight="1">
      <c r="A35" s="35">
        <v>30</v>
      </c>
      <c r="B35" s="106"/>
      <c r="C35" s="106"/>
      <c r="D35" s="109"/>
      <c r="E35" s="110"/>
      <c r="F35" s="110"/>
      <c r="G35" s="37" t="str">
        <f t="shared" si="0"/>
        <v/>
      </c>
    </row>
    <row r="36" spans="1:7" ht="18" customHeight="1">
      <c r="A36" s="35">
        <v>31</v>
      </c>
      <c r="B36" s="106"/>
      <c r="C36" s="106"/>
      <c r="D36" s="109"/>
      <c r="E36" s="110"/>
      <c r="F36" s="110"/>
      <c r="G36" s="37" t="str">
        <f t="shared" si="0"/>
        <v/>
      </c>
    </row>
    <row r="37" spans="1:7" ht="18" customHeight="1">
      <c r="A37" s="35">
        <v>32</v>
      </c>
      <c r="B37" s="106"/>
      <c r="C37" s="106"/>
      <c r="D37" s="109"/>
      <c r="E37" s="110"/>
      <c r="F37" s="110"/>
      <c r="G37" s="37" t="str">
        <f t="shared" ref="G37:G68" si="1">IF(F37="","",DATEDIF(F37,$G$1,"m"))</f>
        <v/>
      </c>
    </row>
    <row r="38" spans="1:7" ht="18" customHeight="1">
      <c r="A38" s="35">
        <v>33</v>
      </c>
      <c r="B38" s="106"/>
      <c r="C38" s="106"/>
      <c r="D38" s="109"/>
      <c r="E38" s="110"/>
      <c r="F38" s="110"/>
      <c r="G38" s="37" t="str">
        <f t="shared" si="1"/>
        <v/>
      </c>
    </row>
    <row r="39" spans="1:7" ht="18" customHeight="1">
      <c r="A39" s="35">
        <v>34</v>
      </c>
      <c r="B39" s="106"/>
      <c r="C39" s="106"/>
      <c r="D39" s="109"/>
      <c r="E39" s="110"/>
      <c r="F39" s="110"/>
      <c r="G39" s="37" t="str">
        <f t="shared" si="1"/>
        <v/>
      </c>
    </row>
    <row r="40" spans="1:7" ht="18" customHeight="1">
      <c r="A40" s="35">
        <v>35</v>
      </c>
      <c r="B40" s="106"/>
      <c r="C40" s="106"/>
      <c r="D40" s="109"/>
      <c r="E40" s="110"/>
      <c r="F40" s="110"/>
      <c r="G40" s="37" t="str">
        <f t="shared" si="1"/>
        <v/>
      </c>
    </row>
    <row r="41" spans="1:7" ht="18" customHeight="1">
      <c r="A41" s="35">
        <v>36</v>
      </c>
      <c r="B41" s="106"/>
      <c r="C41" s="106"/>
      <c r="D41" s="109"/>
      <c r="E41" s="110"/>
      <c r="F41" s="110"/>
      <c r="G41" s="37" t="str">
        <f t="shared" si="1"/>
        <v/>
      </c>
    </row>
    <row r="42" spans="1:7" ht="18" customHeight="1">
      <c r="A42" s="35">
        <v>37</v>
      </c>
      <c r="B42" s="106"/>
      <c r="C42" s="106"/>
      <c r="D42" s="109"/>
      <c r="E42" s="110"/>
      <c r="F42" s="110"/>
      <c r="G42" s="37" t="str">
        <f t="shared" si="1"/>
        <v/>
      </c>
    </row>
    <row r="43" spans="1:7" ht="18" customHeight="1">
      <c r="A43" s="35">
        <v>38</v>
      </c>
      <c r="B43" s="106"/>
      <c r="C43" s="106"/>
      <c r="D43" s="109"/>
      <c r="E43" s="110"/>
      <c r="F43" s="110"/>
      <c r="G43" s="37" t="str">
        <f t="shared" si="1"/>
        <v/>
      </c>
    </row>
    <row r="44" spans="1:7" ht="18" customHeight="1">
      <c r="A44" s="35">
        <v>39</v>
      </c>
      <c r="B44" s="106"/>
      <c r="C44" s="106"/>
      <c r="D44" s="109"/>
      <c r="E44" s="110"/>
      <c r="F44" s="110"/>
      <c r="G44" s="37" t="str">
        <f t="shared" si="1"/>
        <v/>
      </c>
    </row>
    <row r="45" spans="1:7" ht="18" customHeight="1">
      <c r="A45" s="35">
        <v>40</v>
      </c>
      <c r="B45" s="106"/>
      <c r="C45" s="106"/>
      <c r="D45" s="109"/>
      <c r="E45" s="110"/>
      <c r="F45" s="110"/>
      <c r="G45" s="37" t="str">
        <f t="shared" si="1"/>
        <v/>
      </c>
    </row>
    <row r="46" spans="1:7" ht="18" customHeight="1">
      <c r="A46" s="35">
        <v>41</v>
      </c>
      <c r="B46" s="106"/>
      <c r="C46" s="106"/>
      <c r="D46" s="109"/>
      <c r="E46" s="110"/>
      <c r="F46" s="110"/>
      <c r="G46" s="37" t="str">
        <f t="shared" si="1"/>
        <v/>
      </c>
    </row>
    <row r="47" spans="1:7" ht="18" customHeight="1">
      <c r="A47" s="35">
        <v>42</v>
      </c>
      <c r="B47" s="106"/>
      <c r="C47" s="106"/>
      <c r="D47" s="109"/>
      <c r="E47" s="110"/>
      <c r="F47" s="110"/>
      <c r="G47" s="37" t="str">
        <f t="shared" si="1"/>
        <v/>
      </c>
    </row>
    <row r="48" spans="1:7" ht="18" customHeight="1">
      <c r="A48" s="35">
        <v>43</v>
      </c>
      <c r="B48" s="106"/>
      <c r="C48" s="106"/>
      <c r="D48" s="109"/>
      <c r="E48" s="110"/>
      <c r="F48" s="110"/>
      <c r="G48" s="37" t="str">
        <f t="shared" si="1"/>
        <v/>
      </c>
    </row>
    <row r="49" spans="1:7" ht="18" customHeight="1">
      <c r="A49" s="35">
        <v>44</v>
      </c>
      <c r="B49" s="106"/>
      <c r="C49" s="106"/>
      <c r="D49" s="109"/>
      <c r="E49" s="110"/>
      <c r="F49" s="110"/>
      <c r="G49" s="37" t="str">
        <f t="shared" si="1"/>
        <v/>
      </c>
    </row>
    <row r="50" spans="1:7" ht="18" customHeight="1">
      <c r="A50" s="35">
        <v>45</v>
      </c>
      <c r="B50" s="106"/>
      <c r="C50" s="106"/>
      <c r="D50" s="109"/>
      <c r="E50" s="110"/>
      <c r="F50" s="110"/>
      <c r="G50" s="37" t="str">
        <f t="shared" si="1"/>
        <v/>
      </c>
    </row>
    <row r="51" spans="1:7" ht="18" customHeight="1">
      <c r="A51" s="35">
        <v>46</v>
      </c>
      <c r="B51" s="106"/>
      <c r="C51" s="106"/>
      <c r="D51" s="109"/>
      <c r="E51" s="110"/>
      <c r="F51" s="110"/>
      <c r="G51" s="37" t="str">
        <f t="shared" si="1"/>
        <v/>
      </c>
    </row>
    <row r="52" spans="1:7" ht="18" customHeight="1">
      <c r="A52" s="35">
        <v>47</v>
      </c>
      <c r="B52" s="106"/>
      <c r="C52" s="106"/>
      <c r="D52" s="109"/>
      <c r="E52" s="110"/>
      <c r="F52" s="110"/>
      <c r="G52" s="37" t="str">
        <f t="shared" si="1"/>
        <v/>
      </c>
    </row>
    <row r="53" spans="1:7" ht="18" customHeight="1">
      <c r="A53" s="35">
        <v>48</v>
      </c>
      <c r="B53" s="106"/>
      <c r="C53" s="106"/>
      <c r="D53" s="109"/>
      <c r="E53" s="110"/>
      <c r="F53" s="110"/>
      <c r="G53" s="37" t="str">
        <f t="shared" si="1"/>
        <v/>
      </c>
    </row>
    <row r="54" spans="1:7" ht="18" customHeight="1">
      <c r="A54" s="35">
        <v>49</v>
      </c>
      <c r="B54" s="106"/>
      <c r="C54" s="106"/>
      <c r="D54" s="109"/>
      <c r="E54" s="110"/>
      <c r="F54" s="110"/>
      <c r="G54" s="37" t="str">
        <f t="shared" si="1"/>
        <v/>
      </c>
    </row>
    <row r="55" spans="1:7" ht="18" customHeight="1">
      <c r="A55" s="35">
        <v>50</v>
      </c>
      <c r="B55" s="106"/>
      <c r="C55" s="106"/>
      <c r="D55" s="109"/>
      <c r="E55" s="110"/>
      <c r="F55" s="110"/>
      <c r="G55" s="37" t="str">
        <f t="shared" si="1"/>
        <v/>
      </c>
    </row>
    <row r="56" spans="1:7" ht="18" customHeight="1">
      <c r="A56" s="35">
        <v>51</v>
      </c>
      <c r="B56" s="106"/>
      <c r="C56" s="106"/>
      <c r="D56" s="109"/>
      <c r="E56" s="110"/>
      <c r="F56" s="110"/>
      <c r="G56" s="37" t="str">
        <f t="shared" si="1"/>
        <v/>
      </c>
    </row>
    <row r="57" spans="1:7" ht="18" customHeight="1">
      <c r="A57" s="35">
        <v>52</v>
      </c>
      <c r="B57" s="106"/>
      <c r="C57" s="106"/>
      <c r="D57" s="109"/>
      <c r="E57" s="110"/>
      <c r="F57" s="110"/>
      <c r="G57" s="37" t="str">
        <f t="shared" si="1"/>
        <v/>
      </c>
    </row>
    <row r="58" spans="1:7" ht="18" customHeight="1">
      <c r="A58" s="35">
        <v>53</v>
      </c>
      <c r="B58" s="106"/>
      <c r="C58" s="106"/>
      <c r="D58" s="109"/>
      <c r="E58" s="110"/>
      <c r="F58" s="110"/>
      <c r="G58" s="37" t="str">
        <f t="shared" si="1"/>
        <v/>
      </c>
    </row>
    <row r="59" spans="1:7" ht="18" customHeight="1">
      <c r="A59" s="35">
        <v>54</v>
      </c>
      <c r="B59" s="106"/>
      <c r="C59" s="106"/>
      <c r="D59" s="109"/>
      <c r="E59" s="110"/>
      <c r="F59" s="110"/>
      <c r="G59" s="37" t="str">
        <f t="shared" si="1"/>
        <v/>
      </c>
    </row>
    <row r="60" spans="1:7" ht="18" customHeight="1">
      <c r="A60" s="35">
        <v>55</v>
      </c>
      <c r="B60" s="106"/>
      <c r="C60" s="106"/>
      <c r="D60" s="109"/>
      <c r="E60" s="110"/>
      <c r="F60" s="110"/>
      <c r="G60" s="37" t="str">
        <f t="shared" si="1"/>
        <v/>
      </c>
    </row>
    <row r="61" spans="1:7" ht="18" customHeight="1">
      <c r="A61" s="35">
        <v>56</v>
      </c>
      <c r="B61" s="106"/>
      <c r="C61" s="106"/>
      <c r="D61" s="109"/>
      <c r="E61" s="110"/>
      <c r="F61" s="110"/>
      <c r="G61" s="37" t="str">
        <f t="shared" si="1"/>
        <v/>
      </c>
    </row>
    <row r="62" spans="1:7" ht="18" customHeight="1">
      <c r="A62" s="35">
        <v>57</v>
      </c>
      <c r="B62" s="106"/>
      <c r="C62" s="106"/>
      <c r="D62" s="109"/>
      <c r="E62" s="110"/>
      <c r="F62" s="110"/>
      <c r="G62" s="37" t="str">
        <f t="shared" si="1"/>
        <v/>
      </c>
    </row>
    <row r="63" spans="1:7" ht="18" customHeight="1">
      <c r="A63" s="35">
        <v>58</v>
      </c>
      <c r="B63" s="106"/>
      <c r="C63" s="106"/>
      <c r="D63" s="109"/>
      <c r="E63" s="110"/>
      <c r="F63" s="110"/>
      <c r="G63" s="37" t="str">
        <f t="shared" si="1"/>
        <v/>
      </c>
    </row>
    <row r="64" spans="1:7" ht="18" customHeight="1">
      <c r="A64" s="35">
        <v>59</v>
      </c>
      <c r="B64" s="106"/>
      <c r="C64" s="106"/>
      <c r="D64" s="109"/>
      <c r="E64" s="110"/>
      <c r="F64" s="110"/>
      <c r="G64" s="37" t="str">
        <f t="shared" si="1"/>
        <v/>
      </c>
    </row>
    <row r="65" spans="1:7" ht="18" customHeight="1">
      <c r="A65" s="35">
        <v>60</v>
      </c>
      <c r="B65" s="106"/>
      <c r="C65" s="106"/>
      <c r="D65" s="109"/>
      <c r="E65" s="110"/>
      <c r="F65" s="110"/>
      <c r="G65" s="37" t="str">
        <f t="shared" si="1"/>
        <v/>
      </c>
    </row>
    <row r="66" spans="1:7" ht="18" customHeight="1">
      <c r="A66" s="35">
        <v>61</v>
      </c>
      <c r="B66" s="106"/>
      <c r="C66" s="106"/>
      <c r="D66" s="109"/>
      <c r="E66" s="110"/>
      <c r="F66" s="110"/>
      <c r="G66" s="37" t="str">
        <f t="shared" si="1"/>
        <v/>
      </c>
    </row>
    <row r="67" spans="1:7" ht="18" customHeight="1">
      <c r="A67" s="35">
        <v>62</v>
      </c>
      <c r="B67" s="106"/>
      <c r="C67" s="106"/>
      <c r="D67" s="109"/>
      <c r="E67" s="110"/>
      <c r="F67" s="110"/>
      <c r="G67" s="37" t="str">
        <f t="shared" si="1"/>
        <v/>
      </c>
    </row>
    <row r="68" spans="1:7" ht="18" customHeight="1">
      <c r="A68" s="35">
        <v>63</v>
      </c>
      <c r="B68" s="106"/>
      <c r="C68" s="106"/>
      <c r="D68" s="109"/>
      <c r="E68" s="110"/>
      <c r="F68" s="110"/>
      <c r="G68" s="37" t="str">
        <f t="shared" si="1"/>
        <v/>
      </c>
    </row>
    <row r="69" spans="1:7" ht="18" customHeight="1">
      <c r="A69" s="35">
        <v>64</v>
      </c>
      <c r="B69" s="106"/>
      <c r="C69" s="106"/>
      <c r="D69" s="109"/>
      <c r="E69" s="110"/>
      <c r="F69" s="110"/>
      <c r="G69" s="37" t="str">
        <f t="shared" ref="G69:G88" si="2">IF(F69="","",DATEDIF(F69,$G$1,"m"))</f>
        <v/>
      </c>
    </row>
    <row r="70" spans="1:7" ht="18" customHeight="1">
      <c r="A70" s="35">
        <v>65</v>
      </c>
      <c r="B70" s="106"/>
      <c r="C70" s="106"/>
      <c r="D70" s="109"/>
      <c r="E70" s="110"/>
      <c r="F70" s="110"/>
      <c r="G70" s="37" t="str">
        <f t="shared" si="2"/>
        <v/>
      </c>
    </row>
    <row r="71" spans="1:7" ht="18" customHeight="1">
      <c r="A71" s="35">
        <v>66</v>
      </c>
      <c r="B71" s="106"/>
      <c r="C71" s="106"/>
      <c r="D71" s="109"/>
      <c r="E71" s="110"/>
      <c r="F71" s="110"/>
      <c r="G71" s="37" t="str">
        <f t="shared" si="2"/>
        <v/>
      </c>
    </row>
    <row r="72" spans="1:7" ht="18" customHeight="1">
      <c r="A72" s="35">
        <v>67</v>
      </c>
      <c r="B72" s="106"/>
      <c r="C72" s="106"/>
      <c r="D72" s="109"/>
      <c r="E72" s="110"/>
      <c r="F72" s="110"/>
      <c r="G72" s="37" t="str">
        <f t="shared" si="2"/>
        <v/>
      </c>
    </row>
    <row r="73" spans="1:7" ht="18" customHeight="1">
      <c r="A73" s="35">
        <v>68</v>
      </c>
      <c r="B73" s="106"/>
      <c r="C73" s="106"/>
      <c r="D73" s="109"/>
      <c r="E73" s="110"/>
      <c r="F73" s="110"/>
      <c r="G73" s="37" t="str">
        <f t="shared" si="2"/>
        <v/>
      </c>
    </row>
    <row r="74" spans="1:7" ht="18" customHeight="1">
      <c r="A74" s="35">
        <v>69</v>
      </c>
      <c r="B74" s="106"/>
      <c r="C74" s="106"/>
      <c r="D74" s="109"/>
      <c r="E74" s="110"/>
      <c r="F74" s="110"/>
      <c r="G74" s="37" t="str">
        <f t="shared" si="2"/>
        <v/>
      </c>
    </row>
    <row r="75" spans="1:7" ht="18" customHeight="1">
      <c r="A75" s="35">
        <v>70</v>
      </c>
      <c r="B75" s="106"/>
      <c r="C75" s="106"/>
      <c r="D75" s="109"/>
      <c r="E75" s="110"/>
      <c r="F75" s="110"/>
      <c r="G75" s="37" t="str">
        <f t="shared" si="2"/>
        <v/>
      </c>
    </row>
    <row r="76" spans="1:7" ht="18" customHeight="1">
      <c r="A76" s="35">
        <v>71</v>
      </c>
      <c r="B76" s="106"/>
      <c r="C76" s="106"/>
      <c r="D76" s="109"/>
      <c r="E76" s="110"/>
      <c r="F76" s="110"/>
      <c r="G76" s="37" t="str">
        <f t="shared" si="2"/>
        <v/>
      </c>
    </row>
    <row r="77" spans="1:7" ht="18" customHeight="1">
      <c r="A77" s="35">
        <v>72</v>
      </c>
      <c r="B77" s="106"/>
      <c r="C77" s="106"/>
      <c r="D77" s="109"/>
      <c r="E77" s="110"/>
      <c r="F77" s="110"/>
      <c r="G77" s="37" t="str">
        <f t="shared" si="2"/>
        <v/>
      </c>
    </row>
    <row r="78" spans="1:7" ht="18" customHeight="1">
      <c r="A78" s="35">
        <v>73</v>
      </c>
      <c r="B78" s="106"/>
      <c r="C78" s="106"/>
      <c r="D78" s="109"/>
      <c r="E78" s="110"/>
      <c r="F78" s="110"/>
      <c r="G78" s="37" t="str">
        <f t="shared" si="2"/>
        <v/>
      </c>
    </row>
    <row r="79" spans="1:7" ht="18" customHeight="1">
      <c r="A79" s="35">
        <v>74</v>
      </c>
      <c r="B79" s="106"/>
      <c r="C79" s="106"/>
      <c r="D79" s="109"/>
      <c r="E79" s="110"/>
      <c r="F79" s="110"/>
      <c r="G79" s="37" t="str">
        <f t="shared" si="2"/>
        <v/>
      </c>
    </row>
    <row r="80" spans="1:7" ht="18" customHeight="1">
      <c r="A80" s="35">
        <v>75</v>
      </c>
      <c r="B80" s="106"/>
      <c r="C80" s="106"/>
      <c r="D80" s="109"/>
      <c r="E80" s="110"/>
      <c r="F80" s="110"/>
      <c r="G80" s="37" t="str">
        <f t="shared" si="2"/>
        <v/>
      </c>
    </row>
    <row r="81" spans="1:7" ht="18" customHeight="1">
      <c r="A81" s="35">
        <v>76</v>
      </c>
      <c r="B81" s="106"/>
      <c r="C81" s="106"/>
      <c r="D81" s="109"/>
      <c r="E81" s="110"/>
      <c r="F81" s="110"/>
      <c r="G81" s="37" t="str">
        <f t="shared" si="2"/>
        <v/>
      </c>
    </row>
    <row r="82" spans="1:7" ht="18" customHeight="1">
      <c r="A82" s="35">
        <v>77</v>
      </c>
      <c r="B82" s="106"/>
      <c r="C82" s="106"/>
      <c r="D82" s="109"/>
      <c r="E82" s="110"/>
      <c r="F82" s="110"/>
      <c r="G82" s="37" t="str">
        <f t="shared" si="2"/>
        <v/>
      </c>
    </row>
    <row r="83" spans="1:7" ht="18" customHeight="1">
      <c r="A83" s="35">
        <v>78</v>
      </c>
      <c r="B83" s="106"/>
      <c r="C83" s="106"/>
      <c r="D83" s="109"/>
      <c r="E83" s="110"/>
      <c r="F83" s="110"/>
      <c r="G83" s="37" t="str">
        <f t="shared" si="2"/>
        <v/>
      </c>
    </row>
    <row r="84" spans="1:7" ht="18" customHeight="1">
      <c r="A84" s="35">
        <v>79</v>
      </c>
      <c r="B84" s="106"/>
      <c r="C84" s="106"/>
      <c r="D84" s="109"/>
      <c r="E84" s="110"/>
      <c r="F84" s="110"/>
      <c r="G84" s="37" t="str">
        <f t="shared" si="2"/>
        <v/>
      </c>
    </row>
    <row r="85" spans="1:7" ht="18" customHeight="1">
      <c r="A85" s="35">
        <v>80</v>
      </c>
      <c r="B85" s="106"/>
      <c r="C85" s="106"/>
      <c r="D85" s="109"/>
      <c r="E85" s="110"/>
      <c r="F85" s="110"/>
      <c r="G85" s="37" t="str">
        <f t="shared" si="2"/>
        <v/>
      </c>
    </row>
    <row r="86" spans="1:7" ht="18" customHeight="1">
      <c r="A86" s="35">
        <v>81</v>
      </c>
      <c r="B86" s="106"/>
      <c r="C86" s="106"/>
      <c r="D86" s="109"/>
      <c r="E86" s="110"/>
      <c r="F86" s="110"/>
      <c r="G86" s="37" t="str">
        <f t="shared" si="2"/>
        <v/>
      </c>
    </row>
    <row r="87" spans="1:7" ht="18" customHeight="1">
      <c r="A87" s="35">
        <v>82</v>
      </c>
      <c r="B87" s="106"/>
      <c r="C87" s="106"/>
      <c r="D87" s="109"/>
      <c r="E87" s="110"/>
      <c r="F87" s="110"/>
      <c r="G87" s="37" t="str">
        <f t="shared" si="2"/>
        <v/>
      </c>
    </row>
    <row r="88" spans="1:7" ht="18" customHeight="1">
      <c r="A88" s="35">
        <v>83</v>
      </c>
      <c r="B88" s="106"/>
      <c r="C88" s="106"/>
      <c r="D88" s="109"/>
      <c r="E88" s="110"/>
      <c r="F88" s="110"/>
      <c r="G88" s="37" t="str">
        <f t="shared" si="2"/>
        <v/>
      </c>
    </row>
    <row r="89" spans="1:7" ht="18" customHeight="1"/>
    <row r="90" spans="1:7" ht="18" customHeight="1"/>
    <row r="91" spans="1:7" ht="18" customHeight="1"/>
    <row r="92" spans="1:7" ht="18" customHeight="1"/>
    <row r="93" spans="1:7" ht="18" customHeight="1"/>
    <row r="94" spans="1:7" ht="18" customHeight="1"/>
  </sheetData>
  <sheetProtection sheet="1" objects="1" scenarios="1"/>
  <mergeCells count="2">
    <mergeCell ref="A2:B2"/>
    <mergeCell ref="C2:D2"/>
  </mergeCells>
  <phoneticPr fontId="2"/>
  <pageMargins left="0.78740157480314965" right="0.70866141732283472" top="0.62992125984251968" bottom="0.39370078740157483" header="0.19685039370078741" footer="0.19685039370078741"/>
  <pageSetup paperSize="9"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57"/>
  <sheetViews>
    <sheetView showZeros="0" tabSelected="1" view="pageBreakPreview" zoomScaleNormal="130" zoomScaleSheetLayoutView="100" zoomScalePageLayoutView="115" workbookViewId="0">
      <selection activeCell="AS30" sqref="AS30:AT3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9.625" style="1" customWidth="1"/>
    <col min="42" max="42" width="0.875" style="1" customWidth="1"/>
    <col min="43" max="51" width="2.625" style="1" customWidth="1"/>
    <col min="52" max="16384" width="9" style="1"/>
  </cols>
  <sheetData>
    <row r="1" spans="1:53" ht="29.25" customHeight="1">
      <c r="B1" s="80" t="s">
        <v>103</v>
      </c>
      <c r="C1" s="92"/>
      <c r="D1" s="92"/>
      <c r="E1" s="92"/>
      <c r="F1" s="92"/>
      <c r="G1" s="61"/>
      <c r="H1" s="7"/>
      <c r="I1" s="93"/>
      <c r="J1" s="93"/>
      <c r="K1" s="93"/>
      <c r="L1" s="93"/>
      <c r="M1" s="93"/>
      <c r="N1" s="93"/>
      <c r="O1" s="93"/>
      <c r="P1" s="93"/>
      <c r="Q1" s="93"/>
      <c r="R1" s="93"/>
      <c r="S1" s="63"/>
      <c r="T1" s="63"/>
      <c r="U1" s="7"/>
      <c r="V1" s="93"/>
      <c r="W1" s="93"/>
      <c r="X1" s="93"/>
      <c r="Y1" s="93"/>
      <c r="Z1" s="93"/>
      <c r="AA1" s="93"/>
      <c r="AB1" s="93"/>
      <c r="AC1" s="92"/>
      <c r="AD1" s="92"/>
      <c r="AE1" s="92"/>
      <c r="AF1" s="64"/>
      <c r="AG1" s="64"/>
      <c r="AH1" s="7"/>
      <c r="AI1" s="7"/>
      <c r="AJ1" s="7"/>
      <c r="AK1" s="7"/>
      <c r="AL1" s="7"/>
      <c r="AM1" s="65"/>
      <c r="AN1" s="66"/>
      <c r="AO1" s="67"/>
      <c r="AP1" s="11"/>
      <c r="AQ1" s="92"/>
      <c r="AR1" s="92"/>
      <c r="AS1" s="92"/>
      <c r="AT1" s="68"/>
      <c r="AU1" s="68"/>
      <c r="AV1" s="68"/>
      <c r="AW1" s="69"/>
      <c r="AX1" s="69"/>
      <c r="AY1" s="69"/>
    </row>
    <row r="2" spans="1:53" s="10" customFormat="1" ht="40.5" customHeight="1">
      <c r="B2" s="186" t="s">
        <v>100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7"/>
      <c r="AR2" s="187"/>
      <c r="AS2" s="187"/>
      <c r="AT2" s="187"/>
      <c r="AU2" s="187"/>
      <c r="AV2" s="187"/>
      <c r="AW2" s="187"/>
      <c r="AX2" s="187"/>
      <c r="AY2" s="187"/>
    </row>
    <row r="3" spans="1:53" s="4" customFormat="1" ht="40.5" customHeight="1">
      <c r="B3" s="188" t="s">
        <v>127</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7"/>
      <c r="AR3" s="187"/>
      <c r="AS3" s="187"/>
      <c r="AT3" s="187"/>
      <c r="AU3" s="187"/>
      <c r="AV3" s="187"/>
      <c r="AW3" s="187"/>
      <c r="AX3" s="187"/>
      <c r="AY3" s="187"/>
    </row>
    <row r="4" spans="1:53" s="10" customFormat="1" ht="70.5" customHeight="1">
      <c r="B4" s="186" t="s">
        <v>129</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7"/>
      <c r="AR4" s="187"/>
      <c r="AS4" s="187"/>
      <c r="AT4" s="187"/>
      <c r="AU4" s="187"/>
      <c r="AV4" s="187"/>
      <c r="AW4" s="187"/>
      <c r="AX4" s="187"/>
      <c r="AY4" s="187"/>
    </row>
    <row r="5" spans="1:53" s="4" customFormat="1" ht="51" customHeight="1">
      <c r="B5" s="188" t="s">
        <v>128</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7"/>
      <c r="AR5" s="187"/>
      <c r="AS5" s="187"/>
      <c r="AT5" s="187"/>
      <c r="AU5" s="187"/>
      <c r="AV5" s="187"/>
      <c r="AW5" s="187"/>
      <c r="AX5" s="187"/>
      <c r="AY5" s="187"/>
    </row>
    <row r="6" spans="1:53" s="9" customFormat="1" ht="41.1" customHeight="1">
      <c r="B6" s="189" t="s">
        <v>131</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7"/>
      <c r="AR6" s="187"/>
      <c r="AS6" s="187"/>
      <c r="AT6" s="187"/>
      <c r="AU6" s="187"/>
      <c r="AV6" s="187"/>
      <c r="AW6" s="187"/>
      <c r="AX6" s="187"/>
      <c r="AY6" s="187"/>
    </row>
    <row r="7" spans="1:53" s="10" customFormat="1" ht="82.5" customHeight="1">
      <c r="B7" s="186" t="s">
        <v>149</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7"/>
      <c r="AR7" s="187"/>
      <c r="AS7" s="187"/>
      <c r="AT7" s="187"/>
      <c r="AU7" s="187"/>
      <c r="AV7" s="187"/>
      <c r="AW7" s="187"/>
      <c r="AX7" s="187"/>
      <c r="AY7" s="187"/>
    </row>
    <row r="8" spans="1:53" s="10" customFormat="1" ht="27" customHeight="1">
      <c r="B8" s="189" t="s">
        <v>102</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7"/>
      <c r="AR8" s="187"/>
      <c r="AS8" s="187"/>
      <c r="AT8" s="187"/>
      <c r="AU8" s="187"/>
      <c r="AV8" s="187"/>
      <c r="AW8" s="187"/>
      <c r="AX8" s="187"/>
      <c r="AY8" s="187"/>
    </row>
    <row r="9" spans="1:53" ht="18" customHeight="1">
      <c r="B9" s="290"/>
      <c r="C9" s="290"/>
      <c r="D9" s="290"/>
      <c r="E9" s="290"/>
      <c r="AP9" s="12"/>
      <c r="AQ9" s="12"/>
      <c r="AR9" s="12"/>
      <c r="AY9" s="16" t="s">
        <v>97</v>
      </c>
    </row>
    <row r="10" spans="1:53" ht="18" customHeight="1">
      <c r="B10" s="2" t="s">
        <v>2</v>
      </c>
      <c r="C10" s="2"/>
      <c r="D10" s="2"/>
      <c r="E10" s="2"/>
      <c r="F10" s="2"/>
      <c r="G10" s="2"/>
      <c r="H10" s="2"/>
      <c r="I10" s="2"/>
      <c r="J10" s="2"/>
      <c r="AF10" s="3"/>
      <c r="AO10" s="3"/>
      <c r="AY10" s="3" t="s">
        <v>36</v>
      </c>
    </row>
    <row r="11" spans="1:53" ht="18" customHeight="1">
      <c r="B11" s="291" t="s">
        <v>23</v>
      </c>
      <c r="C11" s="292"/>
      <c r="D11" s="293" t="s">
        <v>105</v>
      </c>
      <c r="E11" s="294"/>
      <c r="F11" s="294"/>
      <c r="G11" s="294"/>
      <c r="H11" s="294"/>
      <c r="I11" s="294"/>
      <c r="J11" s="294"/>
      <c r="K11" s="295"/>
      <c r="L11" s="286" t="s">
        <v>22</v>
      </c>
      <c r="M11" s="289"/>
      <c r="N11" s="289"/>
      <c r="O11" s="296" t="s">
        <v>106</v>
      </c>
      <c r="P11" s="297"/>
      <c r="Q11" s="297"/>
      <c r="R11" s="297"/>
      <c r="S11" s="297"/>
      <c r="T11" s="297"/>
      <c r="U11" s="298"/>
      <c r="V11" s="291" t="s">
        <v>24</v>
      </c>
      <c r="W11" s="299"/>
      <c r="X11" s="146"/>
      <c r="Y11" s="300">
        <v>9</v>
      </c>
      <c r="Z11" s="301"/>
      <c r="AA11" s="291" t="s">
        <v>41</v>
      </c>
      <c r="AB11" s="302"/>
      <c r="AC11" s="302"/>
      <c r="AD11" s="302"/>
      <c r="AE11" s="303"/>
      <c r="AF11" s="304">
        <v>44287</v>
      </c>
      <c r="AG11" s="305"/>
      <c r="AH11" s="305"/>
      <c r="AI11" s="305"/>
      <c r="AJ11" s="306"/>
      <c r="AK11" s="307"/>
      <c r="AO11" s="5"/>
    </row>
    <row r="12" spans="1:53" ht="5.0999999999999996" customHeight="1"/>
    <row r="13" spans="1:53" ht="16.5" customHeight="1">
      <c r="G13" s="5" t="s">
        <v>45</v>
      </c>
      <c r="H13" s="56" t="s">
        <v>78</v>
      </c>
      <c r="I13" s="1" t="s">
        <v>44</v>
      </c>
      <c r="J13" s="56" t="s">
        <v>79</v>
      </c>
      <c r="K13" s="1" t="s">
        <v>25</v>
      </c>
      <c r="M13" s="56" t="s">
        <v>80</v>
      </c>
      <c r="N13" s="1" t="s">
        <v>44</v>
      </c>
      <c r="O13" s="56" t="s">
        <v>79</v>
      </c>
      <c r="P13" s="1" t="s">
        <v>26</v>
      </c>
      <c r="R13" s="7"/>
      <c r="U13" s="7"/>
      <c r="V13" s="7"/>
      <c r="W13" s="7"/>
      <c r="X13" s="7"/>
      <c r="Y13" s="7"/>
      <c r="AE13" s="5" t="s">
        <v>43</v>
      </c>
      <c r="AF13" s="284">
        <v>8</v>
      </c>
      <c r="AG13" s="285"/>
      <c r="AH13" s="7" t="s">
        <v>32</v>
      </c>
      <c r="AI13" s="7"/>
      <c r="AJ13" s="7"/>
      <c r="AL13" s="5" t="s">
        <v>33</v>
      </c>
      <c r="AM13" s="57">
        <v>40</v>
      </c>
      <c r="AN13" s="7" t="s">
        <v>32</v>
      </c>
      <c r="AQ13" s="1" t="s">
        <v>28</v>
      </c>
    </row>
    <row r="14" spans="1:53" s="6" customFormat="1" ht="18" customHeight="1">
      <c r="A14" s="220" t="s">
        <v>61</v>
      </c>
      <c r="B14" s="286" t="s">
        <v>0</v>
      </c>
      <c r="C14" s="287" t="s">
        <v>178</v>
      </c>
      <c r="D14" s="287" t="s">
        <v>63</v>
      </c>
      <c r="E14" s="287" t="s">
        <v>1</v>
      </c>
      <c r="F14" s="286" t="s">
        <v>3</v>
      </c>
      <c r="G14" s="172" t="s">
        <v>38</v>
      </c>
      <c r="H14" s="21">
        <f>AF11</f>
        <v>44287</v>
      </c>
      <c r="I14" s="21">
        <f>H14+1</f>
        <v>44288</v>
      </c>
      <c r="J14" s="21">
        <f t="shared" ref="J14:AI14" si="0">I14+1</f>
        <v>44289</v>
      </c>
      <c r="K14" s="21">
        <f t="shared" si="0"/>
        <v>44290</v>
      </c>
      <c r="L14" s="21">
        <f t="shared" si="0"/>
        <v>44291</v>
      </c>
      <c r="M14" s="21">
        <f t="shared" si="0"/>
        <v>44292</v>
      </c>
      <c r="N14" s="21">
        <f t="shared" si="0"/>
        <v>44293</v>
      </c>
      <c r="O14" s="21">
        <f t="shared" si="0"/>
        <v>44294</v>
      </c>
      <c r="P14" s="21">
        <f t="shared" si="0"/>
        <v>44295</v>
      </c>
      <c r="Q14" s="21">
        <f t="shared" si="0"/>
        <v>44296</v>
      </c>
      <c r="R14" s="21">
        <f t="shared" si="0"/>
        <v>44297</v>
      </c>
      <c r="S14" s="21">
        <f t="shared" si="0"/>
        <v>44298</v>
      </c>
      <c r="T14" s="21">
        <f t="shared" si="0"/>
        <v>44299</v>
      </c>
      <c r="U14" s="21">
        <f t="shared" si="0"/>
        <v>44300</v>
      </c>
      <c r="V14" s="21">
        <f t="shared" si="0"/>
        <v>44301</v>
      </c>
      <c r="W14" s="21">
        <f t="shared" si="0"/>
        <v>44302</v>
      </c>
      <c r="X14" s="21">
        <f t="shared" si="0"/>
        <v>44303</v>
      </c>
      <c r="Y14" s="21">
        <f t="shared" si="0"/>
        <v>44304</v>
      </c>
      <c r="Z14" s="21">
        <f t="shared" si="0"/>
        <v>44305</v>
      </c>
      <c r="AA14" s="21">
        <f t="shared" si="0"/>
        <v>44306</v>
      </c>
      <c r="AB14" s="21">
        <f t="shared" si="0"/>
        <v>44307</v>
      </c>
      <c r="AC14" s="21">
        <f t="shared" si="0"/>
        <v>44308</v>
      </c>
      <c r="AD14" s="21">
        <f t="shared" si="0"/>
        <v>44309</v>
      </c>
      <c r="AE14" s="21">
        <f t="shared" si="0"/>
        <v>44310</v>
      </c>
      <c r="AF14" s="21">
        <f t="shared" si="0"/>
        <v>44311</v>
      </c>
      <c r="AG14" s="21">
        <f t="shared" si="0"/>
        <v>44312</v>
      </c>
      <c r="AH14" s="21">
        <f t="shared" si="0"/>
        <v>44313</v>
      </c>
      <c r="AI14" s="21">
        <f t="shared" si="0"/>
        <v>44314</v>
      </c>
      <c r="AJ14" s="21">
        <f>IFERROR(IF(MONTH(AI14)&lt;&gt;MONTH(AI14+1),"",AI14+1),"")</f>
        <v>44315</v>
      </c>
      <c r="AK14" s="21">
        <f>IFERROR(IF(MONTH(AJ14)&lt;&gt;MONTH(AJ14+1),"",AJ14+1),"")</f>
        <v>44316</v>
      </c>
      <c r="AL14" s="21" t="str">
        <f>IFERROR(IF(MONTH(AK14)&lt;&gt;MONTH(AK14+1),"",AK14+1),"")</f>
        <v/>
      </c>
      <c r="AM14" s="275" t="s">
        <v>145</v>
      </c>
      <c r="AN14" s="275" t="s">
        <v>144</v>
      </c>
      <c r="AO14" s="276" t="s">
        <v>124</v>
      </c>
      <c r="AQ14" s="278" t="s">
        <v>37</v>
      </c>
      <c r="AR14" s="279"/>
      <c r="AS14" s="278" t="s">
        <v>40</v>
      </c>
      <c r="AT14" s="280"/>
      <c r="AU14" s="280"/>
      <c r="AV14" s="280"/>
      <c r="AW14" s="281"/>
      <c r="AX14" s="278" t="s">
        <v>17</v>
      </c>
      <c r="AY14" s="282"/>
    </row>
    <row r="15" spans="1:53" s="6" customFormat="1" ht="18" customHeight="1">
      <c r="A15" s="221"/>
      <c r="B15" s="286"/>
      <c r="C15" s="288"/>
      <c r="D15" s="288"/>
      <c r="E15" s="288"/>
      <c r="F15" s="286"/>
      <c r="G15" s="289"/>
      <c r="H15" s="22">
        <f>H14</f>
        <v>44287</v>
      </c>
      <c r="I15" s="22">
        <f>I14</f>
        <v>44288</v>
      </c>
      <c r="J15" s="22">
        <f t="shared" ref="J15:AL15" si="1">J14</f>
        <v>44289</v>
      </c>
      <c r="K15" s="22">
        <f t="shared" si="1"/>
        <v>44290</v>
      </c>
      <c r="L15" s="22">
        <f t="shared" si="1"/>
        <v>44291</v>
      </c>
      <c r="M15" s="22">
        <f t="shared" si="1"/>
        <v>44292</v>
      </c>
      <c r="N15" s="22">
        <f t="shared" si="1"/>
        <v>44293</v>
      </c>
      <c r="O15" s="22">
        <f t="shared" si="1"/>
        <v>44294</v>
      </c>
      <c r="P15" s="22">
        <f t="shared" si="1"/>
        <v>44295</v>
      </c>
      <c r="Q15" s="22">
        <f t="shared" si="1"/>
        <v>44296</v>
      </c>
      <c r="R15" s="22">
        <f t="shared" si="1"/>
        <v>44297</v>
      </c>
      <c r="S15" s="22">
        <f t="shared" si="1"/>
        <v>44298</v>
      </c>
      <c r="T15" s="22">
        <f t="shared" si="1"/>
        <v>44299</v>
      </c>
      <c r="U15" s="22">
        <f t="shared" si="1"/>
        <v>44300</v>
      </c>
      <c r="V15" s="22">
        <f t="shared" si="1"/>
        <v>44301</v>
      </c>
      <c r="W15" s="22">
        <f t="shared" si="1"/>
        <v>44302</v>
      </c>
      <c r="X15" s="22">
        <f t="shared" si="1"/>
        <v>44303</v>
      </c>
      <c r="Y15" s="22">
        <f t="shared" si="1"/>
        <v>44304</v>
      </c>
      <c r="Z15" s="22">
        <f t="shared" si="1"/>
        <v>44305</v>
      </c>
      <c r="AA15" s="22">
        <f t="shared" si="1"/>
        <v>44306</v>
      </c>
      <c r="AB15" s="22">
        <f t="shared" si="1"/>
        <v>44307</v>
      </c>
      <c r="AC15" s="22">
        <f t="shared" si="1"/>
        <v>44308</v>
      </c>
      <c r="AD15" s="22">
        <f t="shared" si="1"/>
        <v>44309</v>
      </c>
      <c r="AE15" s="22">
        <f t="shared" si="1"/>
        <v>44310</v>
      </c>
      <c r="AF15" s="22">
        <f t="shared" si="1"/>
        <v>44311</v>
      </c>
      <c r="AG15" s="22">
        <f t="shared" si="1"/>
        <v>44312</v>
      </c>
      <c r="AH15" s="22">
        <f t="shared" si="1"/>
        <v>44313</v>
      </c>
      <c r="AI15" s="22">
        <f t="shared" si="1"/>
        <v>44314</v>
      </c>
      <c r="AJ15" s="22">
        <f t="shared" si="1"/>
        <v>44315</v>
      </c>
      <c r="AK15" s="22">
        <f t="shared" si="1"/>
        <v>44316</v>
      </c>
      <c r="AL15" s="22" t="str">
        <f t="shared" si="1"/>
        <v/>
      </c>
      <c r="AM15" s="275"/>
      <c r="AN15" s="275"/>
      <c r="AO15" s="277"/>
      <c r="AQ15" s="198"/>
      <c r="AR15" s="219"/>
      <c r="AS15" s="198"/>
      <c r="AT15" s="199"/>
      <c r="AU15" s="199"/>
      <c r="AV15" s="199"/>
      <c r="AW15" s="219"/>
      <c r="AX15" s="198"/>
      <c r="AY15" s="219"/>
    </row>
    <row r="16" spans="1:53" s="6" customFormat="1" ht="13.5" customHeight="1">
      <c r="A16" s="220"/>
      <c r="B16" s="234" t="s">
        <v>4</v>
      </c>
      <c r="C16" s="259" t="s">
        <v>49</v>
      </c>
      <c r="D16" s="259" t="s">
        <v>49</v>
      </c>
      <c r="E16" s="283" t="s">
        <v>11</v>
      </c>
      <c r="F16" s="236"/>
      <c r="G16" s="96" t="s">
        <v>37</v>
      </c>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191">
        <f>SUM(H17:AL17)</f>
        <v>0</v>
      </c>
      <c r="AN16" s="262" t="s">
        <v>49</v>
      </c>
      <c r="AO16" s="213"/>
      <c r="AQ16" s="169" t="s">
        <v>14</v>
      </c>
      <c r="AR16" s="170"/>
      <c r="AS16" s="167" t="s">
        <v>77</v>
      </c>
      <c r="AT16" s="171"/>
      <c r="AU16" s="15" t="s">
        <v>27</v>
      </c>
      <c r="AV16" s="168" t="s">
        <v>81</v>
      </c>
      <c r="AW16" s="181"/>
      <c r="AX16" s="72">
        <v>8</v>
      </c>
      <c r="AY16" s="14" t="s">
        <v>35</v>
      </c>
      <c r="BA16" s="48" t="s">
        <v>96</v>
      </c>
    </row>
    <row r="17" spans="1:54" ht="13.5" customHeight="1">
      <c r="A17" s="221"/>
      <c r="B17" s="223"/>
      <c r="C17" s="260"/>
      <c r="D17" s="260"/>
      <c r="E17" s="229"/>
      <c r="F17" s="230"/>
      <c r="G17" s="96" t="s">
        <v>17</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262"/>
      <c r="AO17" s="214"/>
      <c r="AQ17" s="169" t="s">
        <v>10</v>
      </c>
      <c r="AR17" s="170"/>
      <c r="AS17" s="167" t="s">
        <v>82</v>
      </c>
      <c r="AT17" s="171"/>
      <c r="AU17" s="15" t="s">
        <v>27</v>
      </c>
      <c r="AV17" s="168" t="s">
        <v>83</v>
      </c>
      <c r="AW17" s="181"/>
      <c r="AX17" s="72">
        <v>8</v>
      </c>
      <c r="AY17" s="14" t="s">
        <v>35</v>
      </c>
      <c r="BA17" s="13" t="s">
        <v>67</v>
      </c>
      <c r="BB17" s="79"/>
    </row>
    <row r="18" spans="1:54" ht="13.5" customHeight="1">
      <c r="A18" s="220"/>
      <c r="B18" s="194" t="s">
        <v>5</v>
      </c>
      <c r="C18" s="259" t="s">
        <v>49</v>
      </c>
      <c r="D18" s="259" t="s">
        <v>49</v>
      </c>
      <c r="E18" s="228" t="s">
        <v>11</v>
      </c>
      <c r="F18" s="230"/>
      <c r="G18" s="96" t="s">
        <v>37</v>
      </c>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191">
        <f>SUM(H19:AL19)</f>
        <v>0</v>
      </c>
      <c r="AN18" s="262" t="s">
        <v>49</v>
      </c>
      <c r="AO18" s="213"/>
      <c r="AQ18" s="169" t="s">
        <v>13</v>
      </c>
      <c r="AR18" s="170"/>
      <c r="AS18" s="167" t="s">
        <v>84</v>
      </c>
      <c r="AT18" s="171"/>
      <c r="AU18" s="15" t="s">
        <v>27</v>
      </c>
      <c r="AV18" s="168" t="s">
        <v>85</v>
      </c>
      <c r="AW18" s="181"/>
      <c r="AX18" s="72">
        <v>8</v>
      </c>
      <c r="AY18" s="14" t="s">
        <v>35</v>
      </c>
      <c r="BA18" s="94" t="s">
        <v>11</v>
      </c>
      <c r="BB18" s="79"/>
    </row>
    <row r="19" spans="1:54" ht="13.5" customHeight="1">
      <c r="A19" s="221"/>
      <c r="B19" s="258"/>
      <c r="C19" s="260"/>
      <c r="D19" s="260"/>
      <c r="E19" s="229"/>
      <c r="F19" s="230"/>
      <c r="G19" s="97" t="s">
        <v>42</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261"/>
      <c r="AN19" s="263"/>
      <c r="AO19" s="214"/>
      <c r="AQ19" s="169" t="s">
        <v>18</v>
      </c>
      <c r="AR19" s="170"/>
      <c r="AS19" s="167" t="s">
        <v>86</v>
      </c>
      <c r="AT19" s="171"/>
      <c r="AU19" s="15" t="s">
        <v>27</v>
      </c>
      <c r="AV19" s="168" t="s">
        <v>122</v>
      </c>
      <c r="AW19" s="181"/>
      <c r="AX19" s="72">
        <v>8</v>
      </c>
      <c r="AY19" s="14" t="s">
        <v>35</v>
      </c>
      <c r="BA19" s="94" t="s">
        <v>65</v>
      </c>
      <c r="BB19" s="79"/>
    </row>
    <row r="20" spans="1:54" ht="13.5" customHeight="1">
      <c r="A20" s="220"/>
      <c r="B20" s="265" t="s">
        <v>39</v>
      </c>
      <c r="C20" s="259" t="s">
        <v>49</v>
      </c>
      <c r="D20" s="259" t="s">
        <v>104</v>
      </c>
      <c r="E20" s="268" t="s">
        <v>49</v>
      </c>
      <c r="F20" s="235" t="s">
        <v>134</v>
      </c>
      <c r="G20" s="96" t="s">
        <v>37</v>
      </c>
      <c r="H20" s="77"/>
      <c r="I20" s="77"/>
      <c r="J20" s="77" t="s">
        <v>46</v>
      </c>
      <c r="K20" s="77"/>
      <c r="L20" s="77"/>
      <c r="M20" s="77"/>
      <c r="N20" s="77" t="s">
        <v>46</v>
      </c>
      <c r="O20" s="77"/>
      <c r="P20" s="77"/>
      <c r="Q20" s="77" t="s">
        <v>46</v>
      </c>
      <c r="R20" s="77"/>
      <c r="S20" s="77"/>
      <c r="T20" s="77"/>
      <c r="U20" s="77" t="s">
        <v>46</v>
      </c>
      <c r="V20" s="77"/>
      <c r="W20" s="77"/>
      <c r="X20" s="77" t="s">
        <v>46</v>
      </c>
      <c r="Y20" s="77"/>
      <c r="Z20" s="77"/>
      <c r="AA20" s="77"/>
      <c r="AB20" s="77" t="s">
        <v>46</v>
      </c>
      <c r="AC20" s="77"/>
      <c r="AD20" s="77"/>
      <c r="AE20" s="77" t="s">
        <v>46</v>
      </c>
      <c r="AF20" s="77"/>
      <c r="AG20" s="77"/>
      <c r="AH20" s="77"/>
      <c r="AI20" s="77" t="s">
        <v>46</v>
      </c>
      <c r="AJ20" s="77"/>
      <c r="AK20" s="77"/>
      <c r="AL20" s="77"/>
      <c r="AM20" s="271">
        <f>SUM(H21:AL21)</f>
        <v>24</v>
      </c>
      <c r="AN20" s="262" t="s">
        <v>49</v>
      </c>
      <c r="AO20" s="213" t="s">
        <v>6</v>
      </c>
      <c r="AQ20" s="169" t="s">
        <v>19</v>
      </c>
      <c r="AR20" s="170"/>
      <c r="AS20" s="167" t="s">
        <v>123</v>
      </c>
      <c r="AT20" s="171"/>
      <c r="AU20" s="15" t="s">
        <v>27</v>
      </c>
      <c r="AV20" s="168" t="s">
        <v>84</v>
      </c>
      <c r="AW20" s="181"/>
      <c r="AX20" s="72">
        <v>8</v>
      </c>
      <c r="AY20" s="14" t="s">
        <v>35</v>
      </c>
      <c r="BA20" s="94" t="s">
        <v>16</v>
      </c>
      <c r="BB20" s="79"/>
    </row>
    <row r="21" spans="1:54" ht="13.5" customHeight="1" thickBot="1">
      <c r="A21" s="264"/>
      <c r="B21" s="266"/>
      <c r="C21" s="267"/>
      <c r="D21" s="267"/>
      <c r="E21" s="269"/>
      <c r="F21" s="270"/>
      <c r="G21" s="98" t="s">
        <v>42</v>
      </c>
      <c r="H21" s="40"/>
      <c r="I21" s="40"/>
      <c r="J21" s="40">
        <v>3</v>
      </c>
      <c r="K21" s="40"/>
      <c r="L21" s="40"/>
      <c r="M21" s="40"/>
      <c r="N21" s="40">
        <v>3</v>
      </c>
      <c r="O21" s="40"/>
      <c r="P21" s="40"/>
      <c r="Q21" s="40">
        <v>3</v>
      </c>
      <c r="R21" s="40"/>
      <c r="S21" s="40"/>
      <c r="T21" s="40"/>
      <c r="U21" s="40">
        <v>3</v>
      </c>
      <c r="V21" s="40"/>
      <c r="W21" s="40"/>
      <c r="X21" s="40">
        <v>3</v>
      </c>
      <c r="Y21" s="40"/>
      <c r="Z21" s="40"/>
      <c r="AA21" s="40"/>
      <c r="AB21" s="40">
        <v>3</v>
      </c>
      <c r="AC21" s="40"/>
      <c r="AD21" s="40"/>
      <c r="AE21" s="40">
        <v>3</v>
      </c>
      <c r="AF21" s="40"/>
      <c r="AG21" s="40"/>
      <c r="AH21" s="40"/>
      <c r="AI21" s="40">
        <v>3</v>
      </c>
      <c r="AJ21" s="40"/>
      <c r="AK21" s="40"/>
      <c r="AL21" s="40"/>
      <c r="AM21" s="272"/>
      <c r="AN21" s="273"/>
      <c r="AO21" s="274"/>
      <c r="AQ21" s="169" t="s">
        <v>46</v>
      </c>
      <c r="AR21" s="170"/>
      <c r="AS21" s="167" t="s">
        <v>82</v>
      </c>
      <c r="AT21" s="171"/>
      <c r="AU21" s="15" t="s">
        <v>27</v>
      </c>
      <c r="AV21" s="168" t="s">
        <v>87</v>
      </c>
      <c r="AW21" s="181"/>
      <c r="AX21" s="72">
        <v>3</v>
      </c>
      <c r="AY21" s="14" t="s">
        <v>35</v>
      </c>
      <c r="BA21" s="94" t="s">
        <v>66</v>
      </c>
      <c r="BB21" s="79"/>
    </row>
    <row r="22" spans="1:54" ht="13.5" customHeight="1" thickTop="1">
      <c r="A22" s="250">
        <v>41365</v>
      </c>
      <c r="B22" s="234" t="s">
        <v>4</v>
      </c>
      <c r="C22" s="251" t="str">
        <f>IF(AO22="介護福祉士","〇","")</f>
        <v>〇</v>
      </c>
      <c r="D22" s="227">
        <f>IF(A22="","",DATEDIF(A22,$AF$11,"m"))</f>
        <v>96</v>
      </c>
      <c r="E22" s="252" t="s">
        <v>107</v>
      </c>
      <c r="F22" s="253" t="s">
        <v>133</v>
      </c>
      <c r="G22" s="99" t="s">
        <v>37</v>
      </c>
      <c r="H22" s="41" t="s">
        <v>10</v>
      </c>
      <c r="I22" s="41"/>
      <c r="J22" s="41"/>
      <c r="K22" s="41"/>
      <c r="L22" s="41"/>
      <c r="M22" s="41"/>
      <c r="N22" s="41"/>
      <c r="O22" s="41" t="s">
        <v>13</v>
      </c>
      <c r="P22" s="41" t="s">
        <v>10</v>
      </c>
      <c r="Q22" s="41" t="s">
        <v>10</v>
      </c>
      <c r="R22" s="41"/>
      <c r="S22" s="41" t="s">
        <v>13</v>
      </c>
      <c r="T22" s="41" t="s">
        <v>10</v>
      </c>
      <c r="U22" s="41"/>
      <c r="V22" s="41" t="s">
        <v>10</v>
      </c>
      <c r="W22" s="41" t="s">
        <v>10</v>
      </c>
      <c r="X22" s="41"/>
      <c r="Y22" s="41" t="s">
        <v>10</v>
      </c>
      <c r="Z22" s="41"/>
      <c r="AA22" s="41" t="s">
        <v>10</v>
      </c>
      <c r="AB22" s="41"/>
      <c r="AC22" s="41"/>
      <c r="AD22" s="41"/>
      <c r="AE22" s="41"/>
      <c r="AF22" s="41"/>
      <c r="AG22" s="41" t="s">
        <v>14</v>
      </c>
      <c r="AH22" s="41" t="s">
        <v>14</v>
      </c>
      <c r="AI22" s="41"/>
      <c r="AJ22" s="41"/>
      <c r="AK22" s="41" t="s">
        <v>10</v>
      </c>
      <c r="AL22" s="41"/>
      <c r="AM22" s="190">
        <f>SUM(H23:AL23)</f>
        <v>69</v>
      </c>
      <c r="AN22" s="192">
        <f>IF(SUM(AM22:AM27)&gt;=$AF$53,1,ROUNDDOWN(SUM(AM22:AM27)/$AF$53,1))</f>
        <v>1</v>
      </c>
      <c r="AO22" s="257" t="s">
        <v>9</v>
      </c>
      <c r="AQ22" s="169"/>
      <c r="AR22" s="170"/>
      <c r="AS22" s="167"/>
      <c r="AT22" s="171"/>
      <c r="AU22" s="15" t="s">
        <v>27</v>
      </c>
      <c r="AV22" s="168"/>
      <c r="AW22" s="181"/>
      <c r="AX22" s="72"/>
      <c r="AY22" s="14" t="s">
        <v>35</v>
      </c>
    </row>
    <row r="23" spans="1:54" ht="13.5" customHeight="1">
      <c r="A23" s="239"/>
      <c r="B23" s="223"/>
      <c r="C23" s="240"/>
      <c r="D23" s="241"/>
      <c r="E23" s="243"/>
      <c r="F23" s="253"/>
      <c r="G23" s="96" t="s">
        <v>42</v>
      </c>
      <c r="H23" s="38">
        <v>8</v>
      </c>
      <c r="I23" s="38"/>
      <c r="J23" s="38"/>
      <c r="K23" s="38"/>
      <c r="L23" s="38"/>
      <c r="M23" s="38"/>
      <c r="N23" s="38"/>
      <c r="O23" s="38">
        <v>3</v>
      </c>
      <c r="P23" s="38">
        <v>8</v>
      </c>
      <c r="Q23" s="38">
        <v>8</v>
      </c>
      <c r="R23" s="38"/>
      <c r="S23" s="38">
        <v>2</v>
      </c>
      <c r="T23" s="38">
        <v>8</v>
      </c>
      <c r="U23" s="38"/>
      <c r="V23" s="38">
        <v>4</v>
      </c>
      <c r="W23" s="38">
        <v>4</v>
      </c>
      <c r="X23" s="38"/>
      <c r="Y23" s="38">
        <v>2</v>
      </c>
      <c r="Z23" s="38"/>
      <c r="AA23" s="38">
        <v>8</v>
      </c>
      <c r="AB23" s="38"/>
      <c r="AC23" s="38"/>
      <c r="AD23" s="38"/>
      <c r="AE23" s="38"/>
      <c r="AF23" s="38"/>
      <c r="AG23" s="38">
        <v>3</v>
      </c>
      <c r="AH23" s="38">
        <v>3</v>
      </c>
      <c r="AI23" s="38"/>
      <c r="AJ23" s="38"/>
      <c r="AK23" s="38">
        <v>8</v>
      </c>
      <c r="AL23" s="38"/>
      <c r="AM23" s="191"/>
      <c r="AN23" s="192"/>
      <c r="AO23" s="247"/>
      <c r="AQ23" s="169"/>
      <c r="AR23" s="170"/>
      <c r="AS23" s="167"/>
      <c r="AT23" s="171"/>
      <c r="AU23" s="15" t="s">
        <v>27</v>
      </c>
      <c r="AV23" s="168"/>
      <c r="AW23" s="181"/>
      <c r="AX23" s="72"/>
      <c r="AY23" s="14" t="s">
        <v>35</v>
      </c>
    </row>
    <row r="24" spans="1:54" ht="13.5" customHeight="1">
      <c r="A24" s="239"/>
      <c r="B24" s="194" t="s">
        <v>5</v>
      </c>
      <c r="C24" s="240"/>
      <c r="D24" s="241"/>
      <c r="E24" s="243"/>
      <c r="F24" s="253"/>
      <c r="G24" s="99" t="s">
        <v>37</v>
      </c>
      <c r="H24" s="41"/>
      <c r="I24" s="41"/>
      <c r="J24" s="41"/>
      <c r="K24" s="41"/>
      <c r="L24" s="113"/>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190">
        <f>SUM(H25:AL25)</f>
        <v>0</v>
      </c>
      <c r="AN24" s="192"/>
      <c r="AO24" s="248"/>
      <c r="AQ24" s="169"/>
      <c r="AR24" s="170"/>
      <c r="AS24" s="167"/>
      <c r="AT24" s="171"/>
      <c r="AU24" s="15" t="s">
        <v>27</v>
      </c>
      <c r="AV24" s="168"/>
      <c r="AW24" s="181"/>
      <c r="AX24" s="112"/>
      <c r="AY24" s="114" t="s">
        <v>35</v>
      </c>
    </row>
    <row r="25" spans="1:54" ht="13.5" customHeight="1">
      <c r="A25" s="239"/>
      <c r="B25" s="195"/>
      <c r="C25" s="240"/>
      <c r="D25" s="241"/>
      <c r="E25" s="243"/>
      <c r="F25" s="253"/>
      <c r="G25" s="96" t="s">
        <v>42</v>
      </c>
      <c r="H25" s="38"/>
      <c r="I25" s="38"/>
      <c r="J25" s="38"/>
      <c r="K25" s="38"/>
      <c r="L25" s="39"/>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191"/>
      <c r="AN25" s="192"/>
      <c r="AO25" s="247"/>
      <c r="AQ25" s="169"/>
      <c r="AR25" s="170"/>
      <c r="AS25" s="167"/>
      <c r="AT25" s="171"/>
      <c r="AU25" s="15" t="s">
        <v>27</v>
      </c>
      <c r="AV25" s="168"/>
      <c r="AW25" s="181"/>
      <c r="AX25" s="112"/>
      <c r="AY25" s="114" t="s">
        <v>35</v>
      </c>
    </row>
    <row r="26" spans="1:54" ht="13.5" customHeight="1">
      <c r="A26" s="239"/>
      <c r="B26" s="256" t="s">
        <v>34</v>
      </c>
      <c r="C26" s="240"/>
      <c r="D26" s="241"/>
      <c r="E26" s="243"/>
      <c r="F26" s="254"/>
      <c r="G26" s="99" t="s">
        <v>37</v>
      </c>
      <c r="H26" s="41"/>
      <c r="I26" s="41" t="s">
        <v>10</v>
      </c>
      <c r="J26" s="41" t="s">
        <v>10</v>
      </c>
      <c r="K26" s="41"/>
      <c r="L26" s="107" t="s">
        <v>10</v>
      </c>
      <c r="M26" s="41" t="s">
        <v>10</v>
      </c>
      <c r="N26" s="41"/>
      <c r="O26" s="41" t="s">
        <v>13</v>
      </c>
      <c r="P26" s="41"/>
      <c r="Q26" s="41"/>
      <c r="R26" s="41"/>
      <c r="S26" s="41" t="s">
        <v>13</v>
      </c>
      <c r="T26" s="41"/>
      <c r="U26" s="41"/>
      <c r="V26" s="41" t="s">
        <v>10</v>
      </c>
      <c r="W26" s="41" t="s">
        <v>10</v>
      </c>
      <c r="X26" s="41"/>
      <c r="Y26" s="41" t="s">
        <v>10</v>
      </c>
      <c r="Z26" s="41" t="s">
        <v>10</v>
      </c>
      <c r="AA26" s="41"/>
      <c r="AB26" s="41"/>
      <c r="AC26" s="41" t="s">
        <v>10</v>
      </c>
      <c r="AD26" s="41" t="s">
        <v>18</v>
      </c>
      <c r="AE26" s="41" t="s">
        <v>19</v>
      </c>
      <c r="AF26" s="41"/>
      <c r="AG26" s="41" t="s">
        <v>115</v>
      </c>
      <c r="AH26" s="41" t="s">
        <v>115</v>
      </c>
      <c r="AI26" s="41" t="s">
        <v>116</v>
      </c>
      <c r="AJ26" s="41"/>
      <c r="AK26" s="41"/>
      <c r="AL26" s="41"/>
      <c r="AM26" s="190">
        <f>SUM(H27:AL27)</f>
        <v>107</v>
      </c>
      <c r="AN26" s="193"/>
      <c r="AO26" s="248"/>
      <c r="AQ26" s="169"/>
      <c r="AR26" s="170"/>
      <c r="AS26" s="167"/>
      <c r="AT26" s="171"/>
      <c r="AU26" s="15" t="s">
        <v>27</v>
      </c>
      <c r="AV26" s="168"/>
      <c r="AW26" s="181"/>
      <c r="AX26" s="72"/>
      <c r="AY26" s="14" t="s">
        <v>35</v>
      </c>
    </row>
    <row r="27" spans="1:54" ht="13.5" customHeight="1">
      <c r="A27" s="239"/>
      <c r="B27" s="234"/>
      <c r="C27" s="225"/>
      <c r="D27" s="241"/>
      <c r="E27" s="244"/>
      <c r="F27" s="255"/>
      <c r="G27" s="96" t="s">
        <v>42</v>
      </c>
      <c r="H27" s="38"/>
      <c r="I27" s="38">
        <v>8</v>
      </c>
      <c r="J27" s="38">
        <v>8</v>
      </c>
      <c r="K27" s="38"/>
      <c r="L27" s="38">
        <v>8</v>
      </c>
      <c r="M27" s="38">
        <v>8</v>
      </c>
      <c r="N27" s="38"/>
      <c r="O27" s="38">
        <v>5</v>
      </c>
      <c r="P27" s="38"/>
      <c r="Q27" s="38"/>
      <c r="R27" s="38"/>
      <c r="S27" s="38">
        <v>6</v>
      </c>
      <c r="T27" s="38"/>
      <c r="U27" s="38"/>
      <c r="V27" s="38">
        <v>4</v>
      </c>
      <c r="W27" s="38">
        <v>4</v>
      </c>
      <c r="X27" s="38"/>
      <c r="Y27" s="38">
        <v>6</v>
      </c>
      <c r="Z27" s="38">
        <v>8</v>
      </c>
      <c r="AA27" s="38"/>
      <c r="AB27" s="38"/>
      <c r="AC27" s="38">
        <v>8</v>
      </c>
      <c r="AD27" s="38">
        <v>8</v>
      </c>
      <c r="AE27" s="38">
        <v>8</v>
      </c>
      <c r="AF27" s="38"/>
      <c r="AG27" s="38">
        <v>5</v>
      </c>
      <c r="AH27" s="38">
        <v>5</v>
      </c>
      <c r="AI27" s="38">
        <v>8</v>
      </c>
      <c r="AJ27" s="38"/>
      <c r="AK27" s="38"/>
      <c r="AL27" s="38"/>
      <c r="AM27" s="191"/>
      <c r="AN27" s="193"/>
      <c r="AO27" s="249"/>
      <c r="AQ27" s="169"/>
      <c r="AR27" s="170"/>
      <c r="AS27" s="167"/>
      <c r="AT27" s="171"/>
      <c r="AU27" s="15" t="s">
        <v>27</v>
      </c>
      <c r="AV27" s="168"/>
      <c r="AW27" s="181"/>
      <c r="AX27" s="72"/>
      <c r="AY27" s="14" t="s">
        <v>35</v>
      </c>
    </row>
    <row r="28" spans="1:54" ht="13.5" customHeight="1">
      <c r="A28" s="238">
        <v>42461</v>
      </c>
      <c r="B28" s="194" t="s">
        <v>5</v>
      </c>
      <c r="C28" s="224" t="str">
        <f>IF(AO28="介護福祉士","〇","")</f>
        <v>〇</v>
      </c>
      <c r="D28" s="241">
        <f>IF(A28="","",DATEDIF(A28,$AF$11,"m"))</f>
        <v>60</v>
      </c>
      <c r="E28" s="242" t="s">
        <v>107</v>
      </c>
      <c r="F28" s="230" t="s">
        <v>135</v>
      </c>
      <c r="G28" s="96" t="s">
        <v>37</v>
      </c>
      <c r="H28" s="107"/>
      <c r="I28" s="107"/>
      <c r="J28" s="107"/>
      <c r="K28" s="107" t="s">
        <v>116</v>
      </c>
      <c r="L28" s="107" t="s">
        <v>117</v>
      </c>
      <c r="M28" s="107"/>
      <c r="N28" s="107"/>
      <c r="O28" s="107"/>
      <c r="P28" s="107"/>
      <c r="Q28" s="107"/>
      <c r="R28" s="107"/>
      <c r="S28" s="107"/>
      <c r="T28" s="107"/>
      <c r="U28" s="107"/>
      <c r="V28" s="107" t="s">
        <v>116</v>
      </c>
      <c r="W28" s="107" t="s">
        <v>116</v>
      </c>
      <c r="X28" s="107"/>
      <c r="Y28" s="107"/>
      <c r="Z28" s="107"/>
      <c r="AA28" s="107"/>
      <c r="AB28" s="107"/>
      <c r="AC28" s="107"/>
      <c r="AD28" s="107" t="s">
        <v>117</v>
      </c>
      <c r="AE28" s="107" t="s">
        <v>116</v>
      </c>
      <c r="AF28" s="107"/>
      <c r="AG28" s="107"/>
      <c r="AH28" s="107"/>
      <c r="AI28" s="107"/>
      <c r="AJ28" s="107" t="s">
        <v>116</v>
      </c>
      <c r="AK28" s="107"/>
      <c r="AL28" s="107"/>
      <c r="AM28" s="190">
        <f>SUM(H29:AL29)</f>
        <v>39</v>
      </c>
      <c r="AN28" s="211">
        <f>IF(SUM(AM28:AM31)&gt;=$AF$53,1,ROUNDDOWN(SUM(AM28:AM31)/$AF$53,1))</f>
        <v>1</v>
      </c>
      <c r="AO28" s="213" t="s">
        <v>179</v>
      </c>
      <c r="AP28" s="8"/>
      <c r="AQ28" s="169"/>
      <c r="AR28" s="170"/>
      <c r="AS28" s="167"/>
      <c r="AT28" s="171"/>
      <c r="AU28" s="15" t="s">
        <v>27</v>
      </c>
      <c r="AV28" s="168"/>
      <c r="AW28" s="181"/>
      <c r="AX28" s="72"/>
      <c r="AY28" s="14" t="s">
        <v>35</v>
      </c>
    </row>
    <row r="29" spans="1:54" ht="13.5" customHeight="1">
      <c r="A29" s="239"/>
      <c r="B29" s="195"/>
      <c r="C29" s="240"/>
      <c r="D29" s="241"/>
      <c r="E29" s="243"/>
      <c r="F29" s="230"/>
      <c r="G29" s="96" t="s">
        <v>42</v>
      </c>
      <c r="H29" s="38"/>
      <c r="I29" s="38"/>
      <c r="J29" s="38"/>
      <c r="K29" s="38">
        <v>8</v>
      </c>
      <c r="L29" s="38">
        <v>4</v>
      </c>
      <c r="M29" s="38"/>
      <c r="N29" s="38"/>
      <c r="O29" s="38"/>
      <c r="P29" s="38"/>
      <c r="Q29" s="38"/>
      <c r="R29" s="38"/>
      <c r="S29" s="38"/>
      <c r="T29" s="38"/>
      <c r="U29" s="38"/>
      <c r="V29" s="38">
        <v>4</v>
      </c>
      <c r="W29" s="38">
        <v>4</v>
      </c>
      <c r="X29" s="38"/>
      <c r="Y29" s="38"/>
      <c r="Z29" s="38"/>
      <c r="AA29" s="38"/>
      <c r="AB29" s="38"/>
      <c r="AC29" s="38"/>
      <c r="AD29" s="38">
        <v>3</v>
      </c>
      <c r="AE29" s="38">
        <v>8</v>
      </c>
      <c r="AF29" s="38"/>
      <c r="AG29" s="38"/>
      <c r="AH29" s="38"/>
      <c r="AI29" s="38"/>
      <c r="AJ29" s="38">
        <v>8</v>
      </c>
      <c r="AK29" s="38"/>
      <c r="AL29" s="38"/>
      <c r="AM29" s="191"/>
      <c r="AN29" s="192"/>
      <c r="AO29" s="247"/>
      <c r="AP29" s="8"/>
      <c r="AQ29" s="169"/>
      <c r="AR29" s="170"/>
      <c r="AS29" s="167"/>
      <c r="AT29" s="171"/>
      <c r="AU29" s="15" t="s">
        <v>27</v>
      </c>
      <c r="AV29" s="168"/>
      <c r="AW29" s="181"/>
      <c r="AX29" s="72"/>
      <c r="AY29" s="14" t="s">
        <v>35</v>
      </c>
    </row>
    <row r="30" spans="1:54" ht="13.5" customHeight="1">
      <c r="A30" s="239"/>
      <c r="B30" s="222" t="s">
        <v>34</v>
      </c>
      <c r="C30" s="240"/>
      <c r="D30" s="241"/>
      <c r="E30" s="243"/>
      <c r="F30" s="245"/>
      <c r="G30" s="96" t="s">
        <v>37</v>
      </c>
      <c r="H30" s="107" t="s">
        <v>19</v>
      </c>
      <c r="I30" s="107"/>
      <c r="J30" s="107" t="s">
        <v>117</v>
      </c>
      <c r="K30" s="107"/>
      <c r="L30" s="107" t="s">
        <v>117</v>
      </c>
      <c r="M30" s="107"/>
      <c r="N30" s="107" t="s">
        <v>18</v>
      </c>
      <c r="O30" s="107" t="s">
        <v>19</v>
      </c>
      <c r="P30" s="107"/>
      <c r="Q30" s="107" t="s">
        <v>18</v>
      </c>
      <c r="R30" s="107" t="s">
        <v>19</v>
      </c>
      <c r="S30" s="107"/>
      <c r="T30" s="107" t="s">
        <v>117</v>
      </c>
      <c r="U30" s="107" t="s">
        <v>116</v>
      </c>
      <c r="V30" s="107" t="s">
        <v>116</v>
      </c>
      <c r="W30" s="107" t="s">
        <v>116</v>
      </c>
      <c r="X30" s="107"/>
      <c r="Y30" s="107" t="s">
        <v>18</v>
      </c>
      <c r="Z30" s="107" t="s">
        <v>19</v>
      </c>
      <c r="AA30" s="107"/>
      <c r="AB30" s="107" t="s">
        <v>116</v>
      </c>
      <c r="AC30" s="107" t="s">
        <v>115</v>
      </c>
      <c r="AD30" s="107" t="s">
        <v>117</v>
      </c>
      <c r="AE30" s="107"/>
      <c r="AF30" s="107"/>
      <c r="AG30" s="107" t="s">
        <v>18</v>
      </c>
      <c r="AH30" s="107" t="s">
        <v>19</v>
      </c>
      <c r="AI30" s="107"/>
      <c r="AJ30" s="107"/>
      <c r="AK30" s="107" t="s">
        <v>115</v>
      </c>
      <c r="AL30" s="107"/>
      <c r="AM30" s="191">
        <f>SUM(H31:AL31)</f>
        <v>137</v>
      </c>
      <c r="AN30" s="193"/>
      <c r="AO30" s="248" t="s">
        <v>180</v>
      </c>
      <c r="AP30" s="8"/>
      <c r="AQ30" s="169"/>
      <c r="AR30" s="170"/>
      <c r="AS30" s="167"/>
      <c r="AT30" s="171"/>
      <c r="AU30" s="15" t="s">
        <v>27</v>
      </c>
      <c r="AV30" s="168"/>
      <c r="AW30" s="181"/>
      <c r="AX30" s="72"/>
      <c r="AY30" s="14" t="s">
        <v>35</v>
      </c>
    </row>
    <row r="31" spans="1:54" ht="13.5" customHeight="1">
      <c r="A31" s="239"/>
      <c r="B31" s="222"/>
      <c r="C31" s="225"/>
      <c r="D31" s="241"/>
      <c r="E31" s="244"/>
      <c r="F31" s="245"/>
      <c r="G31" s="96" t="s">
        <v>42</v>
      </c>
      <c r="H31" s="38">
        <v>8</v>
      </c>
      <c r="I31" s="38"/>
      <c r="J31" s="38">
        <v>8</v>
      </c>
      <c r="K31" s="38"/>
      <c r="L31" s="38">
        <v>4</v>
      </c>
      <c r="M31" s="38"/>
      <c r="N31" s="38">
        <v>8</v>
      </c>
      <c r="O31" s="38">
        <v>8</v>
      </c>
      <c r="P31" s="38"/>
      <c r="Q31" s="38">
        <v>8</v>
      </c>
      <c r="R31" s="38">
        <v>8</v>
      </c>
      <c r="S31" s="38"/>
      <c r="T31" s="38">
        <v>8</v>
      </c>
      <c r="U31" s="38">
        <v>8</v>
      </c>
      <c r="V31" s="38">
        <v>4</v>
      </c>
      <c r="W31" s="38">
        <v>4</v>
      </c>
      <c r="X31" s="38"/>
      <c r="Y31" s="38">
        <v>8</v>
      </c>
      <c r="Z31" s="38">
        <v>8</v>
      </c>
      <c r="AA31" s="38"/>
      <c r="AB31" s="38">
        <v>8</v>
      </c>
      <c r="AC31" s="38">
        <v>8</v>
      </c>
      <c r="AD31" s="38">
        <v>5</v>
      </c>
      <c r="AE31" s="38"/>
      <c r="AF31" s="38"/>
      <c r="AG31" s="38">
        <v>8</v>
      </c>
      <c r="AH31" s="38">
        <v>8</v>
      </c>
      <c r="AI31" s="38"/>
      <c r="AJ31" s="38"/>
      <c r="AK31" s="38">
        <v>8</v>
      </c>
      <c r="AL31" s="38"/>
      <c r="AM31" s="191"/>
      <c r="AN31" s="246"/>
      <c r="AO31" s="249"/>
      <c r="AP31" s="8"/>
      <c r="AQ31" s="169"/>
      <c r="AR31" s="170"/>
      <c r="AS31" s="167"/>
      <c r="AT31" s="171"/>
      <c r="AU31" s="15" t="s">
        <v>27</v>
      </c>
      <c r="AV31" s="168"/>
      <c r="AW31" s="181"/>
      <c r="AX31" s="72"/>
      <c r="AY31" s="14" t="s">
        <v>35</v>
      </c>
    </row>
    <row r="32" spans="1:54" ht="13.5" customHeight="1">
      <c r="A32" s="220">
        <v>41000</v>
      </c>
      <c r="B32" s="233" t="s">
        <v>34</v>
      </c>
      <c r="C32" s="224" t="str">
        <f>IF(AO32="介護福祉士","〇","")</f>
        <v>〇</v>
      </c>
      <c r="D32" s="226">
        <f>IF(A32="","",DATEDIF(A32,$AF$11,"m"))</f>
        <v>108</v>
      </c>
      <c r="E32" s="231" t="s">
        <v>182</v>
      </c>
      <c r="F32" s="235" t="s">
        <v>136</v>
      </c>
      <c r="G32" s="96" t="s">
        <v>37</v>
      </c>
      <c r="H32" s="107" t="s">
        <v>18</v>
      </c>
      <c r="I32" s="107" t="s">
        <v>19</v>
      </c>
      <c r="J32" s="107"/>
      <c r="K32" s="107" t="s">
        <v>18</v>
      </c>
      <c r="L32" s="107" t="s">
        <v>19</v>
      </c>
      <c r="M32" s="107"/>
      <c r="N32" s="107" t="s">
        <v>115</v>
      </c>
      <c r="O32" s="43" t="s">
        <v>64</v>
      </c>
      <c r="P32" s="107" t="s">
        <v>18</v>
      </c>
      <c r="Q32" s="107" t="s">
        <v>19</v>
      </c>
      <c r="R32" s="107"/>
      <c r="S32" s="107"/>
      <c r="T32" s="107" t="s">
        <v>116</v>
      </c>
      <c r="U32" s="41" t="s">
        <v>18</v>
      </c>
      <c r="V32" s="41" t="s">
        <v>19</v>
      </c>
      <c r="W32" s="107"/>
      <c r="X32" s="107" t="s">
        <v>18</v>
      </c>
      <c r="Y32" s="107" t="s">
        <v>19</v>
      </c>
      <c r="Z32" s="107"/>
      <c r="AA32" s="107" t="s">
        <v>18</v>
      </c>
      <c r="AB32" s="107" t="s">
        <v>19</v>
      </c>
      <c r="AC32" s="107"/>
      <c r="AD32" s="107" t="s">
        <v>116</v>
      </c>
      <c r="AE32" s="107" t="s">
        <v>116</v>
      </c>
      <c r="AF32" s="107" t="s">
        <v>115</v>
      </c>
      <c r="AG32" s="107"/>
      <c r="AH32" s="107" t="s">
        <v>18</v>
      </c>
      <c r="AI32" s="107" t="s">
        <v>19</v>
      </c>
      <c r="AJ32" s="107"/>
      <c r="AK32" s="107" t="s">
        <v>116</v>
      </c>
      <c r="AL32" s="107"/>
      <c r="AM32" s="191">
        <f>SUM(H33:AL33)</f>
        <v>168</v>
      </c>
      <c r="AN32" s="211">
        <f>IF(OR(E32="Ａ",AM32&gt;$AF$53),1,ROUNDDOWN(AM32/$AF$53,1))</f>
        <v>1</v>
      </c>
      <c r="AO32" s="213" t="s">
        <v>9</v>
      </c>
      <c r="AP32" s="8"/>
      <c r="AQ32" s="169"/>
      <c r="AR32" s="170"/>
      <c r="AS32" s="167"/>
      <c r="AT32" s="168"/>
      <c r="AU32" s="15" t="s">
        <v>27</v>
      </c>
      <c r="AV32" s="168"/>
      <c r="AW32" s="237"/>
      <c r="AX32" s="72"/>
      <c r="AY32" s="14" t="s">
        <v>35</v>
      </c>
    </row>
    <row r="33" spans="1:54" ht="13.5" customHeight="1">
      <c r="A33" s="221"/>
      <c r="B33" s="234"/>
      <c r="C33" s="225"/>
      <c r="D33" s="227"/>
      <c r="E33" s="232"/>
      <c r="F33" s="236"/>
      <c r="G33" s="96" t="s">
        <v>42</v>
      </c>
      <c r="H33" s="38">
        <v>8</v>
      </c>
      <c r="I33" s="38">
        <v>8</v>
      </c>
      <c r="J33" s="38"/>
      <c r="K33" s="38">
        <v>8</v>
      </c>
      <c r="L33" s="38">
        <v>8</v>
      </c>
      <c r="M33" s="38"/>
      <c r="N33" s="38">
        <v>8</v>
      </c>
      <c r="O33" s="58">
        <v>8</v>
      </c>
      <c r="P33" s="38">
        <v>8</v>
      </c>
      <c r="Q33" s="38">
        <v>8</v>
      </c>
      <c r="R33" s="38"/>
      <c r="S33" s="38"/>
      <c r="T33" s="38">
        <v>8</v>
      </c>
      <c r="U33" s="38">
        <v>8</v>
      </c>
      <c r="V33" s="38">
        <v>8</v>
      </c>
      <c r="W33" s="38"/>
      <c r="X33" s="38">
        <v>8</v>
      </c>
      <c r="Y33" s="38">
        <v>8</v>
      </c>
      <c r="Z33" s="38"/>
      <c r="AA33" s="38">
        <v>8</v>
      </c>
      <c r="AB33" s="38">
        <v>8</v>
      </c>
      <c r="AC33" s="38"/>
      <c r="AD33" s="38">
        <v>8</v>
      </c>
      <c r="AE33" s="38">
        <v>8</v>
      </c>
      <c r="AF33" s="38">
        <v>8</v>
      </c>
      <c r="AG33" s="42"/>
      <c r="AH33" s="38">
        <v>8</v>
      </c>
      <c r="AI33" s="38">
        <v>8</v>
      </c>
      <c r="AJ33" s="38"/>
      <c r="AK33" s="38">
        <v>8</v>
      </c>
      <c r="AL33" s="38"/>
      <c r="AM33" s="191"/>
      <c r="AN33" s="212"/>
      <c r="AO33" s="214"/>
      <c r="AP33" s="8"/>
      <c r="AQ33" s="169"/>
      <c r="AR33" s="170"/>
      <c r="AS33" s="167"/>
      <c r="AT33" s="168"/>
      <c r="AU33" s="15" t="s">
        <v>27</v>
      </c>
      <c r="AV33" s="168"/>
      <c r="AW33" s="237"/>
      <c r="AX33" s="72"/>
      <c r="AY33" s="14" t="s">
        <v>35</v>
      </c>
    </row>
    <row r="34" spans="1:54" ht="13.5" customHeight="1">
      <c r="A34" s="220">
        <v>40269</v>
      </c>
      <c r="B34" s="233" t="s">
        <v>34</v>
      </c>
      <c r="C34" s="224" t="str">
        <f t="shared" ref="C34" si="2">IF(AO34="介護福祉士","〇","")</f>
        <v>〇</v>
      </c>
      <c r="D34" s="226">
        <f>IF(A34="","",DATEDIF(A34,$AF$11,"m"))</f>
        <v>132</v>
      </c>
      <c r="E34" s="231" t="s">
        <v>182</v>
      </c>
      <c r="F34" s="235" t="s">
        <v>137</v>
      </c>
      <c r="G34" s="96" t="s">
        <v>37</v>
      </c>
      <c r="H34" s="107"/>
      <c r="I34" s="107" t="s">
        <v>18</v>
      </c>
      <c r="J34" s="107" t="s">
        <v>19</v>
      </c>
      <c r="K34" s="107"/>
      <c r="L34" s="107" t="s">
        <v>18</v>
      </c>
      <c r="M34" s="107" t="s">
        <v>19</v>
      </c>
      <c r="N34" s="107"/>
      <c r="O34" s="107" t="s">
        <v>115</v>
      </c>
      <c r="P34" s="107" t="s">
        <v>116</v>
      </c>
      <c r="Q34" s="43" t="s">
        <v>64</v>
      </c>
      <c r="R34" s="107" t="s">
        <v>118</v>
      </c>
      <c r="S34" s="107" t="s">
        <v>118</v>
      </c>
      <c r="T34" s="107"/>
      <c r="U34" s="107" t="s">
        <v>119</v>
      </c>
      <c r="V34" s="107" t="s">
        <v>18</v>
      </c>
      <c r="W34" s="107" t="s">
        <v>19</v>
      </c>
      <c r="X34" s="107"/>
      <c r="Y34" s="107" t="s">
        <v>115</v>
      </c>
      <c r="Z34" s="107" t="s">
        <v>115</v>
      </c>
      <c r="AA34" s="107"/>
      <c r="AB34" s="107" t="s">
        <v>18</v>
      </c>
      <c r="AC34" s="107" t="s">
        <v>19</v>
      </c>
      <c r="AD34" s="107"/>
      <c r="AE34" s="43" t="s">
        <v>12</v>
      </c>
      <c r="AF34" s="107" t="s">
        <v>18</v>
      </c>
      <c r="AG34" s="107" t="s">
        <v>19</v>
      </c>
      <c r="AH34" s="107"/>
      <c r="AI34" s="107"/>
      <c r="AJ34" s="107" t="s">
        <v>18</v>
      </c>
      <c r="AK34" s="107" t="s">
        <v>19</v>
      </c>
      <c r="AL34" s="107"/>
      <c r="AM34" s="191">
        <f>SUM(H35:AL35)</f>
        <v>168</v>
      </c>
      <c r="AN34" s="211">
        <f t="shared" ref="AN34" si="3">IF(OR(E34="Ａ",AM34&gt;$AF$53),1,ROUNDDOWN(AM34/$AF$53,1))</f>
        <v>1</v>
      </c>
      <c r="AO34" s="213" t="s">
        <v>9</v>
      </c>
      <c r="AP34" s="8"/>
      <c r="AQ34" s="169" t="s">
        <v>20</v>
      </c>
      <c r="AR34" s="182"/>
      <c r="AS34" s="183" t="s">
        <v>21</v>
      </c>
      <c r="AT34" s="184"/>
      <c r="AU34" s="184"/>
      <c r="AV34" s="184"/>
      <c r="AW34" s="184"/>
      <c r="AX34" s="184"/>
      <c r="AY34" s="185"/>
    </row>
    <row r="35" spans="1:54" ht="13.5" customHeight="1">
      <c r="A35" s="221"/>
      <c r="B35" s="234"/>
      <c r="C35" s="225"/>
      <c r="D35" s="227"/>
      <c r="E35" s="232"/>
      <c r="F35" s="236"/>
      <c r="G35" s="96" t="s">
        <v>42</v>
      </c>
      <c r="H35" s="38"/>
      <c r="I35" s="38">
        <v>8</v>
      </c>
      <c r="J35" s="38">
        <v>8</v>
      </c>
      <c r="K35" s="38"/>
      <c r="L35" s="38">
        <v>8</v>
      </c>
      <c r="M35" s="38">
        <v>8</v>
      </c>
      <c r="N35" s="38"/>
      <c r="O35" s="38">
        <v>8</v>
      </c>
      <c r="P35" s="38">
        <v>8</v>
      </c>
      <c r="Q35" s="58">
        <v>8</v>
      </c>
      <c r="R35" s="38">
        <v>8</v>
      </c>
      <c r="S35" s="38">
        <v>8</v>
      </c>
      <c r="T35" s="38"/>
      <c r="U35" s="38">
        <v>8</v>
      </c>
      <c r="V35" s="38">
        <v>8</v>
      </c>
      <c r="W35" s="38">
        <v>8</v>
      </c>
      <c r="X35" s="38"/>
      <c r="Y35" s="38">
        <v>8</v>
      </c>
      <c r="Z35" s="38">
        <v>8</v>
      </c>
      <c r="AA35" s="38"/>
      <c r="AB35" s="38">
        <v>8</v>
      </c>
      <c r="AC35" s="38">
        <v>8</v>
      </c>
      <c r="AD35" s="38"/>
      <c r="AE35" s="58">
        <v>8</v>
      </c>
      <c r="AF35" s="38">
        <v>8</v>
      </c>
      <c r="AG35" s="38">
        <v>8</v>
      </c>
      <c r="AH35" s="38"/>
      <c r="AI35" s="38"/>
      <c r="AJ35" s="38">
        <v>8</v>
      </c>
      <c r="AK35" s="38">
        <v>8</v>
      </c>
      <c r="AL35" s="38"/>
      <c r="AM35" s="191"/>
      <c r="AN35" s="212"/>
      <c r="AO35" s="214"/>
      <c r="AP35" s="8"/>
      <c r="AQ35" s="169" t="s">
        <v>29</v>
      </c>
      <c r="AR35" s="182"/>
      <c r="AS35" s="183" t="s">
        <v>30</v>
      </c>
      <c r="AT35" s="184"/>
      <c r="AU35" s="184"/>
      <c r="AV35" s="184"/>
      <c r="AW35" s="184"/>
      <c r="AX35" s="184"/>
      <c r="AY35" s="185"/>
    </row>
    <row r="36" spans="1:54" ht="13.5" customHeight="1">
      <c r="A36" s="220">
        <v>43556</v>
      </c>
      <c r="B36" s="233" t="s">
        <v>34</v>
      </c>
      <c r="C36" s="224" t="str">
        <f t="shared" ref="C36" si="4">IF(AO36="介護福祉士","〇","")</f>
        <v>〇</v>
      </c>
      <c r="D36" s="226">
        <f>IF(A36="","",DATEDIF(A36,$AF$11,"m"))</f>
        <v>24</v>
      </c>
      <c r="E36" s="231" t="s">
        <v>182</v>
      </c>
      <c r="F36" s="235" t="s">
        <v>138</v>
      </c>
      <c r="G36" s="96" t="s">
        <v>37</v>
      </c>
      <c r="H36" s="107" t="s">
        <v>116</v>
      </c>
      <c r="I36" s="107"/>
      <c r="J36" s="107" t="s">
        <v>18</v>
      </c>
      <c r="K36" s="107" t="s">
        <v>19</v>
      </c>
      <c r="L36" s="107"/>
      <c r="M36" s="107" t="s">
        <v>18</v>
      </c>
      <c r="N36" s="107" t="s">
        <v>19</v>
      </c>
      <c r="O36" s="107"/>
      <c r="P36" s="107" t="s">
        <v>115</v>
      </c>
      <c r="Q36" s="107" t="s">
        <v>115</v>
      </c>
      <c r="R36" s="107" t="s">
        <v>117</v>
      </c>
      <c r="S36" s="107" t="s">
        <v>18</v>
      </c>
      <c r="T36" s="107" t="s">
        <v>19</v>
      </c>
      <c r="U36" s="107"/>
      <c r="V36" s="107" t="s">
        <v>117</v>
      </c>
      <c r="W36" s="107" t="s">
        <v>18</v>
      </c>
      <c r="X36" s="107" t="s">
        <v>19</v>
      </c>
      <c r="Y36" s="107"/>
      <c r="Z36" s="107"/>
      <c r="AA36" s="107" t="s">
        <v>115</v>
      </c>
      <c r="AB36" s="107" t="s">
        <v>115</v>
      </c>
      <c r="AC36" s="107"/>
      <c r="AD36" s="107" t="s">
        <v>115</v>
      </c>
      <c r="AE36" s="107" t="s">
        <v>115</v>
      </c>
      <c r="AF36" s="107" t="s">
        <v>116</v>
      </c>
      <c r="AG36" s="107"/>
      <c r="AH36" s="107" t="s">
        <v>117</v>
      </c>
      <c r="AI36" s="107" t="s">
        <v>18</v>
      </c>
      <c r="AJ36" s="107" t="s">
        <v>19</v>
      </c>
      <c r="AK36" s="107"/>
      <c r="AL36" s="107"/>
      <c r="AM36" s="191">
        <f>SUM(H37:AL37)</f>
        <v>168</v>
      </c>
      <c r="AN36" s="211">
        <f t="shared" ref="AN36" si="5">IF(OR(E36="Ａ",AM36&gt;$AF$53),1,ROUNDDOWN(AM36/$AF$53,1))</f>
        <v>1</v>
      </c>
      <c r="AO36" s="213" t="s">
        <v>9</v>
      </c>
      <c r="AP36" s="8"/>
      <c r="AQ36" s="169" t="s">
        <v>12</v>
      </c>
      <c r="AR36" s="182"/>
      <c r="AS36" s="183" t="s">
        <v>31</v>
      </c>
      <c r="AT36" s="184"/>
      <c r="AU36" s="184"/>
      <c r="AV36" s="184"/>
      <c r="AW36" s="184"/>
      <c r="AX36" s="184"/>
      <c r="AY36" s="185"/>
    </row>
    <row r="37" spans="1:54" ht="13.5" customHeight="1">
      <c r="A37" s="221"/>
      <c r="B37" s="234"/>
      <c r="C37" s="225"/>
      <c r="D37" s="227"/>
      <c r="E37" s="232"/>
      <c r="F37" s="236"/>
      <c r="G37" s="96" t="s">
        <v>42</v>
      </c>
      <c r="H37" s="38">
        <v>8</v>
      </c>
      <c r="I37" s="38"/>
      <c r="J37" s="38">
        <v>8</v>
      </c>
      <c r="K37" s="38">
        <v>8</v>
      </c>
      <c r="L37" s="38"/>
      <c r="M37" s="38">
        <v>8</v>
      </c>
      <c r="N37" s="38">
        <v>8</v>
      </c>
      <c r="O37" s="38"/>
      <c r="P37" s="38">
        <v>8</v>
      </c>
      <c r="Q37" s="38">
        <v>8</v>
      </c>
      <c r="R37" s="38">
        <v>8</v>
      </c>
      <c r="S37" s="38">
        <v>8</v>
      </c>
      <c r="T37" s="38">
        <v>8</v>
      </c>
      <c r="U37" s="38"/>
      <c r="V37" s="38">
        <v>8</v>
      </c>
      <c r="W37" s="38">
        <v>8</v>
      </c>
      <c r="X37" s="38">
        <v>8</v>
      </c>
      <c r="Y37" s="38"/>
      <c r="Z37" s="38"/>
      <c r="AA37" s="38">
        <v>8</v>
      </c>
      <c r="AB37" s="38">
        <v>8</v>
      </c>
      <c r="AC37" s="38"/>
      <c r="AD37" s="38">
        <v>8</v>
      </c>
      <c r="AE37" s="38">
        <v>8</v>
      </c>
      <c r="AF37" s="38">
        <v>8</v>
      </c>
      <c r="AG37" s="38"/>
      <c r="AH37" s="38">
        <v>8</v>
      </c>
      <c r="AI37" s="38">
        <v>8</v>
      </c>
      <c r="AJ37" s="38">
        <v>8</v>
      </c>
      <c r="AK37" s="38"/>
      <c r="AL37" s="38"/>
      <c r="AM37" s="191"/>
      <c r="AN37" s="212"/>
      <c r="AO37" s="214"/>
      <c r="AP37" s="8"/>
      <c r="AQ37" s="72"/>
      <c r="AR37" s="73"/>
      <c r="AS37" s="183"/>
      <c r="AT37" s="184"/>
      <c r="AU37" s="184"/>
      <c r="AV37" s="184"/>
      <c r="AW37" s="184"/>
      <c r="AX37" s="184"/>
      <c r="AY37" s="185"/>
    </row>
    <row r="38" spans="1:54" ht="13.5" customHeight="1">
      <c r="A38" s="220">
        <v>43191</v>
      </c>
      <c r="B38" s="233" t="s">
        <v>34</v>
      </c>
      <c r="C38" s="224" t="str">
        <f t="shared" ref="C38" si="6">IF(AO38="介護福祉士","〇","")</f>
        <v>〇</v>
      </c>
      <c r="D38" s="226">
        <f>IF(A38="","",DATEDIF(A38,$AF$11,"m"))</f>
        <v>36</v>
      </c>
      <c r="E38" s="231" t="s">
        <v>183</v>
      </c>
      <c r="F38" s="235" t="s">
        <v>139</v>
      </c>
      <c r="G38" s="96" t="s">
        <v>37</v>
      </c>
      <c r="H38" s="107" t="s">
        <v>115</v>
      </c>
      <c r="I38" s="107"/>
      <c r="J38" s="107" t="s">
        <v>115</v>
      </c>
      <c r="K38" s="107" t="s">
        <v>115</v>
      </c>
      <c r="L38" s="107"/>
      <c r="M38" s="107"/>
      <c r="N38" s="107" t="s">
        <v>116</v>
      </c>
      <c r="O38" s="107" t="s">
        <v>18</v>
      </c>
      <c r="P38" s="107" t="s">
        <v>19</v>
      </c>
      <c r="Q38" s="107"/>
      <c r="R38" s="107" t="s">
        <v>18</v>
      </c>
      <c r="S38" s="107" t="s">
        <v>19</v>
      </c>
      <c r="T38" s="107"/>
      <c r="U38" s="107"/>
      <c r="V38" s="107" t="s">
        <v>115</v>
      </c>
      <c r="W38" s="107" t="s">
        <v>115</v>
      </c>
      <c r="X38" s="107" t="s">
        <v>115</v>
      </c>
      <c r="Y38" s="107"/>
      <c r="Z38" s="107" t="s">
        <v>18</v>
      </c>
      <c r="AA38" s="107" t="s">
        <v>19</v>
      </c>
      <c r="AB38" s="107"/>
      <c r="AC38" s="107"/>
      <c r="AD38" s="107"/>
      <c r="AE38" s="107" t="s">
        <v>117</v>
      </c>
      <c r="AF38" s="107" t="s">
        <v>117</v>
      </c>
      <c r="AG38" s="107" t="s">
        <v>116</v>
      </c>
      <c r="AH38" s="107"/>
      <c r="AI38" s="107"/>
      <c r="AJ38" s="107" t="s">
        <v>116</v>
      </c>
      <c r="AK38" s="107" t="s">
        <v>18</v>
      </c>
      <c r="AL38" s="107"/>
      <c r="AM38" s="191">
        <f>SUM(H39:AL39)</f>
        <v>144</v>
      </c>
      <c r="AN38" s="211">
        <f t="shared" ref="AN38" si="7">IF(OR(E38="Ａ",AM38&gt;$AF$53),1,ROUNDDOWN(AM38/$AF$53,1))</f>
        <v>0.8</v>
      </c>
      <c r="AO38" s="213" t="s">
        <v>9</v>
      </c>
      <c r="AP38" s="8"/>
      <c r="AQ38" s="169"/>
      <c r="AR38" s="182"/>
      <c r="AS38" s="183"/>
      <c r="AT38" s="184"/>
      <c r="AU38" s="184"/>
      <c r="AV38" s="184"/>
      <c r="AW38" s="184"/>
      <c r="AX38" s="184"/>
      <c r="AY38" s="185"/>
    </row>
    <row r="39" spans="1:54" ht="13.5" customHeight="1">
      <c r="A39" s="221"/>
      <c r="B39" s="234"/>
      <c r="C39" s="225"/>
      <c r="D39" s="227"/>
      <c r="E39" s="232"/>
      <c r="F39" s="236"/>
      <c r="G39" s="96" t="s">
        <v>42</v>
      </c>
      <c r="H39" s="38">
        <v>8</v>
      </c>
      <c r="I39" s="38"/>
      <c r="J39" s="38">
        <v>8</v>
      </c>
      <c r="K39" s="38">
        <v>8</v>
      </c>
      <c r="L39" s="38"/>
      <c r="M39" s="38"/>
      <c r="N39" s="38">
        <v>8</v>
      </c>
      <c r="O39" s="38">
        <v>8</v>
      </c>
      <c r="P39" s="38">
        <v>8</v>
      </c>
      <c r="Q39" s="38"/>
      <c r="R39" s="38">
        <v>8</v>
      </c>
      <c r="S39" s="38">
        <v>8</v>
      </c>
      <c r="T39" s="38"/>
      <c r="U39" s="38"/>
      <c r="V39" s="38">
        <v>8</v>
      </c>
      <c r="W39" s="38">
        <v>8</v>
      </c>
      <c r="X39" s="38">
        <v>8</v>
      </c>
      <c r="Y39" s="38"/>
      <c r="Z39" s="38">
        <v>8</v>
      </c>
      <c r="AA39" s="38">
        <v>8</v>
      </c>
      <c r="AB39" s="38"/>
      <c r="AC39" s="38"/>
      <c r="AD39" s="38"/>
      <c r="AE39" s="38">
        <v>8</v>
      </c>
      <c r="AF39" s="38">
        <v>8</v>
      </c>
      <c r="AG39" s="38">
        <v>8</v>
      </c>
      <c r="AH39" s="38"/>
      <c r="AI39" s="38"/>
      <c r="AJ39" s="38">
        <v>8</v>
      </c>
      <c r="AK39" s="38">
        <v>8</v>
      </c>
      <c r="AL39" s="38"/>
      <c r="AM39" s="191"/>
      <c r="AN39" s="212"/>
      <c r="AO39" s="214"/>
      <c r="AP39" s="8"/>
      <c r="AQ39" s="72"/>
      <c r="AR39" s="73"/>
      <c r="AS39" s="74"/>
      <c r="AT39" s="75"/>
      <c r="AU39" s="75"/>
      <c r="AV39" s="75"/>
      <c r="AW39" s="75"/>
      <c r="AX39" s="75"/>
      <c r="AY39" s="76"/>
    </row>
    <row r="40" spans="1:54" ht="13.5" customHeight="1">
      <c r="A40" s="220">
        <v>42461</v>
      </c>
      <c r="B40" s="233" t="s">
        <v>34</v>
      </c>
      <c r="C40" s="224" t="str">
        <f t="shared" ref="C40" si="8">IF(AO40="介護福祉士","〇","")</f>
        <v/>
      </c>
      <c r="D40" s="226">
        <f>IF(A40="","",DATEDIF(A40,$AF$11,"m"))</f>
        <v>60</v>
      </c>
      <c r="E40" s="231" t="s">
        <v>16</v>
      </c>
      <c r="F40" s="235" t="s">
        <v>140</v>
      </c>
      <c r="G40" s="96" t="s">
        <v>37</v>
      </c>
      <c r="H40" s="107" t="s">
        <v>120</v>
      </c>
      <c r="I40" s="107" t="s">
        <v>120</v>
      </c>
      <c r="J40" s="107"/>
      <c r="K40" s="107" t="s">
        <v>120</v>
      </c>
      <c r="L40" s="107"/>
      <c r="M40" s="107" t="s">
        <v>120</v>
      </c>
      <c r="N40" s="107" t="s">
        <v>120</v>
      </c>
      <c r="O40" s="107" t="s">
        <v>121</v>
      </c>
      <c r="P40" s="107"/>
      <c r="Q40" s="107" t="s">
        <v>120</v>
      </c>
      <c r="R40" s="107" t="s">
        <v>121</v>
      </c>
      <c r="S40" s="107"/>
      <c r="T40" s="107" t="s">
        <v>18</v>
      </c>
      <c r="U40" s="107" t="s">
        <v>19</v>
      </c>
      <c r="V40" s="107"/>
      <c r="W40" s="107"/>
      <c r="X40" s="107" t="s">
        <v>116</v>
      </c>
      <c r="Y40" s="107" t="s">
        <v>117</v>
      </c>
      <c r="Z40" s="107"/>
      <c r="AA40" s="107" t="s">
        <v>116</v>
      </c>
      <c r="AB40" s="107" t="s">
        <v>117</v>
      </c>
      <c r="AC40" s="107" t="s">
        <v>117</v>
      </c>
      <c r="AD40" s="107"/>
      <c r="AE40" s="107" t="s">
        <v>18</v>
      </c>
      <c r="AF40" s="107" t="s">
        <v>19</v>
      </c>
      <c r="AG40" s="107"/>
      <c r="AH40" s="107" t="s">
        <v>116</v>
      </c>
      <c r="AI40" s="107" t="s">
        <v>115</v>
      </c>
      <c r="AJ40" s="107" t="s">
        <v>115</v>
      </c>
      <c r="AK40" s="107"/>
      <c r="AL40" s="107"/>
      <c r="AM40" s="191">
        <f>SUM(H41:AL41)</f>
        <v>160</v>
      </c>
      <c r="AN40" s="211">
        <f t="shared" ref="AN40" si="9">IF(OR(E40="Ａ",AM40&gt;$AF$53),1,ROUNDDOWN(AM40/$AF$53,1))</f>
        <v>0.9</v>
      </c>
      <c r="AO40" s="213" t="s">
        <v>15</v>
      </c>
      <c r="AP40" s="8"/>
    </row>
    <row r="41" spans="1:54" ht="13.5" customHeight="1">
      <c r="A41" s="221"/>
      <c r="B41" s="234"/>
      <c r="C41" s="225"/>
      <c r="D41" s="227"/>
      <c r="E41" s="232"/>
      <c r="F41" s="236"/>
      <c r="G41" s="96" t="s">
        <v>42</v>
      </c>
      <c r="H41" s="38">
        <v>8</v>
      </c>
      <c r="I41" s="38">
        <v>8</v>
      </c>
      <c r="J41" s="38"/>
      <c r="K41" s="38">
        <v>8</v>
      </c>
      <c r="L41" s="38"/>
      <c r="M41" s="38">
        <v>8</v>
      </c>
      <c r="N41" s="38">
        <v>8</v>
      </c>
      <c r="O41" s="38">
        <v>8</v>
      </c>
      <c r="P41" s="38"/>
      <c r="Q41" s="38">
        <v>8</v>
      </c>
      <c r="R41" s="38">
        <v>8</v>
      </c>
      <c r="S41" s="38"/>
      <c r="T41" s="38">
        <v>8</v>
      </c>
      <c r="U41" s="38">
        <v>8</v>
      </c>
      <c r="V41" s="38"/>
      <c r="W41" s="38"/>
      <c r="X41" s="38">
        <v>8</v>
      </c>
      <c r="Y41" s="38">
        <v>8</v>
      </c>
      <c r="Z41" s="38"/>
      <c r="AA41" s="38">
        <v>8</v>
      </c>
      <c r="AB41" s="38">
        <v>8</v>
      </c>
      <c r="AC41" s="38">
        <v>8</v>
      </c>
      <c r="AD41" s="38"/>
      <c r="AE41" s="38">
        <v>8</v>
      </c>
      <c r="AF41" s="38">
        <v>8</v>
      </c>
      <c r="AG41" s="38"/>
      <c r="AH41" s="38">
        <v>8</v>
      </c>
      <c r="AI41" s="38">
        <v>8</v>
      </c>
      <c r="AJ41" s="38">
        <v>8</v>
      </c>
      <c r="AK41" s="38"/>
      <c r="AL41" s="38"/>
      <c r="AM41" s="191"/>
      <c r="AN41" s="212"/>
      <c r="AO41" s="214"/>
      <c r="AP41" s="8"/>
      <c r="AQ41" s="196" t="s">
        <v>165</v>
      </c>
      <c r="AR41" s="200"/>
      <c r="AS41" s="215"/>
      <c r="AT41" s="172" t="s">
        <v>166</v>
      </c>
      <c r="AU41" s="173"/>
      <c r="AV41" s="173"/>
      <c r="AW41" s="172" t="s">
        <v>167</v>
      </c>
      <c r="AX41" s="173"/>
      <c r="AY41" s="173"/>
    </row>
    <row r="42" spans="1:54" ht="13.5" customHeight="1">
      <c r="A42" s="220">
        <v>43556</v>
      </c>
      <c r="B42" s="233" t="s">
        <v>34</v>
      </c>
      <c r="C42" s="224" t="str">
        <f t="shared" ref="C42" si="10">IF(AO42="介護福祉士","〇","")</f>
        <v/>
      </c>
      <c r="D42" s="226">
        <f>IF(A42="","",DATEDIF(A42,$AF$11,"m"))</f>
        <v>24</v>
      </c>
      <c r="E42" s="231" t="s">
        <v>16</v>
      </c>
      <c r="F42" s="235" t="s">
        <v>141</v>
      </c>
      <c r="G42" s="96" t="s">
        <v>37</v>
      </c>
      <c r="H42" s="107"/>
      <c r="I42" s="107" t="s">
        <v>115</v>
      </c>
      <c r="J42" s="107"/>
      <c r="K42" s="107" t="s">
        <v>116</v>
      </c>
      <c r="L42" s="107" t="s">
        <v>115</v>
      </c>
      <c r="M42" s="107" t="s">
        <v>115</v>
      </c>
      <c r="N42" s="107"/>
      <c r="O42" s="107"/>
      <c r="P42" s="107" t="s">
        <v>117</v>
      </c>
      <c r="Q42" s="107" t="s">
        <v>116</v>
      </c>
      <c r="R42" s="107"/>
      <c r="S42" s="107" t="s">
        <v>116</v>
      </c>
      <c r="T42" s="107" t="s">
        <v>115</v>
      </c>
      <c r="U42" s="107" t="s">
        <v>115</v>
      </c>
      <c r="V42" s="107"/>
      <c r="W42" s="107" t="s">
        <v>117</v>
      </c>
      <c r="X42" s="107" t="s">
        <v>117</v>
      </c>
      <c r="Y42" s="107"/>
      <c r="Z42" s="107" t="s">
        <v>117</v>
      </c>
      <c r="AA42" s="107" t="s">
        <v>117</v>
      </c>
      <c r="AB42" s="107"/>
      <c r="AC42" s="107" t="s">
        <v>18</v>
      </c>
      <c r="AD42" s="107" t="s">
        <v>19</v>
      </c>
      <c r="AE42" s="107"/>
      <c r="AF42" s="107"/>
      <c r="AG42" s="107" t="s">
        <v>117</v>
      </c>
      <c r="AH42" s="107"/>
      <c r="AI42" s="107" t="s">
        <v>117</v>
      </c>
      <c r="AJ42" s="107" t="s">
        <v>117</v>
      </c>
      <c r="AK42" s="107" t="s">
        <v>117</v>
      </c>
      <c r="AL42" s="107"/>
      <c r="AM42" s="191">
        <f>SUM(H43:AL43)</f>
        <v>152</v>
      </c>
      <c r="AN42" s="211">
        <f t="shared" ref="AN42" si="11">IF(OR(E42="Ａ",AM42&gt;$AF$53),1,ROUNDDOWN(AM42/$AF$53,1))</f>
        <v>0.8</v>
      </c>
      <c r="AO42" s="213" t="s">
        <v>15</v>
      </c>
      <c r="AP42" s="8"/>
      <c r="AQ42" s="216"/>
      <c r="AR42" s="217"/>
      <c r="AS42" s="218"/>
      <c r="AT42" s="174"/>
      <c r="AU42" s="174"/>
      <c r="AV42" s="174"/>
      <c r="AW42" s="174"/>
      <c r="AX42" s="174"/>
      <c r="AY42" s="174"/>
    </row>
    <row r="43" spans="1:54" ht="13.5" customHeight="1">
      <c r="A43" s="221"/>
      <c r="B43" s="234"/>
      <c r="C43" s="225"/>
      <c r="D43" s="227"/>
      <c r="E43" s="232"/>
      <c r="F43" s="236"/>
      <c r="G43" s="96" t="s">
        <v>42</v>
      </c>
      <c r="H43" s="38"/>
      <c r="I43" s="38">
        <v>8</v>
      </c>
      <c r="J43" s="38"/>
      <c r="K43" s="38">
        <v>8</v>
      </c>
      <c r="L43" s="38">
        <v>8</v>
      </c>
      <c r="M43" s="38">
        <v>8</v>
      </c>
      <c r="N43" s="38"/>
      <c r="O43" s="38"/>
      <c r="P43" s="38">
        <v>8</v>
      </c>
      <c r="Q43" s="38">
        <v>8</v>
      </c>
      <c r="R43" s="38"/>
      <c r="S43" s="38">
        <v>8</v>
      </c>
      <c r="T43" s="38">
        <v>8</v>
      </c>
      <c r="U43" s="38">
        <v>8</v>
      </c>
      <c r="V43" s="38"/>
      <c r="W43" s="38">
        <v>8</v>
      </c>
      <c r="X43" s="38">
        <v>8</v>
      </c>
      <c r="Y43" s="38"/>
      <c r="Z43" s="38">
        <v>8</v>
      </c>
      <c r="AA43" s="38">
        <v>8</v>
      </c>
      <c r="AB43" s="38"/>
      <c r="AC43" s="38">
        <v>8</v>
      </c>
      <c r="AD43" s="38">
        <v>8</v>
      </c>
      <c r="AE43" s="38"/>
      <c r="AF43" s="38"/>
      <c r="AG43" s="38">
        <v>8</v>
      </c>
      <c r="AH43" s="38"/>
      <c r="AI43" s="38">
        <v>8</v>
      </c>
      <c r="AJ43" s="38">
        <v>8</v>
      </c>
      <c r="AK43" s="38">
        <v>8</v>
      </c>
      <c r="AL43" s="38"/>
      <c r="AM43" s="191"/>
      <c r="AN43" s="212"/>
      <c r="AO43" s="214"/>
      <c r="AP43" s="8"/>
      <c r="AQ43" s="198"/>
      <c r="AR43" s="199"/>
      <c r="AS43" s="219"/>
      <c r="AT43" s="175" t="s">
        <v>147</v>
      </c>
      <c r="AU43" s="176"/>
      <c r="AV43" s="141"/>
      <c r="AW43" s="175" t="s">
        <v>148</v>
      </c>
      <c r="AX43" s="177"/>
      <c r="AY43" s="178"/>
    </row>
    <row r="44" spans="1:54" ht="13.5" customHeight="1">
      <c r="A44" s="220"/>
      <c r="B44" s="194"/>
      <c r="C44" s="224" t="str">
        <f t="shared" ref="C44" si="12">IF(AO44="介護福祉士","〇","")</f>
        <v/>
      </c>
      <c r="D44" s="226" t="str">
        <f>IF(A44="","",DATEDIF(A44,$AF$11,"m"))</f>
        <v/>
      </c>
      <c r="E44" s="231"/>
      <c r="F44" s="230"/>
      <c r="G44" s="96" t="s">
        <v>37</v>
      </c>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191">
        <f>SUM(H45:AL45)</f>
        <v>0</v>
      </c>
      <c r="AN44" s="211">
        <f t="shared" ref="AN44" si="13">IF(OR(E44="Ａ",AM44&gt;$AF$53),1,ROUNDDOWN(AM44/$AF$53,1))</f>
        <v>0</v>
      </c>
      <c r="AO44" s="213"/>
      <c r="AP44" s="8"/>
      <c r="AQ44" s="156" t="s">
        <v>168</v>
      </c>
      <c r="AR44" s="157"/>
      <c r="AS44" s="158"/>
      <c r="AT44" s="159">
        <f>ROUNDDOWN(SUMIF(C22:C51,"〇",AN22:AN51),1)</f>
        <v>5.8</v>
      </c>
      <c r="AU44" s="160"/>
      <c r="AV44" s="160"/>
      <c r="AW44" s="179">
        <f>AT44/AM52</f>
        <v>0.77333333333333332</v>
      </c>
      <c r="AX44" s="180"/>
      <c r="AY44" s="180"/>
    </row>
    <row r="45" spans="1:54" ht="13.5" customHeight="1">
      <c r="A45" s="221"/>
      <c r="B45" s="195"/>
      <c r="C45" s="225"/>
      <c r="D45" s="227"/>
      <c r="E45" s="232"/>
      <c r="F45" s="230"/>
      <c r="G45" s="96" t="s">
        <v>42</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191"/>
      <c r="AN45" s="212"/>
      <c r="AO45" s="214"/>
      <c r="AP45" s="8"/>
      <c r="AQ45" s="153" t="s">
        <v>169</v>
      </c>
      <c r="AR45" s="154"/>
      <c r="AS45" s="155"/>
      <c r="AT45" s="160"/>
      <c r="AU45" s="160"/>
      <c r="AV45" s="160"/>
      <c r="AW45" s="180"/>
      <c r="AX45" s="180"/>
      <c r="AY45" s="180"/>
    </row>
    <row r="46" spans="1:54" ht="13.5" customHeight="1">
      <c r="A46" s="220"/>
      <c r="B46" s="222"/>
      <c r="C46" s="224" t="str">
        <f t="shared" ref="C46" si="14">IF(AO46="介護福祉士","〇","")</f>
        <v/>
      </c>
      <c r="D46" s="226" t="str">
        <f>IF(A46="","",DATEDIF(A46,$AF$11,"m"))</f>
        <v/>
      </c>
      <c r="E46" s="228"/>
      <c r="F46" s="230"/>
      <c r="G46" s="96" t="s">
        <v>37</v>
      </c>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191">
        <f>SUM(H47:AL47)</f>
        <v>0</v>
      </c>
      <c r="AN46" s="211">
        <f t="shared" ref="AN46" si="15">IF(OR(E46="Ａ",AM46&gt;$AF$53),1,ROUNDDOWN(AM46/$AF$53,1))</f>
        <v>0</v>
      </c>
      <c r="AO46" s="213"/>
      <c r="AP46" s="8"/>
      <c r="AQ46" s="156" t="s">
        <v>170</v>
      </c>
      <c r="AR46" s="157"/>
      <c r="AS46" s="158"/>
      <c r="AT46" s="159">
        <f>ROUNDDOWN(SUMIFS(AN22:AN51,C22:C51,"〇",D22:D51,"&gt;="&amp;BA46),1)</f>
        <v>1</v>
      </c>
      <c r="AU46" s="160"/>
      <c r="AV46" s="160"/>
      <c r="AW46" s="179">
        <f>AT46/AM52</f>
        <v>0.13333333333333333</v>
      </c>
      <c r="AX46" s="180"/>
      <c r="AY46" s="180"/>
      <c r="BA46" s="151">
        <f>【算定要件集計】!T7</f>
        <v>120</v>
      </c>
      <c r="BB46" s="1" t="s">
        <v>171</v>
      </c>
    </row>
    <row r="47" spans="1:54" ht="13.5" customHeight="1">
      <c r="A47" s="221"/>
      <c r="B47" s="223"/>
      <c r="C47" s="225"/>
      <c r="D47" s="227"/>
      <c r="E47" s="229"/>
      <c r="F47" s="230"/>
      <c r="G47" s="96" t="s">
        <v>42</v>
      </c>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191"/>
      <c r="AN47" s="212"/>
      <c r="AO47" s="214"/>
      <c r="AP47" s="8"/>
      <c r="AQ47" s="153" t="s">
        <v>172</v>
      </c>
      <c r="AR47" s="154"/>
      <c r="AS47" s="155"/>
      <c r="AT47" s="160"/>
      <c r="AU47" s="160"/>
      <c r="AV47" s="160"/>
      <c r="AW47" s="180"/>
      <c r="AX47" s="180"/>
      <c r="AY47" s="180"/>
      <c r="BA47" s="152"/>
    </row>
    <row r="48" spans="1:54" ht="13.5" customHeight="1">
      <c r="A48" s="220"/>
      <c r="B48" s="222"/>
      <c r="C48" s="224" t="str">
        <f t="shared" ref="C48" si="16">IF(AO48="介護福祉士","〇","")</f>
        <v/>
      </c>
      <c r="D48" s="226" t="str">
        <f>IF(A48="","",DATEDIF(A48,$AF$11,"m"))</f>
        <v/>
      </c>
      <c r="E48" s="228"/>
      <c r="F48" s="230"/>
      <c r="G48" s="96" t="s">
        <v>37</v>
      </c>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191">
        <f>SUM(H49:AL49)</f>
        <v>0</v>
      </c>
      <c r="AN48" s="211">
        <f t="shared" ref="AN48" si="17">IF(OR(E48="Ａ",AM48&gt;$AF$53),1,ROUNDDOWN(AM48/$AF$53,1))</f>
        <v>0</v>
      </c>
      <c r="AO48" s="213"/>
      <c r="AP48" s="8"/>
      <c r="AQ48" s="156" t="s">
        <v>173</v>
      </c>
      <c r="AR48" s="157"/>
      <c r="AS48" s="158"/>
      <c r="AT48" s="159">
        <f>ROUNDDOWN(SUM(SUMIF(E22:E51,{"Ａ","Ｂ"},AN22:AN51)),1)</f>
        <v>5</v>
      </c>
      <c r="AU48" s="160"/>
      <c r="AV48" s="160"/>
      <c r="AW48" s="161">
        <f>AT48/AM52</f>
        <v>0.66666666666666663</v>
      </c>
      <c r="AX48" s="162"/>
      <c r="AY48" s="163"/>
      <c r="BA48" s="129"/>
    </row>
    <row r="49" spans="1:54" ht="13.5" customHeight="1">
      <c r="A49" s="221"/>
      <c r="B49" s="223"/>
      <c r="C49" s="225"/>
      <c r="D49" s="227"/>
      <c r="E49" s="229"/>
      <c r="F49" s="230"/>
      <c r="G49" s="96" t="s">
        <v>42</v>
      </c>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191"/>
      <c r="AN49" s="212"/>
      <c r="AO49" s="214"/>
      <c r="AP49" s="8"/>
      <c r="AQ49" s="153" t="s">
        <v>181</v>
      </c>
      <c r="AR49" s="154"/>
      <c r="AS49" s="155"/>
      <c r="AT49" s="160"/>
      <c r="AU49" s="160"/>
      <c r="AV49" s="160"/>
      <c r="AW49" s="164"/>
      <c r="AX49" s="165"/>
      <c r="AY49" s="166"/>
      <c r="BA49" s="130"/>
    </row>
    <row r="50" spans="1:54" ht="13.5" customHeight="1">
      <c r="A50" s="220"/>
      <c r="B50" s="222"/>
      <c r="C50" s="224" t="str">
        <f t="shared" ref="C50" si="18">IF(AO50="介護福祉士","〇","")</f>
        <v/>
      </c>
      <c r="D50" s="226" t="str">
        <f>IF(A50="","",DATEDIF(A50,$AF$11,"m"))</f>
        <v/>
      </c>
      <c r="E50" s="228"/>
      <c r="F50" s="230"/>
      <c r="G50" s="96" t="s">
        <v>37</v>
      </c>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191">
        <f>SUM(H51:AL51)</f>
        <v>0</v>
      </c>
      <c r="AN50" s="211">
        <f t="shared" ref="AN50" si="19">IF(OR(E50="Ａ",AM50&gt;$AF$53),1,ROUNDDOWN(AM50/$AF$53,1))</f>
        <v>0</v>
      </c>
      <c r="AO50" s="213"/>
      <c r="AP50" s="8"/>
      <c r="AQ50" s="156" t="s">
        <v>173</v>
      </c>
      <c r="AR50" s="157"/>
      <c r="AS50" s="158"/>
      <c r="AT50" s="159">
        <f>ROUNDDOWN(SUMIF(D24:D55,"&gt;="&amp;BA50,AN24:AN55),1)</f>
        <v>2</v>
      </c>
      <c r="AU50" s="160"/>
      <c r="AV50" s="160"/>
      <c r="AW50" s="161">
        <f>AT50/AM52</f>
        <v>0.26666666666666666</v>
      </c>
      <c r="AX50" s="162"/>
      <c r="AY50" s="163"/>
      <c r="BA50" s="151">
        <f>【算定要件集計】!T11</f>
        <v>84</v>
      </c>
      <c r="BB50" s="1" t="s">
        <v>174</v>
      </c>
    </row>
    <row r="51" spans="1:54" ht="13.5" customHeight="1">
      <c r="A51" s="221"/>
      <c r="B51" s="223"/>
      <c r="C51" s="225"/>
      <c r="D51" s="227"/>
      <c r="E51" s="229"/>
      <c r="F51" s="230"/>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212"/>
      <c r="AO51" s="214"/>
      <c r="AP51" s="8"/>
      <c r="AQ51" s="153" t="s">
        <v>175</v>
      </c>
      <c r="AR51" s="154"/>
      <c r="AS51" s="155"/>
      <c r="AT51" s="160"/>
      <c r="AU51" s="160"/>
      <c r="AV51" s="160"/>
      <c r="AW51" s="164"/>
      <c r="AX51" s="165"/>
      <c r="AY51" s="166"/>
      <c r="BA51" s="152"/>
    </row>
    <row r="52" spans="1:54" ht="13.5" customHeight="1">
      <c r="B52" s="196" t="s">
        <v>52</v>
      </c>
      <c r="C52" s="197"/>
      <c r="D52" s="197"/>
      <c r="E52" s="197"/>
      <c r="F52" s="197"/>
      <c r="G52" s="28" t="s">
        <v>50</v>
      </c>
      <c r="H52" s="26"/>
      <c r="I52" s="18"/>
      <c r="J52" s="196" t="s">
        <v>47</v>
      </c>
      <c r="K52" s="200"/>
      <c r="L52" s="200"/>
      <c r="M52" s="200"/>
      <c r="N52" s="200"/>
      <c r="O52" s="200"/>
      <c r="P52" s="200"/>
      <c r="Q52" s="200"/>
      <c r="R52" s="200"/>
      <c r="S52" s="17"/>
      <c r="T52" s="29" t="s">
        <v>51</v>
      </c>
      <c r="U52" s="27"/>
      <c r="V52" s="196" t="s">
        <v>48</v>
      </c>
      <c r="W52" s="200"/>
      <c r="X52" s="200"/>
      <c r="Y52" s="200"/>
      <c r="Z52" s="200"/>
      <c r="AA52" s="200"/>
      <c r="AB52" s="200"/>
      <c r="AC52" s="197"/>
      <c r="AD52" s="197"/>
      <c r="AE52" s="197"/>
      <c r="AF52" s="17" t="s">
        <v>143</v>
      </c>
      <c r="AH52" s="30"/>
      <c r="AI52" s="30"/>
      <c r="AJ52" s="30"/>
      <c r="AK52" s="30"/>
      <c r="AL52" s="30"/>
      <c r="AM52" s="203">
        <f>ROUNDDOWN(SUM(AN22:AN51),1)</f>
        <v>7.5</v>
      </c>
      <c r="AN52" s="204"/>
      <c r="AO52" s="207" t="s">
        <v>146</v>
      </c>
      <c r="AP52" s="11"/>
      <c r="AQ52" s="149"/>
      <c r="AR52" s="150"/>
      <c r="AS52" s="150"/>
      <c r="AT52" s="149"/>
      <c r="AU52" s="150"/>
      <c r="AV52" s="150"/>
      <c r="AW52" s="149"/>
      <c r="AX52" s="150"/>
      <c r="AY52" s="150"/>
    </row>
    <row r="53" spans="1:54" ht="13.5" customHeight="1">
      <c r="B53" s="198"/>
      <c r="C53" s="199"/>
      <c r="D53" s="199"/>
      <c r="E53" s="199"/>
      <c r="F53" s="199"/>
      <c r="G53" s="44">
        <f>AF13</f>
        <v>8</v>
      </c>
      <c r="H53" s="24" t="s">
        <v>17</v>
      </c>
      <c r="I53" s="23"/>
      <c r="J53" s="201"/>
      <c r="K53" s="202"/>
      <c r="L53" s="202"/>
      <c r="M53" s="202"/>
      <c r="N53" s="202"/>
      <c r="O53" s="202"/>
      <c r="P53" s="202"/>
      <c r="Q53" s="202"/>
      <c r="R53" s="202"/>
      <c r="S53" s="209">
        <f>(AM13/AF13*4)+(COUNT(H14:AL14)-28)*(AM13/AF13/7)</f>
        <v>21.428571428571427</v>
      </c>
      <c r="T53" s="209"/>
      <c r="U53" s="25" t="s">
        <v>7</v>
      </c>
      <c r="V53" s="201"/>
      <c r="W53" s="202"/>
      <c r="X53" s="202"/>
      <c r="Y53" s="202"/>
      <c r="Z53" s="202"/>
      <c r="AA53" s="202"/>
      <c r="AB53" s="202"/>
      <c r="AC53" s="199"/>
      <c r="AD53" s="199"/>
      <c r="AE53" s="199"/>
      <c r="AF53" s="210">
        <f>ROUNDDOWN(G53*S53,0)</f>
        <v>171</v>
      </c>
      <c r="AG53" s="210"/>
      <c r="AH53" s="24" t="s">
        <v>17</v>
      </c>
      <c r="AI53" s="24"/>
      <c r="AJ53" s="24"/>
      <c r="AK53" s="24"/>
      <c r="AL53" s="24"/>
      <c r="AM53" s="205"/>
      <c r="AN53" s="206"/>
      <c r="AO53" s="208"/>
      <c r="AP53" s="11"/>
      <c r="AQ53" s="150"/>
      <c r="AR53" s="150"/>
      <c r="AS53" s="150"/>
      <c r="AT53" s="150"/>
      <c r="AU53" s="150"/>
      <c r="AV53" s="150"/>
      <c r="AW53" s="150"/>
      <c r="AX53" s="150"/>
      <c r="AY53" s="150"/>
    </row>
    <row r="54" spans="1:54" ht="13.5" customHeight="1">
      <c r="B54" s="46"/>
      <c r="C54" s="46"/>
      <c r="D54" s="46"/>
      <c r="E54" s="7" t="s">
        <v>91</v>
      </c>
      <c r="F54" s="46"/>
      <c r="G54" s="61"/>
      <c r="H54" s="7"/>
      <c r="I54" s="62"/>
      <c r="J54" s="62"/>
      <c r="K54" s="62"/>
      <c r="L54" s="62"/>
      <c r="M54" s="62"/>
      <c r="N54" s="62"/>
      <c r="O54" s="62"/>
      <c r="P54" s="62"/>
      <c r="Q54" s="62"/>
      <c r="R54" s="62"/>
      <c r="S54" s="63"/>
      <c r="T54" s="63"/>
      <c r="U54" s="7"/>
      <c r="V54" s="62"/>
      <c r="W54" s="62"/>
      <c r="X54" s="62"/>
      <c r="Y54" s="62"/>
      <c r="Z54" s="62"/>
      <c r="AA54" s="62"/>
      <c r="AB54" s="62"/>
      <c r="AC54" s="46"/>
      <c r="AD54" s="46"/>
      <c r="AE54" s="46"/>
      <c r="AF54" s="64"/>
      <c r="AG54" s="64"/>
      <c r="AH54" s="7"/>
      <c r="AI54" s="7"/>
      <c r="AJ54" s="7"/>
      <c r="AK54" s="7"/>
      <c r="AL54" s="7"/>
      <c r="AM54" s="121" t="s">
        <v>130</v>
      </c>
      <c r="AN54" s="66"/>
      <c r="AO54" s="67"/>
      <c r="AP54" s="11"/>
    </row>
    <row r="55" spans="1:54" ht="13.5" customHeight="1">
      <c r="B55" s="46"/>
      <c r="C55" s="46"/>
      <c r="D55" s="46"/>
      <c r="E55" s="7"/>
      <c r="F55" s="46"/>
      <c r="G55" s="61"/>
      <c r="H55" s="7"/>
      <c r="I55" s="62"/>
      <c r="J55" s="62"/>
      <c r="K55" s="62"/>
      <c r="L55" s="62"/>
      <c r="M55" s="62"/>
      <c r="N55" s="62"/>
      <c r="O55" s="62"/>
      <c r="P55" s="62"/>
      <c r="Q55" s="62"/>
      <c r="R55" s="62"/>
      <c r="S55" s="63"/>
      <c r="T55" s="63"/>
      <c r="U55" s="7"/>
      <c r="V55" s="62"/>
      <c r="W55" s="62"/>
      <c r="X55" s="62"/>
      <c r="Y55" s="62"/>
      <c r="Z55" s="62"/>
      <c r="AA55" s="62"/>
      <c r="AB55" s="62"/>
      <c r="AC55" s="46"/>
      <c r="AD55" s="46"/>
      <c r="AE55" s="46"/>
      <c r="AF55" s="64"/>
      <c r="AG55" s="64"/>
      <c r="AH55" s="7"/>
      <c r="AI55" s="7"/>
      <c r="AJ55" s="7"/>
      <c r="AK55" s="7"/>
      <c r="AL55" s="7"/>
      <c r="AM55" s="65"/>
      <c r="AN55" s="66"/>
      <c r="AO55" s="67"/>
      <c r="AP55" s="11"/>
    </row>
    <row r="56" spans="1:54" ht="12" customHeight="1"/>
    <row r="57" spans="1:54" ht="12" customHeight="1"/>
  </sheetData>
  <sheetProtection sheet="1" objects="1" scenarios="1"/>
  <mergeCells count="270">
    <mergeCell ref="B8:AY8"/>
    <mergeCell ref="B9:E9"/>
    <mergeCell ref="B11:C11"/>
    <mergeCell ref="D11:K11"/>
    <mergeCell ref="L11:N11"/>
    <mergeCell ref="O11:U11"/>
    <mergeCell ref="V11:X11"/>
    <mergeCell ref="Y11:Z11"/>
    <mergeCell ref="AA11:AE11"/>
    <mergeCell ref="AF11:AK11"/>
    <mergeCell ref="AF13:AG13"/>
    <mergeCell ref="A14:A15"/>
    <mergeCell ref="B14:B15"/>
    <mergeCell ref="C14:C15"/>
    <mergeCell ref="D14:D15"/>
    <mergeCell ref="E14:E15"/>
    <mergeCell ref="F14:F15"/>
    <mergeCell ref="G14:G15"/>
    <mergeCell ref="AM14:AM15"/>
    <mergeCell ref="AN14:AN15"/>
    <mergeCell ref="AO14:AO15"/>
    <mergeCell ref="AQ14:AR15"/>
    <mergeCell ref="AS14:AW15"/>
    <mergeCell ref="AX14:AY15"/>
    <mergeCell ref="A16:A17"/>
    <mergeCell ref="B16:B17"/>
    <mergeCell ref="C16:C17"/>
    <mergeCell ref="D16:D17"/>
    <mergeCell ref="E16:E17"/>
    <mergeCell ref="F16:F17"/>
    <mergeCell ref="AM16:AM17"/>
    <mergeCell ref="AN16:AN17"/>
    <mergeCell ref="AO16:AO17"/>
    <mergeCell ref="AS16:AT16"/>
    <mergeCell ref="AV16:AW16"/>
    <mergeCell ref="AS17:AT17"/>
    <mergeCell ref="AV17:AW17"/>
    <mergeCell ref="AV21:AW21"/>
    <mergeCell ref="AQ21:AR21"/>
    <mergeCell ref="A18:A19"/>
    <mergeCell ref="B18:B19"/>
    <mergeCell ref="C18:C19"/>
    <mergeCell ref="D18:D19"/>
    <mergeCell ref="E18:E19"/>
    <mergeCell ref="F18:F19"/>
    <mergeCell ref="AM18:AM19"/>
    <mergeCell ref="AN18:AN19"/>
    <mergeCell ref="AO18:AO19"/>
    <mergeCell ref="A20:A21"/>
    <mergeCell ref="B20:B21"/>
    <mergeCell ref="C20:C21"/>
    <mergeCell ref="D20:D21"/>
    <mergeCell ref="E20:E21"/>
    <mergeCell ref="F20:F21"/>
    <mergeCell ref="AM20:AM21"/>
    <mergeCell ref="AN20:AN21"/>
    <mergeCell ref="AO20:AO21"/>
    <mergeCell ref="AS19:AT19"/>
    <mergeCell ref="AV19:AW19"/>
    <mergeCell ref="AS20:AT20"/>
    <mergeCell ref="AV20:AW20"/>
    <mergeCell ref="AS22:AT22"/>
    <mergeCell ref="AV22:AW22"/>
    <mergeCell ref="AS23:AT23"/>
    <mergeCell ref="AV23:AW23"/>
    <mergeCell ref="AM26:AM27"/>
    <mergeCell ref="AS26:AT26"/>
    <mergeCell ref="AV26:AW26"/>
    <mergeCell ref="AS27:AT27"/>
    <mergeCell ref="AV27:AW27"/>
    <mergeCell ref="AO22:AO23"/>
    <mergeCell ref="AO24:AO25"/>
    <mergeCell ref="AO26:AO27"/>
    <mergeCell ref="AO28:AO29"/>
    <mergeCell ref="AO30:AO31"/>
    <mergeCell ref="AQ31:AR31"/>
    <mergeCell ref="AQ32:AR32"/>
    <mergeCell ref="A22:A27"/>
    <mergeCell ref="B22:B23"/>
    <mergeCell ref="C22:C27"/>
    <mergeCell ref="D22:D27"/>
    <mergeCell ref="E22:E27"/>
    <mergeCell ref="F22:F27"/>
    <mergeCell ref="B26:B27"/>
    <mergeCell ref="A32:A33"/>
    <mergeCell ref="B32:B33"/>
    <mergeCell ref="C32:C33"/>
    <mergeCell ref="D32:D33"/>
    <mergeCell ref="E32:E33"/>
    <mergeCell ref="F32:F33"/>
    <mergeCell ref="AM32:AM33"/>
    <mergeCell ref="AN32:AN33"/>
    <mergeCell ref="AQ33:AR33"/>
    <mergeCell ref="AO34:AO35"/>
    <mergeCell ref="AO32:AO33"/>
    <mergeCell ref="AV32:AW32"/>
    <mergeCell ref="AS33:AT33"/>
    <mergeCell ref="AV33:AW33"/>
    <mergeCell ref="A28:A31"/>
    <mergeCell ref="B28:B29"/>
    <mergeCell ref="C28:C31"/>
    <mergeCell ref="D28:D31"/>
    <mergeCell ref="E28:E31"/>
    <mergeCell ref="F28:F31"/>
    <mergeCell ref="AM28:AM29"/>
    <mergeCell ref="AN28:AN31"/>
    <mergeCell ref="AS28:AT28"/>
    <mergeCell ref="AV28:AW28"/>
    <mergeCell ref="AS29:AT29"/>
    <mergeCell ref="AV29:AW29"/>
    <mergeCell ref="B30:B31"/>
    <mergeCell ref="AM30:AM31"/>
    <mergeCell ref="AS30:AT30"/>
    <mergeCell ref="AV30:AW30"/>
    <mergeCell ref="AS31:AT31"/>
    <mergeCell ref="AV31:AW31"/>
    <mergeCell ref="AQ30:AR30"/>
    <mergeCell ref="A34:A35"/>
    <mergeCell ref="B34:B35"/>
    <mergeCell ref="C34:C35"/>
    <mergeCell ref="D34:D35"/>
    <mergeCell ref="E34:E35"/>
    <mergeCell ref="F34:F35"/>
    <mergeCell ref="AM34:AM35"/>
    <mergeCell ref="AN34:AN35"/>
    <mergeCell ref="A36:A37"/>
    <mergeCell ref="B36:B37"/>
    <mergeCell ref="C36:C37"/>
    <mergeCell ref="D36:D37"/>
    <mergeCell ref="E36:E37"/>
    <mergeCell ref="F36:F37"/>
    <mergeCell ref="AM36:AM37"/>
    <mergeCell ref="AN36:AN37"/>
    <mergeCell ref="A38:A39"/>
    <mergeCell ref="B38:B39"/>
    <mergeCell ref="C38:C39"/>
    <mergeCell ref="D38:D39"/>
    <mergeCell ref="E38:E39"/>
    <mergeCell ref="F38:F39"/>
    <mergeCell ref="AM38:AM39"/>
    <mergeCell ref="AN38:AN39"/>
    <mergeCell ref="AO38:AO39"/>
    <mergeCell ref="A40:A41"/>
    <mergeCell ref="B40:B41"/>
    <mergeCell ref="C40:C41"/>
    <mergeCell ref="D40:D41"/>
    <mergeCell ref="E40:E41"/>
    <mergeCell ref="F40:F41"/>
    <mergeCell ref="AM40:AM41"/>
    <mergeCell ref="AN40:AN41"/>
    <mergeCell ref="AO40:AO41"/>
    <mergeCell ref="A42:A43"/>
    <mergeCell ref="B42:B43"/>
    <mergeCell ref="C42:C43"/>
    <mergeCell ref="D42:D43"/>
    <mergeCell ref="E42:E43"/>
    <mergeCell ref="F42:F43"/>
    <mergeCell ref="AM42:AM43"/>
    <mergeCell ref="AN42:AN43"/>
    <mergeCell ref="AO42:AO43"/>
    <mergeCell ref="A44:A45"/>
    <mergeCell ref="B44:B45"/>
    <mergeCell ref="C44:C45"/>
    <mergeCell ref="D44:D45"/>
    <mergeCell ref="E44:E45"/>
    <mergeCell ref="F44:F45"/>
    <mergeCell ref="AM44:AM45"/>
    <mergeCell ref="AN44:AN45"/>
    <mergeCell ref="AO44:AO45"/>
    <mergeCell ref="A48:A49"/>
    <mergeCell ref="B48:B49"/>
    <mergeCell ref="C48:C49"/>
    <mergeCell ref="D48:D49"/>
    <mergeCell ref="E48:E49"/>
    <mergeCell ref="F48:F49"/>
    <mergeCell ref="A46:A47"/>
    <mergeCell ref="B46:B47"/>
    <mergeCell ref="C46:C47"/>
    <mergeCell ref="D46:D47"/>
    <mergeCell ref="E46:E47"/>
    <mergeCell ref="F46:F47"/>
    <mergeCell ref="A50:A51"/>
    <mergeCell ref="B50:B51"/>
    <mergeCell ref="C50:C51"/>
    <mergeCell ref="D50:D51"/>
    <mergeCell ref="E50:E51"/>
    <mergeCell ref="F50:F51"/>
    <mergeCell ref="AM50:AM51"/>
    <mergeCell ref="AN50:AN51"/>
    <mergeCell ref="AO50:AO51"/>
    <mergeCell ref="AM46:AM47"/>
    <mergeCell ref="AN46:AN47"/>
    <mergeCell ref="AO46:AO47"/>
    <mergeCell ref="AQ41:AS43"/>
    <mergeCell ref="AQ36:AR36"/>
    <mergeCell ref="AS36:AY36"/>
    <mergeCell ref="AS37:AY37"/>
    <mergeCell ref="AQ38:AR38"/>
    <mergeCell ref="AS38:AY38"/>
    <mergeCell ref="AT46:AV47"/>
    <mergeCell ref="AW46:AY47"/>
    <mergeCell ref="AO36:AO37"/>
    <mergeCell ref="B52:F53"/>
    <mergeCell ref="J52:R53"/>
    <mergeCell ref="V52:AE53"/>
    <mergeCell ref="AM52:AN53"/>
    <mergeCell ref="AO52:AO53"/>
    <mergeCell ref="S53:T53"/>
    <mergeCell ref="AF53:AG53"/>
    <mergeCell ref="AM48:AM49"/>
    <mergeCell ref="AN48:AN49"/>
    <mergeCell ref="AO48:AO49"/>
    <mergeCell ref="B2:AY2"/>
    <mergeCell ref="B3:AY3"/>
    <mergeCell ref="B4:AY4"/>
    <mergeCell ref="B5:AY5"/>
    <mergeCell ref="B6:AY6"/>
    <mergeCell ref="AQ22:AR22"/>
    <mergeCell ref="B7:AY7"/>
    <mergeCell ref="AM22:AM23"/>
    <mergeCell ref="AN22:AN27"/>
    <mergeCell ref="AQ16:AR16"/>
    <mergeCell ref="AQ17:AR17"/>
    <mergeCell ref="AQ18:AR18"/>
    <mergeCell ref="AQ19:AR19"/>
    <mergeCell ref="AQ20:AR20"/>
    <mergeCell ref="B24:B25"/>
    <mergeCell ref="AM24:AM25"/>
    <mergeCell ref="AS18:AT18"/>
    <mergeCell ref="AV18:AW18"/>
    <mergeCell ref="AQ23:AR23"/>
    <mergeCell ref="AQ26:AR26"/>
    <mergeCell ref="AQ27:AR27"/>
    <mergeCell ref="AS21:AT21"/>
    <mergeCell ref="AV24:AW24"/>
    <mergeCell ref="AQ25:AR25"/>
    <mergeCell ref="AS32:AT32"/>
    <mergeCell ref="AQ24:AR24"/>
    <mergeCell ref="AS24:AT24"/>
    <mergeCell ref="AT41:AV42"/>
    <mergeCell ref="AW41:AY42"/>
    <mergeCell ref="AT43:AV43"/>
    <mergeCell ref="AW43:AY43"/>
    <mergeCell ref="AQ44:AS44"/>
    <mergeCell ref="AT44:AV45"/>
    <mergeCell ref="AW44:AY45"/>
    <mergeCell ref="AQ45:AS45"/>
    <mergeCell ref="AQ28:AR28"/>
    <mergeCell ref="AQ29:AR29"/>
    <mergeCell ref="AS25:AT25"/>
    <mergeCell ref="AV25:AW25"/>
    <mergeCell ref="AQ34:AR34"/>
    <mergeCell ref="AS34:AY34"/>
    <mergeCell ref="AQ35:AR35"/>
    <mergeCell ref="AS35:AY35"/>
    <mergeCell ref="AQ52:AS53"/>
    <mergeCell ref="AT52:AV53"/>
    <mergeCell ref="AW52:AY53"/>
    <mergeCell ref="BA46:BA47"/>
    <mergeCell ref="AQ47:AS47"/>
    <mergeCell ref="AQ48:AS48"/>
    <mergeCell ref="AT48:AV49"/>
    <mergeCell ref="AW48:AY49"/>
    <mergeCell ref="AQ49:AS49"/>
    <mergeCell ref="AT50:AV51"/>
    <mergeCell ref="AW50:AY51"/>
    <mergeCell ref="AQ50:AS50"/>
    <mergeCell ref="BA50:BA51"/>
    <mergeCell ref="AQ51:AS51"/>
    <mergeCell ref="AQ46:AS46"/>
  </mergeCells>
  <phoneticPr fontId="2"/>
  <dataValidations count="1">
    <dataValidation type="list" allowBlank="1" showInputMessage="1" showErrorMessage="1" sqref="E22:E51">
      <formula1>$BA$18:$BA$21</formula1>
    </dataValidation>
  </dataValidations>
  <printOptions horizontalCentered="1"/>
  <pageMargins left="0.19685039370078741" right="0.19685039370078741" top="0.70866141732283472" bottom="0.19685039370078741" header="0.19685039370078741" footer="0.19685039370078741"/>
  <pageSetup paperSize="9" scale="90" fitToHeight="0" orientation="landscape" r:id="rId1"/>
  <headerFooter alignWithMargins="0"/>
  <rowBreaks count="1" manualBreakCount="1">
    <brk id="8" min="1" max="5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241"/>
  <sheetViews>
    <sheetView showZeros="0" view="pageBreakPreview" zoomScaleNormal="130" zoomScaleSheetLayoutView="100" zoomScalePageLayoutView="115" workbookViewId="0">
      <pane xSplit="1" ySplit="7" topLeftCell="B8" activePane="bottomRight" state="frozen"/>
      <selection activeCell="A22" sqref="A22:A43"/>
      <selection pane="topRight" activeCell="A22" sqref="A22:A43"/>
      <selection pane="bottomLeft" activeCell="A22" sqref="A22:A43"/>
      <selection pane="bottomRight" activeCell="AO210" sqref="AO210:AO2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4" ht="18" customHeight="1">
      <c r="B1" s="290"/>
      <c r="C1" s="290"/>
      <c r="D1" s="290"/>
      <c r="E1" s="290"/>
      <c r="AP1" s="12"/>
      <c r="AQ1" s="12"/>
      <c r="AR1" s="12"/>
      <c r="AY1" s="16"/>
    </row>
    <row r="2" spans="1:54" ht="18" customHeight="1">
      <c r="B2" s="2" t="s">
        <v>2</v>
      </c>
      <c r="C2" s="2"/>
      <c r="D2" s="2"/>
      <c r="E2" s="2"/>
      <c r="F2" s="2"/>
      <c r="G2" s="2"/>
      <c r="H2" s="2"/>
      <c r="I2" s="2"/>
      <c r="J2" s="2"/>
      <c r="AF2" s="3"/>
      <c r="AO2" s="3"/>
      <c r="AY2" s="3" t="s">
        <v>36</v>
      </c>
    </row>
    <row r="3" spans="1:54"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【算定要件集計】!B5</f>
        <v/>
      </c>
      <c r="AG3" s="316"/>
      <c r="AH3" s="316"/>
      <c r="AI3" s="316"/>
      <c r="AJ3" s="317"/>
      <c r="AK3" s="318"/>
      <c r="AO3" s="5"/>
    </row>
    <row r="4" spans="1:54" ht="5.0999999999999996" customHeight="1"/>
    <row r="5" spans="1:54"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4"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4"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4" s="6" customFormat="1" ht="13.5" customHeight="1">
      <c r="A8" s="220"/>
      <c r="B8" s="234" t="s">
        <v>4</v>
      </c>
      <c r="C8" s="259" t="s">
        <v>49</v>
      </c>
      <c r="D8" s="259" t="s">
        <v>49</v>
      </c>
      <c r="E8" s="283" t="s">
        <v>108</v>
      </c>
      <c r="F8" s="236"/>
      <c r="G8" s="96" t="s">
        <v>37</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191">
        <f>SUM(H9:AL9)</f>
        <v>0</v>
      </c>
      <c r="AN8" s="262" t="s">
        <v>49</v>
      </c>
      <c r="AO8" s="214"/>
      <c r="AQ8" s="169"/>
      <c r="AR8" s="314"/>
      <c r="AS8" s="167"/>
      <c r="AT8" s="171"/>
      <c r="AU8" s="15" t="s">
        <v>27</v>
      </c>
      <c r="AV8" s="168"/>
      <c r="AW8" s="181"/>
      <c r="AX8" s="81"/>
      <c r="AY8" s="14" t="s">
        <v>35</v>
      </c>
      <c r="BA8" s="48" t="s">
        <v>96</v>
      </c>
    </row>
    <row r="9" spans="1:54"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c r="BB9" s="79"/>
    </row>
    <row r="10" spans="1:54" ht="13.5" customHeight="1">
      <c r="A10" s="220"/>
      <c r="B10" s="194" t="s">
        <v>5</v>
      </c>
      <c r="C10" s="259" t="s">
        <v>49</v>
      </c>
      <c r="D10" s="259" t="s">
        <v>49</v>
      </c>
      <c r="E10" s="228" t="s">
        <v>11</v>
      </c>
      <c r="F10" s="230"/>
      <c r="G10" s="96" t="s">
        <v>37</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191">
        <f>SUM(H11:AL11)</f>
        <v>0</v>
      </c>
      <c r="AN10" s="262" t="s">
        <v>49</v>
      </c>
      <c r="AO10" s="309"/>
      <c r="AQ10" s="169"/>
      <c r="AR10" s="314"/>
      <c r="AS10" s="167"/>
      <c r="AT10" s="171"/>
      <c r="AU10" s="15" t="s">
        <v>27</v>
      </c>
      <c r="AV10" s="168"/>
      <c r="AW10" s="181"/>
      <c r="AX10" s="81"/>
      <c r="AY10" s="14" t="s">
        <v>35</v>
      </c>
      <c r="BA10" s="94" t="s">
        <v>11</v>
      </c>
      <c r="BB10" s="79"/>
    </row>
    <row r="11" spans="1:54"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4" t="s">
        <v>65</v>
      </c>
      <c r="BB11" s="79"/>
    </row>
    <row r="12" spans="1:54" ht="13.5" customHeight="1">
      <c r="A12" s="220"/>
      <c r="B12" s="265" t="s">
        <v>39</v>
      </c>
      <c r="C12" s="259" t="s">
        <v>49</v>
      </c>
      <c r="D12" s="259" t="s">
        <v>49</v>
      </c>
      <c r="E12" s="268" t="s">
        <v>49</v>
      </c>
      <c r="F12" s="235"/>
      <c r="G12" s="96" t="s">
        <v>37</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191">
        <f>SUM(H13:AL13)</f>
        <v>0</v>
      </c>
      <c r="AN12" s="262" t="s">
        <v>49</v>
      </c>
      <c r="AO12" s="309"/>
      <c r="AQ12" s="169"/>
      <c r="AR12" s="314"/>
      <c r="AS12" s="167"/>
      <c r="AT12" s="171"/>
      <c r="AU12" s="15" t="s">
        <v>27</v>
      </c>
      <c r="AV12" s="168"/>
      <c r="AW12" s="181"/>
      <c r="AX12" s="81"/>
      <c r="AY12" s="14" t="s">
        <v>35</v>
      </c>
      <c r="BA12" s="94" t="s">
        <v>16</v>
      </c>
      <c r="BB12" s="79"/>
    </row>
    <row r="13" spans="1:54"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4" t="s">
        <v>66</v>
      </c>
      <c r="BB13" s="79"/>
    </row>
    <row r="14" spans="1:54" ht="13.5" customHeight="1" thickTop="1">
      <c r="A14" s="250" t="str">
        <f>IFERROR(INDEX(【従業者名簿】!F:F,MATCH('4月'!F14,【従業者名簿】!C:C,0)),"")</f>
        <v/>
      </c>
      <c r="B14" s="234" t="s">
        <v>4</v>
      </c>
      <c r="C14" s="251" t="str">
        <f>IF(AO14="介護福祉士","〇","")</f>
        <v/>
      </c>
      <c r="D14" s="227"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119"/>
      <c r="AY14" s="14" t="s">
        <v>35</v>
      </c>
    </row>
    <row r="15" spans="1:54" ht="13.5" customHeight="1">
      <c r="A15" s="239"/>
      <c r="B15" s="223"/>
      <c r="C15" s="240"/>
      <c r="D15" s="24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4" ht="13.5" customHeight="1">
      <c r="A16" s="239"/>
      <c r="B16" s="194" t="s">
        <v>5</v>
      </c>
      <c r="C16" s="240"/>
      <c r="D16" s="24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24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24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24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IFERROR(INDEX(【従業者名簿】!F:F,MATCH('4月'!F20,【従業者名簿】!C:C,0)),"")</f>
        <v/>
      </c>
      <c r="B20" s="194" t="s">
        <v>5</v>
      </c>
      <c r="C20" s="224" t="str">
        <f>IF(AO20="介護福祉士","〇","")</f>
        <v/>
      </c>
      <c r="D20" s="241" t="str">
        <f>IF(A20="","",DATEDIF(A20,$AF$3,"m"))</f>
        <v/>
      </c>
      <c r="E20" s="242" t="s">
        <v>65</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24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24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24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 t="shared" ref="D30" si="7">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213"/>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214"/>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213"/>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214"/>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 t="shared" ref="D40" si="25">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6">IFERROR(IF(OR(E40="Ａ",AM40&gt;$AF$45),1,ROUNDDOWN(AM40/$AF$45,1)),"")</f>
        <v/>
      </c>
      <c r="AO40" s="213"/>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214"/>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7">IF(AO42="介護福祉士","〇","")</f>
        <v/>
      </c>
      <c r="D42" s="311" t="str">
        <f t="shared" ref="D42" si="28">IF(A42="","",DATEDIF(A42,$AF$3,"m"))</f>
        <v/>
      </c>
      <c r="E42" s="228"/>
      <c r="F42" s="230"/>
      <c r="G42" s="96" t="s">
        <v>37</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191">
        <f>SUM(H43:AL43)</f>
        <v>0</v>
      </c>
      <c r="AN42" s="308" t="str">
        <f t="shared" ref="AN42" si="29">IFERROR(IF(OR(E42="Ａ",AM42&gt;$AF$45),1,ROUNDDOWN(AM42/$AF$45,1)),"")</f>
        <v/>
      </c>
      <c r="AO42" s="213"/>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214"/>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151</v>
      </c>
      <c r="AH44" s="30"/>
      <c r="AI44" s="30"/>
      <c r="AJ44" s="30"/>
      <c r="AK44" s="30"/>
      <c r="AL44" s="30"/>
      <c r="AM44" s="203">
        <f>ROUNDDOWN(SUM(AN14:AN43,AN50:AN79),1)</f>
        <v>0</v>
      </c>
      <c r="AN44" s="204"/>
      <c r="AO44" s="207" t="s">
        <v>146</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91</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30">IFERROR(J48+1,"")</f>
        <v/>
      </c>
      <c r="L48" s="21" t="str">
        <f t="shared" ref="L48" si="31">IFERROR(K48+1,"")</f>
        <v/>
      </c>
      <c r="M48" s="21" t="str">
        <f t="shared" ref="M48" si="32">IFERROR(L48+1,"")</f>
        <v/>
      </c>
      <c r="N48" s="21" t="str">
        <f t="shared" ref="N48" si="33">IFERROR(M48+1,"")</f>
        <v/>
      </c>
      <c r="O48" s="21" t="str">
        <f t="shared" ref="O48" si="34">IFERROR(N48+1,"")</f>
        <v/>
      </c>
      <c r="P48" s="21" t="str">
        <f t="shared" ref="P48" si="35">IFERROR(O48+1,"")</f>
        <v/>
      </c>
      <c r="Q48" s="21" t="str">
        <f t="shared" ref="Q48" si="36">IFERROR(P48+1,"")</f>
        <v/>
      </c>
      <c r="R48" s="21" t="str">
        <f t="shared" ref="R48" si="37">IFERROR(Q48+1,"")</f>
        <v/>
      </c>
      <c r="S48" s="21" t="str">
        <f t="shared" ref="S48" si="38">IFERROR(R48+1,"")</f>
        <v/>
      </c>
      <c r="T48" s="21" t="str">
        <f t="shared" ref="T48" si="39">IFERROR(S48+1,"")</f>
        <v/>
      </c>
      <c r="U48" s="21" t="str">
        <f t="shared" ref="U48" si="40">IFERROR(T48+1,"")</f>
        <v/>
      </c>
      <c r="V48" s="21" t="str">
        <f t="shared" ref="V48" si="41">IFERROR(U48+1,"")</f>
        <v/>
      </c>
      <c r="W48" s="21" t="str">
        <f t="shared" ref="W48" si="42">IFERROR(V48+1,"")</f>
        <v/>
      </c>
      <c r="X48" s="21" t="str">
        <f t="shared" ref="X48" si="43">IFERROR(W48+1,"")</f>
        <v/>
      </c>
      <c r="Y48" s="21" t="str">
        <f t="shared" ref="Y48" si="44">IFERROR(X48+1,"")</f>
        <v/>
      </c>
      <c r="Z48" s="21" t="str">
        <f t="shared" ref="Z48" si="45">IFERROR(Y48+1,"")</f>
        <v/>
      </c>
      <c r="AA48" s="21" t="str">
        <f t="shared" ref="AA48" si="46">IFERROR(Z48+1,"")</f>
        <v/>
      </c>
      <c r="AB48" s="21" t="str">
        <f t="shared" ref="AB48" si="47">IFERROR(AA48+1,"")</f>
        <v/>
      </c>
      <c r="AC48" s="21" t="str">
        <f t="shared" ref="AC48" si="48">IFERROR(AB48+1,"")</f>
        <v/>
      </c>
      <c r="AD48" s="21" t="str">
        <f t="shared" ref="AD48" si="49">IFERROR(AC48+1,"")</f>
        <v/>
      </c>
      <c r="AE48" s="21" t="str">
        <f t="shared" ref="AE48" si="50">IFERROR(AD48+1,"")</f>
        <v/>
      </c>
      <c r="AF48" s="21" t="str">
        <f t="shared" ref="AF48" si="51">IFERROR(AE48+1,"")</f>
        <v/>
      </c>
      <c r="AG48" s="21" t="str">
        <f t="shared" ref="AG48" si="52">IFERROR(AF48+1,"")</f>
        <v/>
      </c>
      <c r="AH48" s="21" t="str">
        <f t="shared" ref="AH48" si="53">IFERROR(AG48+1,"")</f>
        <v/>
      </c>
      <c r="AI48" s="21" t="str">
        <f t="shared" ref="AI48" si="54">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5">J48</f>
        <v/>
      </c>
      <c r="K49" s="22" t="str">
        <f t="shared" si="55"/>
        <v/>
      </c>
      <c r="L49" s="22" t="str">
        <f t="shared" si="55"/>
        <v/>
      </c>
      <c r="M49" s="22" t="str">
        <f t="shared" si="55"/>
        <v/>
      </c>
      <c r="N49" s="22" t="str">
        <f t="shared" si="55"/>
        <v/>
      </c>
      <c r="O49" s="22" t="str">
        <f t="shared" si="55"/>
        <v/>
      </c>
      <c r="P49" s="22" t="str">
        <f t="shared" si="55"/>
        <v/>
      </c>
      <c r="Q49" s="22" t="str">
        <f t="shared" si="55"/>
        <v/>
      </c>
      <c r="R49" s="22" t="str">
        <f t="shared" si="55"/>
        <v/>
      </c>
      <c r="S49" s="22" t="str">
        <f t="shared" si="55"/>
        <v/>
      </c>
      <c r="T49" s="22" t="str">
        <f t="shared" si="55"/>
        <v/>
      </c>
      <c r="U49" s="22" t="str">
        <f t="shared" si="55"/>
        <v/>
      </c>
      <c r="V49" s="22" t="str">
        <f t="shared" si="55"/>
        <v/>
      </c>
      <c r="W49" s="22" t="str">
        <f t="shared" si="55"/>
        <v/>
      </c>
      <c r="X49" s="22" t="str">
        <f t="shared" si="55"/>
        <v/>
      </c>
      <c r="Y49" s="22" t="str">
        <f t="shared" si="55"/>
        <v/>
      </c>
      <c r="Z49" s="22" t="str">
        <f t="shared" si="55"/>
        <v/>
      </c>
      <c r="AA49" s="22" t="str">
        <f t="shared" si="55"/>
        <v/>
      </c>
      <c r="AB49" s="22" t="str">
        <f t="shared" si="55"/>
        <v/>
      </c>
      <c r="AC49" s="22" t="str">
        <f t="shared" si="55"/>
        <v/>
      </c>
      <c r="AD49" s="22" t="str">
        <f t="shared" si="55"/>
        <v/>
      </c>
      <c r="AE49" s="22" t="str">
        <f t="shared" si="55"/>
        <v/>
      </c>
      <c r="AF49" s="22" t="str">
        <f t="shared" si="55"/>
        <v/>
      </c>
      <c r="AG49" s="22" t="str">
        <f t="shared" si="55"/>
        <v/>
      </c>
      <c r="AH49" s="22" t="str">
        <f t="shared" si="55"/>
        <v/>
      </c>
      <c r="AI49" s="22" t="str">
        <f t="shared" si="55"/>
        <v/>
      </c>
      <c r="AJ49" s="22" t="str">
        <f t="shared" si="55"/>
        <v/>
      </c>
      <c r="AK49" s="22" t="str">
        <f t="shared" si="55"/>
        <v/>
      </c>
      <c r="AL49" s="22" t="str">
        <f t="shared" si="55"/>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6">IF(AO52="介護福祉士","〇","")</f>
        <v/>
      </c>
      <c r="D52" s="311" t="str">
        <f>IF(A52="","",DATEDIF(A52,$AF$3,"m"))</f>
        <v/>
      </c>
      <c r="E52" s="231"/>
      <c r="F52" s="230"/>
      <c r="G52" s="96" t="s">
        <v>37</v>
      </c>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191">
        <f>SUM(H53:AL53)</f>
        <v>0</v>
      </c>
      <c r="AN52" s="308" t="str">
        <f t="shared" ref="AN52" si="57">IFERROR(IF(OR(E52="Ａ",AM52&gt;$AF$45),1,ROUNDDOWN(AM52/$AF$45,1)),"")</f>
        <v/>
      </c>
      <c r="AO52" s="213"/>
      <c r="AP52" s="8"/>
    </row>
    <row r="53" spans="1:51" ht="13.5" customHeight="1">
      <c r="A53" s="221"/>
      <c r="B53" s="234"/>
      <c r="C53" s="225"/>
      <c r="D53" s="312"/>
      <c r="E53" s="232"/>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214"/>
      <c r="AP53" s="8"/>
    </row>
    <row r="54" spans="1:51" ht="13.5" customHeight="1">
      <c r="A54" s="220" t="str">
        <f>IFERROR(INDEX(【従業者名簿】!F:F,MATCH(F54,【従業者名簿】!C:C,0)),"")</f>
        <v/>
      </c>
      <c r="B54" s="233" t="s">
        <v>34</v>
      </c>
      <c r="C54" s="224" t="str">
        <f t="shared" ref="C54" si="58">IF(AO54="介護福祉士","〇","")</f>
        <v/>
      </c>
      <c r="D54" s="311" t="str">
        <f>IF(A54="","",DATEDIF(A54,$AF$3,"m"))</f>
        <v/>
      </c>
      <c r="E54" s="231"/>
      <c r="F54" s="230"/>
      <c r="G54" s="96" t="s">
        <v>37</v>
      </c>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191">
        <f>SUM(H55:AL55)</f>
        <v>0</v>
      </c>
      <c r="AN54" s="308" t="str">
        <f t="shared" ref="AN54" si="59">IFERROR(IF(OR(E54="Ａ",AM54&gt;$AF$45),1,ROUNDDOWN(AM54/$AF$45,1)),"")</f>
        <v/>
      </c>
      <c r="AO54" s="309"/>
      <c r="AP54" s="8"/>
    </row>
    <row r="55" spans="1:51" ht="13.5" customHeight="1">
      <c r="A55" s="221"/>
      <c r="B55" s="234"/>
      <c r="C55" s="225"/>
      <c r="D55" s="312"/>
      <c r="E55" s="232"/>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60">IF(AO56="介護福祉士","〇","")</f>
        <v/>
      </c>
      <c r="D56" s="311" t="str">
        <f t="shared" ref="D56" si="61">IF(A56="","",DATEDIF(A56,$AF$3,"m"))</f>
        <v/>
      </c>
      <c r="E56" s="231"/>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2">SUM(H57:AL57)</f>
        <v>0</v>
      </c>
      <c r="AN56" s="308" t="str">
        <f t="shared" ref="AN56" si="63">IFERROR(IF(OR(E56="Ａ",AM56&gt;$AF$45),1,ROUNDDOWN(AM56/$AF$45,1)),"")</f>
        <v/>
      </c>
      <c r="AO56" s="309"/>
      <c r="AP56" s="8"/>
    </row>
    <row r="57" spans="1:51" ht="13.5" customHeight="1">
      <c r="A57" s="221"/>
      <c r="B57" s="234"/>
      <c r="C57" s="225"/>
      <c r="D57" s="312"/>
      <c r="E57" s="232"/>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4">IF(AO58="介護福祉士","〇","")</f>
        <v/>
      </c>
      <c r="D58" s="311" t="str">
        <f t="shared" ref="D58" si="65">IF(A58="","",DATEDIF(A58,$AF$3,"m"))</f>
        <v/>
      </c>
      <c r="E58" s="231"/>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6">SUM(H59:AL59)</f>
        <v>0</v>
      </c>
      <c r="AN58" s="308" t="str">
        <f t="shared" ref="AN58" si="67">IFERROR(IF(OR(E58="Ａ",AM58&gt;$AF$45),1,ROUNDDOWN(AM58/$AF$45,1)),"")</f>
        <v/>
      </c>
      <c r="AO58" s="309"/>
      <c r="AP58" s="8"/>
    </row>
    <row r="59" spans="1:51" ht="13.5" customHeight="1">
      <c r="A59" s="221"/>
      <c r="B59" s="234"/>
      <c r="C59" s="225"/>
      <c r="D59" s="312"/>
      <c r="E59" s="232"/>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8">IF(AO60="介護福祉士","〇","")</f>
        <v/>
      </c>
      <c r="D60" s="311" t="str">
        <f t="shared" ref="D60" si="69">IF(A60="","",DATEDIF(A60,$AF$3,"m"))</f>
        <v/>
      </c>
      <c r="E60" s="231"/>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70">SUM(H61:AL61)</f>
        <v>0</v>
      </c>
      <c r="AN60" s="308" t="str">
        <f t="shared" ref="AN60" si="71">IFERROR(IF(OR(E60="Ａ",AM60&gt;$AF$45),1,ROUNDDOWN(AM60/$AF$45,1)),"")</f>
        <v/>
      </c>
      <c r="AO60" s="309"/>
      <c r="AP60" s="8"/>
    </row>
    <row r="61" spans="1:51" ht="13.5" customHeight="1">
      <c r="A61" s="221"/>
      <c r="B61" s="234"/>
      <c r="C61" s="225"/>
      <c r="D61" s="312"/>
      <c r="E61" s="232"/>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2">IF(AO62="介護福祉士","〇","")</f>
        <v/>
      </c>
      <c r="D62" s="311" t="str">
        <f t="shared" ref="D62" si="73">IF(A62="","",DATEDIF(A62,$AF$3,"m"))</f>
        <v/>
      </c>
      <c r="E62" s="231"/>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4">SUM(H63:AL63)</f>
        <v>0</v>
      </c>
      <c r="AN62" s="308" t="str">
        <f t="shared" ref="AN62" si="75">IFERROR(IF(OR(E62="Ａ",AM62&gt;$AF$45),1,ROUNDDOWN(AM62/$AF$45,1)),"")</f>
        <v/>
      </c>
      <c r="AO62" s="309"/>
      <c r="AP62" s="8"/>
    </row>
    <row r="63" spans="1:51" ht="13.5" customHeight="1">
      <c r="A63" s="221"/>
      <c r="B63" s="234"/>
      <c r="C63" s="225"/>
      <c r="D63" s="312"/>
      <c r="E63" s="232"/>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6">IF(AO64="介護福祉士","〇","")</f>
        <v/>
      </c>
      <c r="D64" s="311" t="str">
        <f t="shared" ref="D64" si="77">IF(A64="","",DATEDIF(A64,$AF$3,"m"))</f>
        <v/>
      </c>
      <c r="E64" s="231"/>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8">SUM(H65:AL65)</f>
        <v>0</v>
      </c>
      <c r="AN64" s="308" t="str">
        <f t="shared" ref="AN64" si="79">IFERROR(IF(OR(E64="Ａ",AM64&gt;$AF$45),1,ROUNDDOWN(AM64/$AF$45,1)),"")</f>
        <v/>
      </c>
      <c r="AO64" s="309"/>
      <c r="AP64" s="8"/>
    </row>
    <row r="65" spans="1:51" ht="13.5" customHeight="1">
      <c r="A65" s="221"/>
      <c r="B65" s="234"/>
      <c r="C65" s="225"/>
      <c r="D65" s="312"/>
      <c r="E65" s="232"/>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80">IF(AO66="介護福祉士","〇","")</f>
        <v/>
      </c>
      <c r="D66" s="311" t="str">
        <f t="shared" ref="D66" si="81">IF(A66="","",DATEDIF(A66,$AF$3,"m"))</f>
        <v/>
      </c>
      <c r="E66" s="231"/>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2">SUM(H67:AL67)</f>
        <v>0</v>
      </c>
      <c r="AN66" s="308" t="str">
        <f t="shared" ref="AN66" si="83">IFERROR(IF(OR(E66="Ａ",AM66&gt;$AF$45),1,ROUNDDOWN(AM66/$AF$45,1)),"")</f>
        <v/>
      </c>
      <c r="AO66" s="309"/>
      <c r="AP66" s="8"/>
    </row>
    <row r="67" spans="1:51" ht="13.5" customHeight="1">
      <c r="A67" s="221"/>
      <c r="B67" s="234"/>
      <c r="C67" s="225"/>
      <c r="D67" s="312"/>
      <c r="E67" s="232"/>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4">IF(AO68="介護福祉士","〇","")</f>
        <v/>
      </c>
      <c r="D68" s="311" t="str">
        <f t="shared" ref="D68" si="85">IF(A68="","",DATEDIF(A68,$AF$3,"m"))</f>
        <v/>
      </c>
      <c r="E68" s="231"/>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6">SUM(H69:AL69)</f>
        <v>0</v>
      </c>
      <c r="AN68" s="308" t="str">
        <f t="shared" ref="AN68" si="87">IFERROR(IF(OR(E68="Ａ",AM68&gt;$AF$45),1,ROUNDDOWN(AM68/$AF$45,1)),"")</f>
        <v/>
      </c>
      <c r="AO68" s="309"/>
      <c r="AP68" s="8"/>
    </row>
    <row r="69" spans="1:51" ht="13.5" customHeight="1">
      <c r="A69" s="221"/>
      <c r="B69" s="234"/>
      <c r="C69" s="225"/>
      <c r="D69" s="312"/>
      <c r="E69" s="232"/>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8">IF(AO70="介護福祉士","〇","")</f>
        <v/>
      </c>
      <c r="D70" s="311" t="str">
        <f t="shared" ref="D70" si="89">IF(A70="","",DATEDIF(A70,$AF$3,"m"))</f>
        <v/>
      </c>
      <c r="E70" s="231"/>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90">SUM(H71:AL71)</f>
        <v>0</v>
      </c>
      <c r="AN70" s="308" t="str">
        <f t="shared" ref="AN70" si="91">IFERROR(IF(OR(E70="Ａ",AM70&gt;$AF$45),1,ROUNDDOWN(AM70/$AF$45,1)),"")</f>
        <v/>
      </c>
      <c r="AO70" s="309"/>
      <c r="AP70" s="8"/>
    </row>
    <row r="71" spans="1:51" ht="13.5" customHeight="1">
      <c r="A71" s="221"/>
      <c r="B71" s="234"/>
      <c r="C71" s="225"/>
      <c r="D71" s="312"/>
      <c r="E71" s="232"/>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2">IF(AO72="介護福祉士","〇","")</f>
        <v/>
      </c>
      <c r="D72" s="311" t="str">
        <f t="shared" ref="D72" si="93">IF(A72="","",DATEDIF(A72,$AF$3,"m"))</f>
        <v/>
      </c>
      <c r="E72" s="231"/>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4">SUM(H73:AL73)</f>
        <v>0</v>
      </c>
      <c r="AN72" s="308" t="str">
        <f t="shared" ref="AN72" si="95">IFERROR(IF(OR(E72="Ａ",AM72&gt;$AF$45),1,ROUNDDOWN(AM72/$AF$45,1)),"")</f>
        <v/>
      </c>
      <c r="AO72" s="309"/>
      <c r="AP72" s="8"/>
    </row>
    <row r="73" spans="1:51" ht="13.5" customHeight="1">
      <c r="A73" s="221"/>
      <c r="B73" s="234"/>
      <c r="C73" s="225"/>
      <c r="D73" s="312"/>
      <c r="E73" s="232"/>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6">IF(AO74="介護福祉士","〇","")</f>
        <v/>
      </c>
      <c r="D74" s="311" t="str">
        <f t="shared" ref="D74" si="97">IF(A74="","",DATEDIF(A74,$AF$3,"m"))</f>
        <v/>
      </c>
      <c r="E74" s="231"/>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8">SUM(H75:AL75)</f>
        <v>0</v>
      </c>
      <c r="AN74" s="308" t="str">
        <f t="shared" ref="AN74" si="99">IFERROR(IF(OR(E74="Ａ",AM74&gt;$AF$45),1,ROUNDDOWN(AM74/$AF$45,1)),"")</f>
        <v/>
      </c>
      <c r="AO74" s="309"/>
      <c r="AP74" s="8"/>
    </row>
    <row r="75" spans="1:51" ht="13.5" customHeight="1">
      <c r="A75" s="221"/>
      <c r="B75" s="234"/>
      <c r="C75" s="225"/>
      <c r="D75" s="312"/>
      <c r="E75" s="232"/>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100">IF(AO76="介護福祉士","〇","")</f>
        <v/>
      </c>
      <c r="D76" s="311" t="str">
        <f t="shared" ref="D76" si="101">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2">SUM(H77:AL77)</f>
        <v>0</v>
      </c>
      <c r="AN76" s="308" t="str">
        <f t="shared" ref="AN76" si="103">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4">IF(AO78="介護福祉士","〇","")</f>
        <v/>
      </c>
      <c r="D78" s="311" t="str">
        <f>IF(A78="","",DATEDIF(A78,$AF$3,"m"))</f>
        <v/>
      </c>
      <c r="E78" s="231"/>
      <c r="F78" s="230"/>
      <c r="G78" s="96" t="s">
        <v>37</v>
      </c>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191">
        <f>SUM(H79:AL79)</f>
        <v>0</v>
      </c>
      <c r="AN78" s="308" t="str">
        <f t="shared" ref="AN78" si="105">IFERROR(IF(OR(E78="Ａ",AM78&gt;$AF$45),1,ROUNDDOWN(AM78/$AF$45,1)),"")</f>
        <v/>
      </c>
      <c r="AO78" s="309"/>
      <c r="AP78" s="8"/>
    </row>
    <row r="79" spans="1:51" ht="13.5" customHeight="1">
      <c r="A79" s="221"/>
      <c r="B79" s="234"/>
      <c r="C79" s="225"/>
      <c r="D79" s="312"/>
      <c r="E79" s="232"/>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91</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5"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5" ht="18" customHeight="1">
      <c r="B82" s="2" t="s">
        <v>2</v>
      </c>
      <c r="C82" s="2"/>
      <c r="D82" s="2"/>
      <c r="E82" s="2"/>
      <c r="F82" s="2"/>
      <c r="G82" s="2"/>
      <c r="H82" s="2"/>
      <c r="I82" s="2"/>
      <c r="J82" s="2"/>
      <c r="AF82" s="3"/>
      <c r="AO82" s="3"/>
      <c r="AY82" s="3" t="s">
        <v>36</v>
      </c>
      <c r="BA82" s="9"/>
      <c r="BB82" s="9"/>
      <c r="BC82" s="9"/>
    </row>
    <row r="83" spans="1:55"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c r="BA83" s="9"/>
      <c r="BB83" s="9"/>
      <c r="BC83" s="9"/>
    </row>
    <row r="84" spans="1:55" ht="5.0999999999999996" customHeight="1">
      <c r="BA84" s="9"/>
      <c r="BB84" s="9"/>
      <c r="BC84" s="9"/>
    </row>
    <row r="85" spans="1:55"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c r="BA85" s="9"/>
      <c r="BB85" s="9"/>
      <c r="BC85" s="9"/>
    </row>
    <row r="86" spans="1:55"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6">IFERROR(I86+1,"")</f>
        <v/>
      </c>
      <c r="K86" s="21" t="str">
        <f t="shared" si="106"/>
        <v/>
      </c>
      <c r="L86" s="21" t="str">
        <f t="shared" si="106"/>
        <v/>
      </c>
      <c r="M86" s="21" t="str">
        <f t="shared" si="106"/>
        <v/>
      </c>
      <c r="N86" s="21" t="str">
        <f t="shared" si="106"/>
        <v/>
      </c>
      <c r="O86" s="21" t="str">
        <f t="shared" si="106"/>
        <v/>
      </c>
      <c r="P86" s="21" t="str">
        <f t="shared" si="106"/>
        <v/>
      </c>
      <c r="Q86" s="21" t="str">
        <f t="shared" si="106"/>
        <v/>
      </c>
      <c r="R86" s="21" t="str">
        <f t="shared" si="106"/>
        <v/>
      </c>
      <c r="S86" s="21" t="str">
        <f t="shared" si="106"/>
        <v/>
      </c>
      <c r="T86" s="21" t="str">
        <f t="shared" si="106"/>
        <v/>
      </c>
      <c r="U86" s="21" t="str">
        <f t="shared" si="106"/>
        <v/>
      </c>
      <c r="V86" s="21" t="str">
        <f t="shared" si="106"/>
        <v/>
      </c>
      <c r="W86" s="21" t="str">
        <f t="shared" si="106"/>
        <v/>
      </c>
      <c r="X86" s="21" t="str">
        <f t="shared" si="106"/>
        <v/>
      </c>
      <c r="Y86" s="21" t="str">
        <f t="shared" si="106"/>
        <v/>
      </c>
      <c r="Z86" s="21" t="str">
        <f t="shared" si="106"/>
        <v/>
      </c>
      <c r="AA86" s="21" t="str">
        <f t="shared" si="106"/>
        <v/>
      </c>
      <c r="AB86" s="21" t="str">
        <f t="shared" si="106"/>
        <v/>
      </c>
      <c r="AC86" s="21" t="str">
        <f t="shared" si="106"/>
        <v/>
      </c>
      <c r="AD86" s="21" t="str">
        <f t="shared" si="106"/>
        <v/>
      </c>
      <c r="AE86" s="21" t="str">
        <f t="shared" si="106"/>
        <v/>
      </c>
      <c r="AF86" s="21" t="str">
        <f t="shared" si="106"/>
        <v/>
      </c>
      <c r="AG86" s="21" t="str">
        <f t="shared" si="106"/>
        <v/>
      </c>
      <c r="AH86" s="21" t="str">
        <f t="shared" si="106"/>
        <v/>
      </c>
      <c r="AI86" s="21" t="str">
        <f t="shared" si="106"/>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c r="BA86" s="9"/>
      <c r="BB86" s="9"/>
      <c r="BC86" s="9"/>
    </row>
    <row r="87" spans="1:55" s="6" customFormat="1" ht="18" customHeight="1">
      <c r="A87" s="221"/>
      <c r="B87" s="286"/>
      <c r="C87" s="288"/>
      <c r="D87" s="288"/>
      <c r="E87" s="288"/>
      <c r="F87" s="286"/>
      <c r="G87" s="289"/>
      <c r="H87" s="22" t="str">
        <f>H86</f>
        <v/>
      </c>
      <c r="I87" s="22" t="str">
        <f>I86</f>
        <v/>
      </c>
      <c r="J87" s="22" t="str">
        <f t="shared" ref="J87:AL87" si="107">J86</f>
        <v/>
      </c>
      <c r="K87" s="22" t="str">
        <f t="shared" si="107"/>
        <v/>
      </c>
      <c r="L87" s="22" t="str">
        <f t="shared" si="107"/>
        <v/>
      </c>
      <c r="M87" s="22" t="str">
        <f t="shared" si="107"/>
        <v/>
      </c>
      <c r="N87" s="22" t="str">
        <f t="shared" si="107"/>
        <v/>
      </c>
      <c r="O87" s="22" t="str">
        <f t="shared" si="107"/>
        <v/>
      </c>
      <c r="P87" s="22" t="str">
        <f t="shared" si="107"/>
        <v/>
      </c>
      <c r="Q87" s="22" t="str">
        <f t="shared" si="107"/>
        <v/>
      </c>
      <c r="R87" s="22" t="str">
        <f t="shared" si="107"/>
        <v/>
      </c>
      <c r="S87" s="22" t="str">
        <f t="shared" si="107"/>
        <v/>
      </c>
      <c r="T87" s="22" t="str">
        <f t="shared" si="107"/>
        <v/>
      </c>
      <c r="U87" s="22" t="str">
        <f t="shared" si="107"/>
        <v/>
      </c>
      <c r="V87" s="22" t="str">
        <f t="shared" si="107"/>
        <v/>
      </c>
      <c r="W87" s="22" t="str">
        <f t="shared" si="107"/>
        <v/>
      </c>
      <c r="X87" s="22" t="str">
        <f t="shared" si="107"/>
        <v/>
      </c>
      <c r="Y87" s="22" t="str">
        <f t="shared" si="107"/>
        <v/>
      </c>
      <c r="Z87" s="22" t="str">
        <f t="shared" si="107"/>
        <v/>
      </c>
      <c r="AA87" s="22" t="str">
        <f t="shared" si="107"/>
        <v/>
      </c>
      <c r="AB87" s="22" t="str">
        <f t="shared" si="107"/>
        <v/>
      </c>
      <c r="AC87" s="22" t="str">
        <f t="shared" si="107"/>
        <v/>
      </c>
      <c r="AD87" s="22" t="str">
        <f t="shared" si="107"/>
        <v/>
      </c>
      <c r="AE87" s="22" t="str">
        <f t="shared" si="107"/>
        <v/>
      </c>
      <c r="AF87" s="22" t="str">
        <f t="shared" si="107"/>
        <v/>
      </c>
      <c r="AG87" s="22" t="str">
        <f t="shared" si="107"/>
        <v/>
      </c>
      <c r="AH87" s="22" t="str">
        <f t="shared" si="107"/>
        <v/>
      </c>
      <c r="AI87" s="22" t="str">
        <f t="shared" si="107"/>
        <v/>
      </c>
      <c r="AJ87" s="22" t="str">
        <f t="shared" si="107"/>
        <v/>
      </c>
      <c r="AK87" s="22" t="str">
        <f t="shared" si="107"/>
        <v/>
      </c>
      <c r="AL87" s="22" t="str">
        <f t="shared" si="107"/>
        <v/>
      </c>
      <c r="AM87" s="275"/>
      <c r="AN87" s="275"/>
      <c r="AO87" s="277"/>
      <c r="AQ87" s="198"/>
      <c r="AR87" s="219"/>
      <c r="AS87" s="198"/>
      <c r="AT87" s="199"/>
      <c r="AU87" s="199"/>
      <c r="AV87" s="199"/>
      <c r="AW87" s="219"/>
      <c r="AX87" s="198"/>
      <c r="AY87" s="219"/>
      <c r="BA87" s="9"/>
      <c r="BB87" s="9"/>
      <c r="BC87" s="9"/>
    </row>
    <row r="88" spans="1:55" s="6" customFormat="1" ht="13.5" customHeight="1">
      <c r="A88" s="220"/>
      <c r="B88" s="234" t="s">
        <v>4</v>
      </c>
      <c r="C88" s="259" t="s">
        <v>49</v>
      </c>
      <c r="D88" s="259" t="s">
        <v>49</v>
      </c>
      <c r="E88" s="283" t="s">
        <v>11</v>
      </c>
      <c r="F88" s="236"/>
      <c r="G88" s="96" t="s">
        <v>37</v>
      </c>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191">
        <f>SUM(H89:AL89)</f>
        <v>0</v>
      </c>
      <c r="AN88" s="262" t="s">
        <v>49</v>
      </c>
      <c r="AO88" s="214"/>
      <c r="AQ88" s="169"/>
      <c r="AR88" s="314"/>
      <c r="AS88" s="167"/>
      <c r="AT88" s="171"/>
      <c r="AU88" s="15" t="s">
        <v>27</v>
      </c>
      <c r="AV88" s="168"/>
      <c r="AW88" s="181"/>
      <c r="AX88" s="81"/>
      <c r="AY88" s="14" t="s">
        <v>35</v>
      </c>
      <c r="BA88" s="9"/>
      <c r="BB88" s="9"/>
      <c r="BC88" s="9"/>
    </row>
    <row r="89" spans="1:55"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9"/>
      <c r="BB89" s="9"/>
      <c r="BC89" s="9"/>
    </row>
    <row r="90" spans="1:55" ht="13.5" customHeight="1">
      <c r="A90" s="220"/>
      <c r="B90" s="194" t="s">
        <v>5</v>
      </c>
      <c r="C90" s="259" t="s">
        <v>49</v>
      </c>
      <c r="D90" s="259" t="s">
        <v>49</v>
      </c>
      <c r="E90" s="228" t="s">
        <v>11</v>
      </c>
      <c r="F90" s="230"/>
      <c r="G90" s="96" t="s">
        <v>37</v>
      </c>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191">
        <f>SUM(H91:AL91)</f>
        <v>0</v>
      </c>
      <c r="AN90" s="262" t="s">
        <v>49</v>
      </c>
      <c r="AO90" s="309"/>
      <c r="AQ90" s="169"/>
      <c r="AR90" s="314"/>
      <c r="AS90" s="167"/>
      <c r="AT90" s="171"/>
      <c r="AU90" s="15" t="s">
        <v>27</v>
      </c>
      <c r="AV90" s="168"/>
      <c r="AW90" s="181"/>
      <c r="AX90" s="81"/>
      <c r="AY90" s="14" t="s">
        <v>35</v>
      </c>
      <c r="BA90" s="9"/>
      <c r="BB90" s="9"/>
      <c r="BC90" s="9"/>
    </row>
    <row r="91" spans="1:55"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9"/>
      <c r="BB91" s="9"/>
      <c r="BC91" s="9"/>
    </row>
    <row r="92" spans="1:55" ht="13.5" customHeight="1">
      <c r="A92" s="220"/>
      <c r="B92" s="265" t="s">
        <v>39</v>
      </c>
      <c r="C92" s="259" t="s">
        <v>49</v>
      </c>
      <c r="D92" s="259" t="s">
        <v>49</v>
      </c>
      <c r="E92" s="268" t="s">
        <v>49</v>
      </c>
      <c r="F92" s="235"/>
      <c r="G92" s="96" t="s">
        <v>37</v>
      </c>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191">
        <f>SUM(H93:AL93)</f>
        <v>0</v>
      </c>
      <c r="AN92" s="262" t="s">
        <v>49</v>
      </c>
      <c r="AO92" s="309"/>
      <c r="AQ92" s="169"/>
      <c r="AR92" s="314"/>
      <c r="AS92" s="167"/>
      <c r="AT92" s="171"/>
      <c r="AU92" s="15" t="s">
        <v>27</v>
      </c>
      <c r="AV92" s="168"/>
      <c r="AW92" s="181"/>
      <c r="AX92" s="81"/>
      <c r="AY92" s="14" t="s">
        <v>35</v>
      </c>
      <c r="BA92" s="9"/>
      <c r="BB92" s="9"/>
      <c r="BC92" s="9"/>
    </row>
    <row r="93" spans="1:55"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9"/>
      <c r="BB93" s="9"/>
      <c r="BC93" s="9"/>
    </row>
    <row r="94" spans="1:55" ht="13.5" customHeight="1" thickTop="1">
      <c r="A94" s="250" t="str">
        <f>IFERROR(INDEX(【従業者名簿】!F:F,MATCH('4月'!F94,【従業者名簿】!C:C,0)),"")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9"/>
      <c r="BB94" s="9"/>
      <c r="BC94" s="9"/>
    </row>
    <row r="95" spans="1:55"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9"/>
      <c r="BB95" s="9"/>
      <c r="BC95" s="9"/>
    </row>
    <row r="96" spans="1:55"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9"/>
      <c r="BB96" s="9"/>
      <c r="BC96" s="9"/>
    </row>
    <row r="97" spans="1:55"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9"/>
      <c r="BB97" s="9"/>
      <c r="BC97" s="9"/>
    </row>
    <row r="98" spans="1:55"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9"/>
      <c r="BB98" s="9"/>
      <c r="BC98" s="9"/>
    </row>
    <row r="99" spans="1:55"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9"/>
      <c r="BB99" s="9"/>
      <c r="BC99" s="9"/>
    </row>
    <row r="100" spans="1:55" ht="13.5" customHeight="1">
      <c r="A100" s="238" t="str">
        <f>IFERROR(INDEX(【従業者名簿】!F:F,MATCH('4月'!F100,【従業者名簿】!C:C,0)),"")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9"/>
      <c r="BB100" s="9"/>
      <c r="BC100" s="9"/>
    </row>
    <row r="101" spans="1:55"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9"/>
      <c r="BB101" s="9"/>
      <c r="BC101" s="9"/>
    </row>
    <row r="102" spans="1:55"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9"/>
      <c r="BB102" s="9"/>
      <c r="BC102" s="9"/>
    </row>
    <row r="103" spans="1:55"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9"/>
      <c r="BB103" s="9"/>
      <c r="BC103" s="9"/>
    </row>
    <row r="104" spans="1:55"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9"/>
      <c r="BB104" s="9"/>
      <c r="BC104" s="9"/>
    </row>
    <row r="105" spans="1:55"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9"/>
      <c r="BB105" s="9"/>
      <c r="BC105" s="9"/>
    </row>
    <row r="106" spans="1:55" ht="13.5" customHeight="1">
      <c r="A106" s="220" t="str">
        <f>IFERROR(INDEX(【従業者名簿】!F:F,MATCH(F106,【従業者名簿】!C:C,0)),"")</f>
        <v/>
      </c>
      <c r="B106" s="233" t="s">
        <v>34</v>
      </c>
      <c r="C106" s="224" t="str">
        <f t="shared" ref="C106" si="108">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9">IFERROR(IF(OR(E106="Ａ",AM106&gt;$AF$125),1,ROUNDDOWN(AM106/$AF$125,1)),"")</f>
        <v/>
      </c>
      <c r="AO106" s="213"/>
      <c r="AP106" s="8"/>
      <c r="AQ106" s="169" t="s">
        <v>20</v>
      </c>
      <c r="AR106" s="182"/>
      <c r="AS106" s="183" t="s">
        <v>21</v>
      </c>
      <c r="AT106" s="184"/>
      <c r="AU106" s="184"/>
      <c r="AV106" s="184"/>
      <c r="AW106" s="184"/>
      <c r="AX106" s="184"/>
      <c r="AY106" s="185"/>
      <c r="BA106" s="9"/>
      <c r="BB106" s="9"/>
      <c r="BC106" s="9"/>
    </row>
    <row r="107" spans="1:55"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9"/>
      <c r="BB107" s="9"/>
      <c r="BC107" s="9"/>
    </row>
    <row r="108" spans="1:55" ht="13.5" customHeight="1">
      <c r="A108" s="220" t="str">
        <f>IFERROR(INDEX(【従業者名簿】!F:F,MATCH(F108,【従業者名簿】!C:C,0)),"")</f>
        <v/>
      </c>
      <c r="B108" s="233" t="s">
        <v>34</v>
      </c>
      <c r="C108" s="224" t="str">
        <f t="shared" ref="C108" si="110">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11">IFERROR(IF(OR(E108="Ａ",AM108&gt;$AF$125),1,ROUNDDOWN(AM108/$AF$125,1)),"")</f>
        <v/>
      </c>
      <c r="AO108" s="213"/>
      <c r="AP108" s="8"/>
      <c r="AQ108" s="169" t="s">
        <v>12</v>
      </c>
      <c r="AR108" s="182"/>
      <c r="AS108" s="183" t="s">
        <v>31</v>
      </c>
      <c r="AT108" s="184"/>
      <c r="AU108" s="184"/>
      <c r="AV108" s="184"/>
      <c r="AW108" s="184"/>
      <c r="AX108" s="184"/>
      <c r="AY108" s="185"/>
      <c r="BA108" s="9"/>
      <c r="BB108" s="9"/>
      <c r="BC108" s="9"/>
    </row>
    <row r="109" spans="1:55"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9"/>
      <c r="BB109" s="9"/>
      <c r="BC109" s="9"/>
    </row>
    <row r="110" spans="1:55" ht="13.5" customHeight="1">
      <c r="A110" s="220" t="str">
        <f>IFERROR(INDEX(【従業者名簿】!F:F,MATCH(F110,【従業者名簿】!C:C,0)),"")</f>
        <v/>
      </c>
      <c r="B110" s="233" t="s">
        <v>34</v>
      </c>
      <c r="C110" s="224" t="str">
        <f t="shared" ref="C110" si="112">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3">IFERROR(IF(OR(E110="Ａ",AM110&gt;$AF$125),1,ROUNDDOWN(AM110/$AF$125,1)),"")</f>
        <v/>
      </c>
      <c r="AO110" s="213"/>
      <c r="AP110" s="8"/>
      <c r="AQ110" s="169"/>
      <c r="AR110" s="182"/>
      <c r="AS110" s="183"/>
      <c r="AT110" s="184"/>
      <c r="AU110" s="184"/>
      <c r="AV110" s="184"/>
      <c r="AW110" s="184"/>
      <c r="AX110" s="184"/>
      <c r="AY110" s="185"/>
      <c r="BA110" s="9"/>
      <c r="BB110" s="9"/>
      <c r="BC110" s="9"/>
    </row>
    <row r="111" spans="1:55"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9"/>
      <c r="BB111" s="9"/>
      <c r="BC111" s="9"/>
    </row>
    <row r="112" spans="1:55" ht="13.5" customHeight="1">
      <c r="A112" s="220" t="str">
        <f>IFERROR(INDEX(【従業者名簿】!F:F,MATCH(F112,【従業者名簿】!C:C,0)),"")</f>
        <v/>
      </c>
      <c r="B112" s="233" t="s">
        <v>34</v>
      </c>
      <c r="C112" s="224" t="str">
        <f t="shared" ref="C112" si="114">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5">IFERROR(IF(OR(E112="Ａ",AM112&gt;$AF$125),1,ROUNDDOWN(AM112/$AF$125,1)),"")</f>
        <v/>
      </c>
      <c r="AO112" s="213"/>
      <c r="AP112" s="8"/>
      <c r="BA112" s="9"/>
      <c r="BB112" s="9"/>
      <c r="BC112" s="9"/>
    </row>
    <row r="113" spans="1:55"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c r="BB113" s="9"/>
      <c r="BC113" s="9"/>
    </row>
    <row r="114" spans="1:55" ht="13.5" customHeight="1">
      <c r="A114" s="220" t="str">
        <f>IFERROR(INDEX(【従業者名簿】!F:F,MATCH(F114,【従業者名簿】!C:C,0)),"")</f>
        <v/>
      </c>
      <c r="B114" s="233" t="s">
        <v>34</v>
      </c>
      <c r="C114" s="224" t="str">
        <f t="shared" ref="C114" si="116">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7">IFERROR(IF(OR(E114="Ａ",AM114&gt;$AF$125),1,ROUNDDOWN(AM114/$AF$125,1)),"")</f>
        <v/>
      </c>
      <c r="AO114" s="213"/>
      <c r="AP114" s="8"/>
      <c r="AQ114" s="216"/>
      <c r="AR114" s="217"/>
      <c r="AS114" s="218"/>
      <c r="AT114" s="174"/>
      <c r="AU114" s="174"/>
      <c r="AV114" s="174"/>
      <c r="AW114" s="174"/>
      <c r="AX114" s="174"/>
      <c r="AY114" s="174"/>
      <c r="BB114" s="9"/>
      <c r="BC114" s="9"/>
    </row>
    <row r="115" spans="1:55"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c r="BB115" s="9"/>
      <c r="BC115" s="9"/>
    </row>
    <row r="116" spans="1:55" ht="13.5" customHeight="1">
      <c r="A116" s="220" t="str">
        <f>IFERROR(INDEX(【従業者名簿】!F:F,MATCH(F116,【従業者名簿】!C:C,0)),"")</f>
        <v/>
      </c>
      <c r="B116" s="233" t="s">
        <v>34</v>
      </c>
      <c r="C116" s="224" t="str">
        <f t="shared" ref="C116" si="118">IF(AO116="介護福祉士","〇","")</f>
        <v/>
      </c>
      <c r="D116" s="311" t="str">
        <f>IF(A116="","",DATEDIF(A116,$AF$3,"m"))</f>
        <v/>
      </c>
      <c r="E116" s="231"/>
      <c r="F116" s="230"/>
      <c r="G116" s="96" t="s">
        <v>37</v>
      </c>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191">
        <f>SUM(H117:AL117)</f>
        <v>0</v>
      </c>
      <c r="AN116" s="308" t="str">
        <f t="shared" ref="AN116" si="119">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c r="BB116" s="9"/>
      <c r="BC116" s="9"/>
    </row>
    <row r="117" spans="1:55"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c r="BB117" s="9"/>
      <c r="BC117" s="9"/>
    </row>
    <row r="118" spans="1:55" ht="13.5" customHeight="1">
      <c r="A118" s="220" t="str">
        <f>IFERROR(INDEX(【従業者名簿】!F:F,MATCH(F118,【従業者名簿】!C:C,0)),"")</f>
        <v/>
      </c>
      <c r="B118" s="233" t="s">
        <v>34</v>
      </c>
      <c r="C118" s="224" t="str">
        <f t="shared" ref="C118" si="120">IF(AO118="介護福祉士","〇","")</f>
        <v/>
      </c>
      <c r="D118" s="311" t="str">
        <f>IF(A118="","",DATEDIF(A118,$AF$3,"m"))</f>
        <v/>
      </c>
      <c r="E118" s="228"/>
      <c r="F118" s="230"/>
      <c r="G118" s="96" t="s">
        <v>37</v>
      </c>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191">
        <f>SUM(H119:AL119)</f>
        <v>0</v>
      </c>
      <c r="AN118" s="308" t="str">
        <f t="shared" ref="AN118" si="121">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c r="BB118" s="9"/>
      <c r="BC118" s="9"/>
    </row>
    <row r="119" spans="1:55"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c r="BB119" s="9"/>
      <c r="BC119" s="9"/>
    </row>
    <row r="120" spans="1:55" ht="13.5" customHeight="1">
      <c r="A120" s="220" t="str">
        <f>IFERROR(INDEX(【従業者名簿】!F:F,MATCH(F120,【従業者名簿】!C:C,0)),"")</f>
        <v/>
      </c>
      <c r="B120" s="233" t="s">
        <v>34</v>
      </c>
      <c r="C120" s="224" t="str">
        <f t="shared" ref="C120" si="122">IF(AO120="介護福祉士","〇","")</f>
        <v/>
      </c>
      <c r="D120" s="311" t="str">
        <f>IF(A120="","",DATEDIF(A120,$AF$3,"m"))</f>
        <v/>
      </c>
      <c r="E120" s="228"/>
      <c r="F120" s="230"/>
      <c r="G120" s="96" t="s">
        <v>37</v>
      </c>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191">
        <f>SUM(H121:AL121)</f>
        <v>0</v>
      </c>
      <c r="AN120" s="308" t="str">
        <f t="shared" ref="AN120" si="123">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c r="BB120" s="9"/>
      <c r="BC120" s="9"/>
    </row>
    <row r="121" spans="1:55"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c r="BB121" s="9"/>
      <c r="BC121" s="9"/>
    </row>
    <row r="122" spans="1:55" ht="13.5" customHeight="1">
      <c r="A122" s="220" t="str">
        <f>IFERROR(INDEX(【従業者名簿】!F:F,MATCH(F122,【従業者名簿】!C:C,0)),"")</f>
        <v/>
      </c>
      <c r="B122" s="233" t="s">
        <v>34</v>
      </c>
      <c r="C122" s="224" t="str">
        <f t="shared" ref="C122" si="124">IF(AO122="介護福祉士","〇","")</f>
        <v/>
      </c>
      <c r="D122" s="311" t="str">
        <f>IF(A122="","",DATEDIF(A122,$AF$3,"m"))</f>
        <v/>
      </c>
      <c r="E122" s="228"/>
      <c r="F122" s="230"/>
      <c r="G122" s="96" t="s">
        <v>37</v>
      </c>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c r="BB122" s="9"/>
      <c r="BC122" s="9"/>
    </row>
    <row r="123" spans="1:55"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c r="BB123" s="9"/>
      <c r="BC123" s="9"/>
    </row>
    <row r="124" spans="1:55"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151</v>
      </c>
      <c r="AH124" s="30"/>
      <c r="AI124" s="30"/>
      <c r="AJ124" s="30"/>
      <c r="AK124" s="30"/>
      <c r="AL124" s="30"/>
      <c r="AM124" s="203">
        <f>ROUNDDOWN(SUM(AN94:AN123,AN130:AN159),1)</f>
        <v>0</v>
      </c>
      <c r="AN124" s="204"/>
      <c r="AO124" s="207" t="s">
        <v>146</v>
      </c>
      <c r="AP124" s="11"/>
      <c r="AQ124" s="149"/>
      <c r="AR124" s="150"/>
      <c r="AS124" s="150"/>
      <c r="AT124" s="149"/>
      <c r="AU124" s="150"/>
      <c r="AV124" s="150"/>
      <c r="AW124" s="149"/>
      <c r="AX124" s="150"/>
      <c r="AY124" s="150"/>
      <c r="BB124" s="9"/>
      <c r="BC124" s="9"/>
    </row>
    <row r="125" spans="1:55"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c r="BB125" s="9"/>
      <c r="BC125" s="9"/>
    </row>
    <row r="126" spans="1:55" ht="13.5" customHeight="1">
      <c r="B126" s="46"/>
      <c r="C126" s="46"/>
      <c r="D126" s="46"/>
      <c r="E126" s="7" t="s">
        <v>91</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c r="BA126" s="9"/>
      <c r="BB126" s="9"/>
      <c r="BC126" s="9"/>
    </row>
    <row r="127" spans="1:55" ht="13.5" customHeight="1">
      <c r="B127" s="46"/>
      <c r="C127" s="46"/>
      <c r="D127" s="46"/>
      <c r="E127" s="7"/>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9"/>
      <c r="BB127" s="9"/>
      <c r="BC127" s="9"/>
    </row>
    <row r="128" spans="1:55"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5">IFERROR(J128+1,"")</f>
        <v/>
      </c>
      <c r="L128" s="21" t="str">
        <f t="shared" ref="L128" si="126">IFERROR(K128+1,"")</f>
        <v/>
      </c>
      <c r="M128" s="21" t="str">
        <f t="shared" ref="M128" si="127">IFERROR(L128+1,"")</f>
        <v/>
      </c>
      <c r="N128" s="21" t="str">
        <f t="shared" ref="N128" si="128">IFERROR(M128+1,"")</f>
        <v/>
      </c>
      <c r="O128" s="21" t="str">
        <f t="shared" ref="O128" si="129">IFERROR(N128+1,"")</f>
        <v/>
      </c>
      <c r="P128" s="21" t="str">
        <f t="shared" ref="P128" si="130">IFERROR(O128+1,"")</f>
        <v/>
      </c>
      <c r="Q128" s="21" t="str">
        <f t="shared" ref="Q128" si="131">IFERROR(P128+1,"")</f>
        <v/>
      </c>
      <c r="R128" s="21" t="str">
        <f t="shared" ref="R128" si="132">IFERROR(Q128+1,"")</f>
        <v/>
      </c>
      <c r="S128" s="21" t="str">
        <f t="shared" ref="S128" si="133">IFERROR(R128+1,"")</f>
        <v/>
      </c>
      <c r="T128" s="21" t="str">
        <f t="shared" ref="T128" si="134">IFERROR(S128+1,"")</f>
        <v/>
      </c>
      <c r="U128" s="21" t="str">
        <f t="shared" ref="U128" si="135">IFERROR(T128+1,"")</f>
        <v/>
      </c>
      <c r="V128" s="21" t="str">
        <f t="shared" ref="V128" si="136">IFERROR(U128+1,"")</f>
        <v/>
      </c>
      <c r="W128" s="21" t="str">
        <f t="shared" ref="W128" si="137">IFERROR(V128+1,"")</f>
        <v/>
      </c>
      <c r="X128" s="21" t="str">
        <f t="shared" ref="X128" si="138">IFERROR(W128+1,"")</f>
        <v/>
      </c>
      <c r="Y128" s="21" t="str">
        <f t="shared" ref="Y128" si="139">IFERROR(X128+1,"")</f>
        <v/>
      </c>
      <c r="Z128" s="21" t="str">
        <f t="shared" ref="Z128" si="140">IFERROR(Y128+1,"")</f>
        <v/>
      </c>
      <c r="AA128" s="21" t="str">
        <f t="shared" ref="AA128" si="141">IFERROR(Z128+1,"")</f>
        <v/>
      </c>
      <c r="AB128" s="21" t="str">
        <f t="shared" ref="AB128" si="142">IFERROR(AA128+1,"")</f>
        <v/>
      </c>
      <c r="AC128" s="21" t="str">
        <f t="shared" ref="AC128" si="143">IFERROR(AB128+1,"")</f>
        <v/>
      </c>
      <c r="AD128" s="21" t="str">
        <f t="shared" ref="AD128" si="144">IFERROR(AC128+1,"")</f>
        <v/>
      </c>
      <c r="AE128" s="21" t="str">
        <f t="shared" ref="AE128" si="145">IFERROR(AD128+1,"")</f>
        <v/>
      </c>
      <c r="AF128" s="21" t="str">
        <f t="shared" ref="AF128" si="146">IFERROR(AE128+1,"")</f>
        <v/>
      </c>
      <c r="AG128" s="21" t="str">
        <f t="shared" ref="AG128" si="147">IFERROR(AF128+1,"")</f>
        <v/>
      </c>
      <c r="AH128" s="21" t="str">
        <f t="shared" ref="AH128" si="148">IFERROR(AG128+1,"")</f>
        <v/>
      </c>
      <c r="AI128" s="21" t="str">
        <f t="shared" ref="AI128" si="149">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50">J128</f>
        <v/>
      </c>
      <c r="K129" s="22" t="str">
        <f t="shared" si="150"/>
        <v/>
      </c>
      <c r="L129" s="22" t="str">
        <f t="shared" si="150"/>
        <v/>
      </c>
      <c r="M129" s="22" t="str">
        <f t="shared" si="150"/>
        <v/>
      </c>
      <c r="N129" s="22" t="str">
        <f t="shared" si="150"/>
        <v/>
      </c>
      <c r="O129" s="22" t="str">
        <f t="shared" si="150"/>
        <v/>
      </c>
      <c r="P129" s="22" t="str">
        <f t="shared" si="150"/>
        <v/>
      </c>
      <c r="Q129" s="22" t="str">
        <f t="shared" si="150"/>
        <v/>
      </c>
      <c r="R129" s="22" t="str">
        <f t="shared" si="150"/>
        <v/>
      </c>
      <c r="S129" s="22" t="str">
        <f t="shared" si="150"/>
        <v/>
      </c>
      <c r="T129" s="22" t="str">
        <f t="shared" si="150"/>
        <v/>
      </c>
      <c r="U129" s="22" t="str">
        <f t="shared" si="150"/>
        <v/>
      </c>
      <c r="V129" s="22" t="str">
        <f t="shared" si="150"/>
        <v/>
      </c>
      <c r="W129" s="22" t="str">
        <f t="shared" si="150"/>
        <v/>
      </c>
      <c r="X129" s="22" t="str">
        <f t="shared" si="150"/>
        <v/>
      </c>
      <c r="Y129" s="22" t="str">
        <f t="shared" si="150"/>
        <v/>
      </c>
      <c r="Z129" s="22" t="str">
        <f t="shared" si="150"/>
        <v/>
      </c>
      <c r="AA129" s="22" t="str">
        <f t="shared" si="150"/>
        <v/>
      </c>
      <c r="AB129" s="22" t="str">
        <f t="shared" si="150"/>
        <v/>
      </c>
      <c r="AC129" s="22" t="str">
        <f t="shared" si="150"/>
        <v/>
      </c>
      <c r="AD129" s="22" t="str">
        <f t="shared" si="150"/>
        <v/>
      </c>
      <c r="AE129" s="22" t="str">
        <f t="shared" si="150"/>
        <v/>
      </c>
      <c r="AF129" s="22" t="str">
        <f t="shared" si="150"/>
        <v/>
      </c>
      <c r="AG129" s="22" t="str">
        <f t="shared" si="150"/>
        <v/>
      </c>
      <c r="AH129" s="22" t="str">
        <f t="shared" si="150"/>
        <v/>
      </c>
      <c r="AI129" s="22" t="str">
        <f t="shared" si="150"/>
        <v/>
      </c>
      <c r="AJ129" s="22" t="str">
        <f t="shared" si="150"/>
        <v/>
      </c>
      <c r="AK129" s="22" t="str">
        <f t="shared" si="150"/>
        <v/>
      </c>
      <c r="AL129" s="22" t="str">
        <f t="shared" si="150"/>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51">IF(AO132="介護福祉士","〇","")</f>
        <v/>
      </c>
      <c r="D132" s="311" t="str">
        <f>IF(A132="","",DATEDIF(A132,$AF$3,"m"))</f>
        <v/>
      </c>
      <c r="E132" s="231"/>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2">IFERROR(IF(OR(E132="Ａ",AM132&gt;$AF$125),1,ROUNDDOWN(AM132/$AF$125,1)),"")</f>
        <v/>
      </c>
      <c r="AO132" s="309"/>
      <c r="AP132" s="8"/>
    </row>
    <row r="133" spans="1:51" ht="13.5" customHeight="1">
      <c r="A133" s="221"/>
      <c r="B133" s="234"/>
      <c r="C133" s="225"/>
      <c r="D133" s="312"/>
      <c r="E133" s="232"/>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3">IF(AO134="介護福祉士","〇","")</f>
        <v/>
      </c>
      <c r="D134" s="311" t="str">
        <f>IF(A134="","",DATEDIF(A134,$AF$3,"m"))</f>
        <v/>
      </c>
      <c r="E134" s="231"/>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4">IFERROR(IF(OR(E134="Ａ",AM134&gt;$AF$125),1,ROUNDDOWN(AM134/$AF$125,1)),"")</f>
        <v/>
      </c>
      <c r="AO134" s="309"/>
      <c r="AP134" s="8"/>
    </row>
    <row r="135" spans="1:51" ht="13.5" customHeight="1">
      <c r="A135" s="221"/>
      <c r="B135" s="234"/>
      <c r="C135" s="225"/>
      <c r="D135" s="312"/>
      <c r="E135" s="232"/>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5">IF(AO136="介護福祉士","〇","")</f>
        <v/>
      </c>
      <c r="D136" s="311" t="str">
        <f t="shared" ref="D136" si="156">IF(A136="","",DATEDIF(A136,$AF$3,"m"))</f>
        <v/>
      </c>
      <c r="E136" s="231"/>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7">SUM(H137:AL137)</f>
        <v>0</v>
      </c>
      <c r="AN136" s="308" t="str">
        <f t="shared" ref="AN136" si="158">IFERROR(IF(OR(E136="Ａ",AM136&gt;$AF$125),1,ROUNDDOWN(AM136/$AF$125,1)),"")</f>
        <v/>
      </c>
      <c r="AO136" s="309"/>
      <c r="AP136" s="8"/>
    </row>
    <row r="137" spans="1:51" ht="13.5" customHeight="1">
      <c r="A137" s="221"/>
      <c r="B137" s="234"/>
      <c r="C137" s="225"/>
      <c r="D137" s="312"/>
      <c r="E137" s="232"/>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9">IF(AO138="介護福祉士","〇","")</f>
        <v/>
      </c>
      <c r="D138" s="311" t="str">
        <f t="shared" ref="D138" si="160">IF(A138="","",DATEDIF(A138,$AF$3,"m"))</f>
        <v/>
      </c>
      <c r="E138" s="231"/>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61">SUM(H139:AL139)</f>
        <v>0</v>
      </c>
      <c r="AN138" s="308" t="str">
        <f t="shared" ref="AN138" si="162">IFERROR(IF(OR(E138="Ａ",AM138&gt;$AF$125),1,ROUNDDOWN(AM138/$AF$125,1)),"")</f>
        <v/>
      </c>
      <c r="AO138" s="309"/>
      <c r="AP138" s="8"/>
    </row>
    <row r="139" spans="1:51" ht="13.5" customHeight="1">
      <c r="A139" s="221"/>
      <c r="B139" s="234"/>
      <c r="C139" s="225"/>
      <c r="D139" s="312"/>
      <c r="E139" s="232"/>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3">IF(AO140="介護福祉士","〇","")</f>
        <v/>
      </c>
      <c r="D140" s="311" t="str">
        <f t="shared" ref="D140" si="164">IF(A140="","",DATEDIF(A140,$AF$3,"m"))</f>
        <v/>
      </c>
      <c r="E140" s="231"/>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5">SUM(H141:AL141)</f>
        <v>0</v>
      </c>
      <c r="AN140" s="308" t="str">
        <f t="shared" ref="AN140" si="166">IFERROR(IF(OR(E140="Ａ",AM140&gt;$AF$125),1,ROUNDDOWN(AM140/$AF$125,1)),"")</f>
        <v/>
      </c>
      <c r="AO140" s="309"/>
      <c r="AP140" s="8"/>
    </row>
    <row r="141" spans="1:51" ht="13.5" customHeight="1">
      <c r="A141" s="221"/>
      <c r="B141" s="234"/>
      <c r="C141" s="225"/>
      <c r="D141" s="312"/>
      <c r="E141" s="232"/>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7">IF(AO142="介護福祉士","〇","")</f>
        <v/>
      </c>
      <c r="D142" s="311" t="str">
        <f t="shared" ref="D142" si="168">IF(A142="","",DATEDIF(A142,$AF$3,"m"))</f>
        <v/>
      </c>
      <c r="E142" s="231"/>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9">SUM(H143:AL143)</f>
        <v>0</v>
      </c>
      <c r="AN142" s="308" t="str">
        <f t="shared" ref="AN142" si="170">IFERROR(IF(OR(E142="Ａ",AM142&gt;$AF$125),1,ROUNDDOWN(AM142/$AF$125,1)),"")</f>
        <v/>
      </c>
      <c r="AO142" s="309"/>
      <c r="AP142" s="8"/>
    </row>
    <row r="143" spans="1:51" ht="13.5" customHeight="1">
      <c r="A143" s="221"/>
      <c r="B143" s="234"/>
      <c r="C143" s="225"/>
      <c r="D143" s="312"/>
      <c r="E143" s="232"/>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71">IF(AO144="介護福祉士","〇","")</f>
        <v/>
      </c>
      <c r="D144" s="311" t="str">
        <f t="shared" ref="D144" si="172">IF(A144="","",DATEDIF(A144,$AF$3,"m"))</f>
        <v/>
      </c>
      <c r="E144" s="231"/>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3">SUM(H145:AL145)</f>
        <v>0</v>
      </c>
      <c r="AN144" s="308" t="str">
        <f t="shared" ref="AN144" si="174">IFERROR(IF(OR(E144="Ａ",AM144&gt;$AF$125),1,ROUNDDOWN(AM144/$AF$125,1)),"")</f>
        <v/>
      </c>
      <c r="AO144" s="309"/>
      <c r="AP144" s="8"/>
    </row>
    <row r="145" spans="1:51" ht="13.5" customHeight="1">
      <c r="A145" s="221"/>
      <c r="B145" s="234"/>
      <c r="C145" s="225"/>
      <c r="D145" s="312"/>
      <c r="E145" s="232"/>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5">IF(AO146="介護福祉士","〇","")</f>
        <v/>
      </c>
      <c r="D146" s="311" t="str">
        <f t="shared" ref="D146" si="176">IF(A146="","",DATEDIF(A146,$AF$3,"m"))</f>
        <v/>
      </c>
      <c r="E146" s="231"/>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7">SUM(H147:AL147)</f>
        <v>0</v>
      </c>
      <c r="AN146" s="308" t="str">
        <f t="shared" ref="AN146" si="178">IFERROR(IF(OR(E146="Ａ",AM146&gt;$AF$125),1,ROUNDDOWN(AM146/$AF$125,1)),"")</f>
        <v/>
      </c>
      <c r="AO146" s="309"/>
      <c r="AP146" s="8"/>
    </row>
    <row r="147" spans="1:51" ht="13.5" customHeight="1">
      <c r="A147" s="221"/>
      <c r="B147" s="234"/>
      <c r="C147" s="225"/>
      <c r="D147" s="312"/>
      <c r="E147" s="232"/>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9">IF(AO148="介護福祉士","〇","")</f>
        <v/>
      </c>
      <c r="D148" s="311" t="str">
        <f t="shared" ref="D148" si="180">IF(A148="","",DATEDIF(A148,$AF$3,"m"))</f>
        <v/>
      </c>
      <c r="E148" s="231"/>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81">SUM(H149:AL149)</f>
        <v>0</v>
      </c>
      <c r="AN148" s="308" t="str">
        <f t="shared" ref="AN148" si="182">IFERROR(IF(OR(E148="Ａ",AM148&gt;$AF$125),1,ROUNDDOWN(AM148/$AF$125,1)),"")</f>
        <v/>
      </c>
      <c r="AO148" s="309"/>
      <c r="AP148" s="8"/>
    </row>
    <row r="149" spans="1:51" ht="13.5" customHeight="1">
      <c r="A149" s="221"/>
      <c r="B149" s="234"/>
      <c r="C149" s="225"/>
      <c r="D149" s="312"/>
      <c r="E149" s="232"/>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3">IF(AO150="介護福祉士","〇","")</f>
        <v/>
      </c>
      <c r="D150" s="311" t="str">
        <f t="shared" ref="D150" si="184">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5">SUM(H151:AL151)</f>
        <v>0</v>
      </c>
      <c r="AN150" s="308" t="str">
        <f t="shared" ref="AN150" si="186">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7">IF(AO152="介護福祉士","〇","")</f>
        <v/>
      </c>
      <c r="D152" s="311" t="str">
        <f t="shared" ref="D152" si="188">IF(A152="","",DATEDIF(A152,$AF$3,"m"))</f>
        <v/>
      </c>
      <c r="E152" s="231"/>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9">SUM(H153:AL153)</f>
        <v>0</v>
      </c>
      <c r="AN152" s="308" t="str">
        <f t="shared" ref="AN152" si="190">IFERROR(IF(OR(E152="Ａ",AM152&gt;$AF$125),1,ROUNDDOWN(AM152/$AF$125,1)),"")</f>
        <v/>
      </c>
      <c r="AO152" s="309"/>
      <c r="AP152" s="8"/>
    </row>
    <row r="153" spans="1:51" ht="13.5" customHeight="1">
      <c r="A153" s="221"/>
      <c r="B153" s="234"/>
      <c r="C153" s="225"/>
      <c r="D153" s="312"/>
      <c r="E153" s="232"/>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91">IF(AO154="介護福祉士","〇","")</f>
        <v/>
      </c>
      <c r="D154" s="311" t="str">
        <f t="shared" ref="D154" si="192">IF(A154="","",DATEDIF(A154,$AF$3,"m"))</f>
        <v/>
      </c>
      <c r="E154" s="231"/>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3">SUM(H155:AL155)</f>
        <v>0</v>
      </c>
      <c r="AN154" s="308" t="str">
        <f t="shared" ref="AN154" si="194">IFERROR(IF(OR(E154="Ａ",AM154&gt;$AF$125),1,ROUNDDOWN(AM154/$AF$125,1)),"")</f>
        <v/>
      </c>
      <c r="AO154" s="309"/>
      <c r="AP154" s="8"/>
    </row>
    <row r="155" spans="1:51" ht="13.5" customHeight="1">
      <c r="A155" s="221"/>
      <c r="B155" s="234"/>
      <c r="C155" s="225"/>
      <c r="D155" s="312"/>
      <c r="E155" s="232"/>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5">IF(AO156="介護福祉士","〇","")</f>
        <v/>
      </c>
      <c r="D156" s="311" t="str">
        <f t="shared" ref="D156" si="196">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7">SUM(H157:AL157)</f>
        <v>0</v>
      </c>
      <c r="AN156" s="308" t="str">
        <f t="shared" ref="AN156" si="198">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9">IF(AO158="介護福祉士","〇","")</f>
        <v/>
      </c>
      <c r="D158" s="311" t="str">
        <f>IF(A158="","",DATEDIF(A158,$AF$3,"m"))</f>
        <v/>
      </c>
      <c r="E158" s="231"/>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200">IFERROR(IF(OR(E158="Ａ",AM158&gt;$AF$125),1,ROUNDDOWN(AM158/$AF$125,1)),"")</f>
        <v/>
      </c>
      <c r="AO158" s="309"/>
      <c r="AP158" s="8"/>
    </row>
    <row r="159" spans="1:51" ht="13.5" customHeight="1">
      <c r="A159" s="221"/>
      <c r="B159" s="234"/>
      <c r="C159" s="225"/>
      <c r="D159" s="312"/>
      <c r="E159" s="232"/>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91</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5"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5" ht="18" customHeight="1">
      <c r="B162" s="2" t="s">
        <v>2</v>
      </c>
      <c r="C162" s="2"/>
      <c r="D162" s="2"/>
      <c r="E162" s="2"/>
      <c r="F162" s="2"/>
      <c r="G162" s="2"/>
      <c r="H162" s="2"/>
      <c r="I162" s="2"/>
      <c r="J162" s="2"/>
      <c r="AF162" s="3"/>
      <c r="AO162" s="3"/>
      <c r="AY162" s="3" t="s">
        <v>36</v>
      </c>
      <c r="BA162" s="9"/>
      <c r="BB162" s="9"/>
      <c r="BC162" s="9"/>
    </row>
    <row r="163" spans="1:55"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9"/>
      <c r="BB163" s="9"/>
      <c r="BC163" s="9"/>
    </row>
    <row r="164" spans="1:55" ht="5.0999999999999996" customHeight="1">
      <c r="BA164" s="9"/>
      <c r="BB164" s="9"/>
      <c r="BC164" s="9"/>
    </row>
    <row r="165" spans="1:55"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9"/>
      <c r="BB165" s="9"/>
      <c r="BC165" s="9"/>
    </row>
    <row r="166" spans="1:55"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201">IFERROR(I166+1,"")</f>
        <v/>
      </c>
      <c r="K166" s="21" t="str">
        <f t="shared" si="201"/>
        <v/>
      </c>
      <c r="L166" s="21" t="str">
        <f t="shared" si="201"/>
        <v/>
      </c>
      <c r="M166" s="21" t="str">
        <f t="shared" si="201"/>
        <v/>
      </c>
      <c r="N166" s="21" t="str">
        <f t="shared" si="201"/>
        <v/>
      </c>
      <c r="O166" s="21" t="str">
        <f t="shared" si="201"/>
        <v/>
      </c>
      <c r="P166" s="21" t="str">
        <f t="shared" si="201"/>
        <v/>
      </c>
      <c r="Q166" s="21" t="str">
        <f t="shared" si="201"/>
        <v/>
      </c>
      <c r="R166" s="21" t="str">
        <f t="shared" si="201"/>
        <v/>
      </c>
      <c r="S166" s="21" t="str">
        <f t="shared" si="201"/>
        <v/>
      </c>
      <c r="T166" s="21" t="str">
        <f t="shared" si="201"/>
        <v/>
      </c>
      <c r="U166" s="21" t="str">
        <f t="shared" si="201"/>
        <v/>
      </c>
      <c r="V166" s="21" t="str">
        <f t="shared" si="201"/>
        <v/>
      </c>
      <c r="W166" s="21" t="str">
        <f t="shared" si="201"/>
        <v/>
      </c>
      <c r="X166" s="21" t="str">
        <f t="shared" si="201"/>
        <v/>
      </c>
      <c r="Y166" s="21" t="str">
        <f t="shared" si="201"/>
        <v/>
      </c>
      <c r="Z166" s="21" t="str">
        <f t="shared" si="201"/>
        <v/>
      </c>
      <c r="AA166" s="21" t="str">
        <f t="shared" si="201"/>
        <v/>
      </c>
      <c r="AB166" s="21" t="str">
        <f t="shared" si="201"/>
        <v/>
      </c>
      <c r="AC166" s="21" t="str">
        <f t="shared" si="201"/>
        <v/>
      </c>
      <c r="AD166" s="21" t="str">
        <f t="shared" si="201"/>
        <v/>
      </c>
      <c r="AE166" s="21" t="str">
        <f t="shared" si="201"/>
        <v/>
      </c>
      <c r="AF166" s="21" t="str">
        <f t="shared" si="201"/>
        <v/>
      </c>
      <c r="AG166" s="21" t="str">
        <f t="shared" si="201"/>
        <v/>
      </c>
      <c r="AH166" s="21" t="str">
        <f t="shared" si="201"/>
        <v/>
      </c>
      <c r="AI166" s="21" t="str">
        <f t="shared" si="201"/>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c r="BA166" s="9"/>
      <c r="BB166" s="9"/>
      <c r="BC166" s="9"/>
    </row>
    <row r="167" spans="1:55" s="6" customFormat="1" ht="18" customHeight="1">
      <c r="A167" s="221"/>
      <c r="B167" s="286"/>
      <c r="C167" s="288"/>
      <c r="D167" s="288"/>
      <c r="E167" s="288"/>
      <c r="F167" s="286"/>
      <c r="G167" s="289"/>
      <c r="H167" s="22" t="str">
        <f>H166</f>
        <v/>
      </c>
      <c r="I167" s="22" t="str">
        <f>I166</f>
        <v/>
      </c>
      <c r="J167" s="22" t="str">
        <f t="shared" ref="J167:AL167" si="202">J166</f>
        <v/>
      </c>
      <c r="K167" s="22" t="str">
        <f t="shared" si="202"/>
        <v/>
      </c>
      <c r="L167" s="22" t="str">
        <f t="shared" si="202"/>
        <v/>
      </c>
      <c r="M167" s="22" t="str">
        <f t="shared" si="202"/>
        <v/>
      </c>
      <c r="N167" s="22" t="str">
        <f t="shared" si="202"/>
        <v/>
      </c>
      <c r="O167" s="22" t="str">
        <f t="shared" si="202"/>
        <v/>
      </c>
      <c r="P167" s="22" t="str">
        <f t="shared" si="202"/>
        <v/>
      </c>
      <c r="Q167" s="22" t="str">
        <f t="shared" si="202"/>
        <v/>
      </c>
      <c r="R167" s="22" t="str">
        <f t="shared" si="202"/>
        <v/>
      </c>
      <c r="S167" s="22" t="str">
        <f t="shared" si="202"/>
        <v/>
      </c>
      <c r="T167" s="22" t="str">
        <f t="shared" si="202"/>
        <v/>
      </c>
      <c r="U167" s="22" t="str">
        <f t="shared" si="202"/>
        <v/>
      </c>
      <c r="V167" s="22" t="str">
        <f t="shared" si="202"/>
        <v/>
      </c>
      <c r="W167" s="22" t="str">
        <f t="shared" si="202"/>
        <v/>
      </c>
      <c r="X167" s="22" t="str">
        <f t="shared" si="202"/>
        <v/>
      </c>
      <c r="Y167" s="22" t="str">
        <f t="shared" si="202"/>
        <v/>
      </c>
      <c r="Z167" s="22" t="str">
        <f t="shared" si="202"/>
        <v/>
      </c>
      <c r="AA167" s="22" t="str">
        <f t="shared" si="202"/>
        <v/>
      </c>
      <c r="AB167" s="22" t="str">
        <f t="shared" si="202"/>
        <v/>
      </c>
      <c r="AC167" s="22" t="str">
        <f t="shared" si="202"/>
        <v/>
      </c>
      <c r="AD167" s="22" t="str">
        <f t="shared" si="202"/>
        <v/>
      </c>
      <c r="AE167" s="22" t="str">
        <f t="shared" si="202"/>
        <v/>
      </c>
      <c r="AF167" s="22" t="str">
        <f t="shared" si="202"/>
        <v/>
      </c>
      <c r="AG167" s="22" t="str">
        <f t="shared" si="202"/>
        <v/>
      </c>
      <c r="AH167" s="22" t="str">
        <f t="shared" si="202"/>
        <v/>
      </c>
      <c r="AI167" s="22" t="str">
        <f t="shared" si="202"/>
        <v/>
      </c>
      <c r="AJ167" s="22" t="str">
        <f t="shared" si="202"/>
        <v/>
      </c>
      <c r="AK167" s="22" t="str">
        <f t="shared" si="202"/>
        <v/>
      </c>
      <c r="AL167" s="22" t="str">
        <f t="shared" si="202"/>
        <v/>
      </c>
      <c r="AM167" s="275"/>
      <c r="AN167" s="275"/>
      <c r="AO167" s="277"/>
      <c r="AQ167" s="198"/>
      <c r="AR167" s="219"/>
      <c r="AS167" s="198"/>
      <c r="AT167" s="199"/>
      <c r="AU167" s="199"/>
      <c r="AV167" s="199"/>
      <c r="AW167" s="219"/>
      <c r="AX167" s="198"/>
      <c r="AY167" s="219"/>
      <c r="BA167" s="9"/>
      <c r="BB167" s="9"/>
      <c r="BC167" s="9"/>
    </row>
    <row r="168" spans="1:55" s="6" customFormat="1" ht="13.5" customHeight="1">
      <c r="A168" s="220"/>
      <c r="B168" s="234" t="s">
        <v>4</v>
      </c>
      <c r="C168" s="259" t="s">
        <v>49</v>
      </c>
      <c r="D168" s="259" t="s">
        <v>49</v>
      </c>
      <c r="E168" s="283" t="s">
        <v>11</v>
      </c>
      <c r="F168" s="236"/>
      <c r="G168" s="96" t="s">
        <v>37</v>
      </c>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191">
        <f>SUM(H169:AL169)</f>
        <v>0</v>
      </c>
      <c r="AN168" s="262" t="s">
        <v>49</v>
      </c>
      <c r="AO168" s="214"/>
      <c r="AQ168" s="169"/>
      <c r="AR168" s="314"/>
      <c r="AS168" s="167"/>
      <c r="AT168" s="171"/>
      <c r="AU168" s="15" t="s">
        <v>27</v>
      </c>
      <c r="AV168" s="168"/>
      <c r="AW168" s="181"/>
      <c r="AX168" s="81"/>
      <c r="AY168" s="14" t="s">
        <v>35</v>
      </c>
      <c r="BA168" s="9"/>
      <c r="BB168" s="9"/>
      <c r="BC168" s="9"/>
    </row>
    <row r="169" spans="1:55"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9"/>
      <c r="BB169" s="9"/>
      <c r="BC169" s="9"/>
    </row>
    <row r="170" spans="1:55" ht="13.5" customHeight="1">
      <c r="A170" s="220"/>
      <c r="B170" s="194" t="s">
        <v>5</v>
      </c>
      <c r="C170" s="259" t="s">
        <v>49</v>
      </c>
      <c r="D170" s="259" t="s">
        <v>49</v>
      </c>
      <c r="E170" s="228" t="s">
        <v>11</v>
      </c>
      <c r="F170" s="230"/>
      <c r="G170" s="96" t="s">
        <v>37</v>
      </c>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191">
        <f>SUM(H171:AL171)</f>
        <v>0</v>
      </c>
      <c r="AN170" s="262" t="s">
        <v>49</v>
      </c>
      <c r="AO170" s="309"/>
      <c r="AQ170" s="169"/>
      <c r="AR170" s="314"/>
      <c r="AS170" s="167"/>
      <c r="AT170" s="171"/>
      <c r="AU170" s="15" t="s">
        <v>27</v>
      </c>
      <c r="AV170" s="168"/>
      <c r="AW170" s="181"/>
      <c r="AX170" s="81"/>
      <c r="AY170" s="14" t="s">
        <v>35</v>
      </c>
      <c r="BA170" s="9"/>
      <c r="BB170" s="9"/>
      <c r="BC170" s="9"/>
    </row>
    <row r="171" spans="1:55"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9"/>
      <c r="BB171" s="9"/>
      <c r="BC171" s="9"/>
    </row>
    <row r="172" spans="1:55" ht="13.5" customHeight="1">
      <c r="A172" s="220"/>
      <c r="B172" s="265" t="s">
        <v>39</v>
      </c>
      <c r="C172" s="259" t="s">
        <v>49</v>
      </c>
      <c r="D172" s="259" t="s">
        <v>49</v>
      </c>
      <c r="E172" s="268" t="s">
        <v>49</v>
      </c>
      <c r="F172" s="235"/>
      <c r="G172" s="96" t="s">
        <v>37</v>
      </c>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191">
        <f>SUM(H173:AL173)</f>
        <v>0</v>
      </c>
      <c r="AN172" s="262" t="s">
        <v>49</v>
      </c>
      <c r="AO172" s="309"/>
      <c r="AQ172" s="169"/>
      <c r="AR172" s="314"/>
      <c r="AS172" s="167"/>
      <c r="AT172" s="171"/>
      <c r="AU172" s="15" t="s">
        <v>27</v>
      </c>
      <c r="AV172" s="168"/>
      <c r="AW172" s="181"/>
      <c r="AX172" s="81"/>
      <c r="AY172" s="14" t="s">
        <v>35</v>
      </c>
      <c r="BA172" s="9"/>
      <c r="BB172" s="9"/>
      <c r="BC172" s="9"/>
    </row>
    <row r="173" spans="1:55"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9"/>
      <c r="BB173" s="9"/>
      <c r="BC173" s="9"/>
    </row>
    <row r="174" spans="1:55" ht="13.5" customHeight="1" thickTop="1">
      <c r="A174" s="250" t="str">
        <f>IFERROR(INDEX(【従業者名簿】!F:F,MATCH('4月'!F174,【従業者名簿】!C:C,0)),"")</f>
        <v/>
      </c>
      <c r="B174" s="234" t="s">
        <v>4</v>
      </c>
      <c r="C174" s="251" t="str">
        <f>IF(AO174="介護福祉士","〇","")</f>
        <v/>
      </c>
      <c r="D174" s="312" t="str">
        <f>IF(A174="","",DATEDIF(A174,$AF$3,"m"))</f>
        <v/>
      </c>
      <c r="E174" s="252" t="s">
        <v>107</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9"/>
      <c r="BB174" s="9"/>
      <c r="BC174" s="9"/>
    </row>
    <row r="175" spans="1:55"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9"/>
      <c r="BB175" s="9"/>
      <c r="BC175" s="9"/>
    </row>
    <row r="176" spans="1:55"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9"/>
      <c r="BB176" s="9"/>
      <c r="BC176" s="9"/>
    </row>
    <row r="177" spans="1:55"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9"/>
      <c r="BB177" s="9"/>
      <c r="BC177" s="9"/>
    </row>
    <row r="178" spans="1:55"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9"/>
      <c r="BB178" s="9"/>
      <c r="BC178" s="9"/>
    </row>
    <row r="179" spans="1:55"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9"/>
      <c r="BB179" s="9"/>
      <c r="BC179" s="9"/>
    </row>
    <row r="180" spans="1:55" ht="13.5" customHeight="1">
      <c r="A180" s="238" t="str">
        <f>IFERROR(INDEX(【従業者名簿】!F:F,MATCH('4月'!F180,【従業者名簿】!C:C,0)),"")</f>
        <v/>
      </c>
      <c r="B180" s="194" t="s">
        <v>5</v>
      </c>
      <c r="C180" s="224" t="str">
        <f>IF(AO180="介護福祉士","〇","")</f>
        <v/>
      </c>
      <c r="D180" s="321" t="str">
        <f>IF(A180="","",DATEDIF(A180,$AF$3,"m"))</f>
        <v/>
      </c>
      <c r="E180" s="242" t="s">
        <v>107</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9"/>
      <c r="BB180" s="9"/>
      <c r="BC180" s="9"/>
    </row>
    <row r="181" spans="1:55"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9"/>
      <c r="BB181" s="9"/>
      <c r="BC181" s="9"/>
    </row>
    <row r="182" spans="1:55"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9"/>
      <c r="BB182" s="9"/>
      <c r="BC182" s="9"/>
    </row>
    <row r="183" spans="1:55"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9"/>
      <c r="BB183" s="9"/>
      <c r="BC183" s="9"/>
    </row>
    <row r="184" spans="1:55"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9"/>
      <c r="BB184" s="9"/>
      <c r="BC184" s="9"/>
    </row>
    <row r="185" spans="1:55"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9"/>
      <c r="BB185" s="9"/>
      <c r="BC185" s="9"/>
    </row>
    <row r="186" spans="1:55" ht="13.5" customHeight="1">
      <c r="A186" s="220" t="str">
        <f>IFERROR(INDEX(【従業者名簿】!F:F,MATCH(F186,【従業者名簿】!C:C,0)),"")</f>
        <v/>
      </c>
      <c r="B186" s="233" t="s">
        <v>34</v>
      </c>
      <c r="C186" s="224" t="str">
        <f t="shared" ref="C186" si="203">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9"/>
      <c r="BB186" s="9"/>
      <c r="BC186" s="9"/>
    </row>
    <row r="187" spans="1:55"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9"/>
      <c r="BB187" s="9"/>
      <c r="BC187" s="9"/>
    </row>
    <row r="188" spans="1:55" ht="13.5" customHeight="1">
      <c r="A188" s="220" t="str">
        <f>IFERROR(INDEX(【従業者名簿】!F:F,MATCH(F188,【従業者名簿】!C:C,0)),"")</f>
        <v/>
      </c>
      <c r="B188" s="233" t="s">
        <v>34</v>
      </c>
      <c r="C188" s="224" t="str">
        <f t="shared" ref="C188" si="204">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9"/>
      <c r="BB188" s="9"/>
      <c r="BC188" s="9"/>
    </row>
    <row r="189" spans="1:55"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9"/>
      <c r="BB189" s="9"/>
      <c r="BC189" s="9"/>
    </row>
    <row r="190" spans="1:55" ht="13.5" customHeight="1">
      <c r="A190" s="220" t="str">
        <f>IFERROR(INDEX(【従業者名簿】!F:F,MATCH(F190,【従業者名簿】!C:C,0)),"")</f>
        <v/>
      </c>
      <c r="B190" s="233" t="s">
        <v>34</v>
      </c>
      <c r="C190" s="224" t="str">
        <f t="shared" ref="C190" si="205">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9"/>
      <c r="BB190" s="9"/>
      <c r="BC190" s="9"/>
    </row>
    <row r="191" spans="1:55"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9"/>
      <c r="BB191" s="9"/>
      <c r="BC191" s="9"/>
    </row>
    <row r="192" spans="1:55" ht="13.5" customHeight="1">
      <c r="A192" s="220" t="str">
        <f>IFERROR(INDEX(【従業者名簿】!F:F,MATCH(F192,【従業者名簿】!C:C,0)),"")</f>
        <v/>
      </c>
      <c r="B192" s="233" t="s">
        <v>34</v>
      </c>
      <c r="C192" s="224" t="str">
        <f t="shared" ref="C192" si="206">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9"/>
      <c r="BB192" s="9"/>
      <c r="BC192" s="9"/>
    </row>
    <row r="193" spans="1:55"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c r="BB193" s="9"/>
      <c r="BC193" s="9"/>
    </row>
    <row r="194" spans="1:55" ht="13.5" customHeight="1">
      <c r="A194" s="220" t="str">
        <f>IFERROR(INDEX(【従業者名簿】!F:F,MATCH(F194,【従業者名簿】!C:C,0)),"")</f>
        <v/>
      </c>
      <c r="B194" s="233" t="s">
        <v>34</v>
      </c>
      <c r="C194" s="224" t="str">
        <f t="shared" ref="C194" si="207">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c r="BB194" s="9"/>
      <c r="BC194" s="9"/>
    </row>
    <row r="195" spans="1:55"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c r="BB195" s="9"/>
      <c r="BC195" s="9"/>
    </row>
    <row r="196" spans="1:55" ht="13.5" customHeight="1">
      <c r="A196" s="220" t="str">
        <f>IFERROR(INDEX(【従業者名簿】!F:F,MATCH(F196,【従業者名簿】!C:C,0)),"")</f>
        <v/>
      </c>
      <c r="B196" s="233" t="s">
        <v>34</v>
      </c>
      <c r="C196" s="224" t="str">
        <f t="shared" ref="C196" si="208">IF(AO196="介護福祉士","〇","")</f>
        <v/>
      </c>
      <c r="D196" s="311" t="str">
        <f>IF(A196="","",DATEDIF(A196,$AF$3,"m"))</f>
        <v/>
      </c>
      <c r="E196" s="231"/>
      <c r="F196" s="230"/>
      <c r="G196" s="96" t="s">
        <v>37</v>
      </c>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c r="BB196" s="9"/>
      <c r="BC196" s="9"/>
    </row>
    <row r="197" spans="1:55"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c r="BB197" s="9"/>
      <c r="BC197" s="9"/>
    </row>
    <row r="198" spans="1:55" ht="13.5" customHeight="1">
      <c r="A198" s="220" t="str">
        <f>IFERROR(INDEX(【従業者名簿】!F:F,MATCH(F198,【従業者名簿】!C:C,0)),"")</f>
        <v/>
      </c>
      <c r="B198" s="233" t="s">
        <v>34</v>
      </c>
      <c r="C198" s="224" t="str">
        <f t="shared" ref="C198" si="209">IF(AO198="介護福祉士","〇","")</f>
        <v/>
      </c>
      <c r="D198" s="311" t="str">
        <f>IF(A198="","",DATEDIF(A198,$AF$3,"m"))</f>
        <v/>
      </c>
      <c r="E198" s="228"/>
      <c r="F198" s="230"/>
      <c r="G198" s="96" t="s">
        <v>37</v>
      </c>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c r="BB198" s="9"/>
      <c r="BC198" s="9"/>
    </row>
    <row r="199" spans="1:55"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5" ht="13.5" customHeight="1">
      <c r="A200" s="220" t="str">
        <f>IFERROR(INDEX(【従業者名簿】!F:F,MATCH(F200,【従業者名簿】!C:C,0)),"")</f>
        <v/>
      </c>
      <c r="B200" s="233" t="s">
        <v>34</v>
      </c>
      <c r="C200" s="224" t="str">
        <f t="shared" ref="C200" si="210">IF(AO200="介護福祉士","〇","")</f>
        <v/>
      </c>
      <c r="D200" s="311" t="str">
        <f>IF(A200="","",DATEDIF(A200,$AF$3,"m"))</f>
        <v/>
      </c>
      <c r="E200" s="228"/>
      <c r="F200" s="230"/>
      <c r="G200" s="96" t="s">
        <v>37</v>
      </c>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5"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5" ht="13.5" customHeight="1">
      <c r="A202" s="220" t="str">
        <f>IFERROR(INDEX(【従業者名簿】!F:F,MATCH(F202,【従業者名簿】!C:C,0)),"")</f>
        <v/>
      </c>
      <c r="B202" s="233" t="s">
        <v>34</v>
      </c>
      <c r="C202" s="224" t="str">
        <f t="shared" ref="C202" si="211">IF(AO202="介護福祉士","〇","")</f>
        <v/>
      </c>
      <c r="D202" s="311" t="str">
        <f>IF(A202="","",DATEDIF(A202,$AF$3,"m"))</f>
        <v/>
      </c>
      <c r="E202" s="228"/>
      <c r="F202" s="230"/>
      <c r="G202" s="96" t="s">
        <v>37</v>
      </c>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5"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5"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151</v>
      </c>
      <c r="AH204" s="30"/>
      <c r="AI204" s="30"/>
      <c r="AJ204" s="30"/>
      <c r="AK204" s="30"/>
      <c r="AL204" s="30"/>
      <c r="AM204" s="203">
        <f>ROUNDDOWN(SUM(AN174:AN203,AN210:AN239),1)</f>
        <v>0</v>
      </c>
      <c r="AN204" s="204"/>
      <c r="AO204" s="207" t="s">
        <v>146</v>
      </c>
      <c r="AP204" s="11"/>
      <c r="AQ204" s="149"/>
      <c r="AR204" s="150"/>
      <c r="AS204" s="150"/>
      <c r="AT204" s="149"/>
      <c r="AU204" s="150"/>
      <c r="AV204" s="150"/>
      <c r="AW204" s="149"/>
      <c r="AX204" s="150"/>
      <c r="AY204" s="150"/>
    </row>
    <row r="205" spans="1:55"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5" ht="13.5" customHeight="1">
      <c r="E206" s="7" t="s">
        <v>91</v>
      </c>
      <c r="AM206" s="121" t="s">
        <v>130</v>
      </c>
      <c r="AN206" s="66"/>
      <c r="AO206" s="67"/>
    </row>
    <row r="208" spans="1:55"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2">IFERROR(J208+1,"")</f>
        <v/>
      </c>
      <c r="L208" s="21" t="str">
        <f t="shared" ref="L208" si="213">IFERROR(K208+1,"")</f>
        <v/>
      </c>
      <c r="M208" s="21" t="str">
        <f t="shared" ref="M208" si="214">IFERROR(L208+1,"")</f>
        <v/>
      </c>
      <c r="N208" s="21" t="str">
        <f t="shared" ref="N208" si="215">IFERROR(M208+1,"")</f>
        <v/>
      </c>
      <c r="O208" s="21" t="str">
        <f t="shared" ref="O208" si="216">IFERROR(N208+1,"")</f>
        <v/>
      </c>
      <c r="P208" s="21" t="str">
        <f t="shared" ref="P208" si="217">IFERROR(O208+1,"")</f>
        <v/>
      </c>
      <c r="Q208" s="21" t="str">
        <f t="shared" ref="Q208" si="218">IFERROR(P208+1,"")</f>
        <v/>
      </c>
      <c r="R208" s="21" t="str">
        <f t="shared" ref="R208" si="219">IFERROR(Q208+1,"")</f>
        <v/>
      </c>
      <c r="S208" s="21" t="str">
        <f t="shared" ref="S208" si="220">IFERROR(R208+1,"")</f>
        <v/>
      </c>
      <c r="T208" s="21" t="str">
        <f t="shared" ref="T208" si="221">IFERROR(S208+1,"")</f>
        <v/>
      </c>
      <c r="U208" s="21" t="str">
        <f t="shared" ref="U208" si="222">IFERROR(T208+1,"")</f>
        <v/>
      </c>
      <c r="V208" s="21" t="str">
        <f t="shared" ref="V208" si="223">IFERROR(U208+1,"")</f>
        <v/>
      </c>
      <c r="W208" s="21" t="str">
        <f t="shared" ref="W208" si="224">IFERROR(V208+1,"")</f>
        <v/>
      </c>
      <c r="X208" s="21" t="str">
        <f t="shared" ref="X208" si="225">IFERROR(W208+1,"")</f>
        <v/>
      </c>
      <c r="Y208" s="21" t="str">
        <f t="shared" ref="Y208" si="226">IFERROR(X208+1,"")</f>
        <v/>
      </c>
      <c r="Z208" s="21" t="str">
        <f t="shared" ref="Z208" si="227">IFERROR(Y208+1,"")</f>
        <v/>
      </c>
      <c r="AA208" s="21" t="str">
        <f t="shared" ref="AA208" si="228">IFERROR(Z208+1,"")</f>
        <v/>
      </c>
      <c r="AB208" s="21" t="str">
        <f t="shared" ref="AB208" si="229">IFERROR(AA208+1,"")</f>
        <v/>
      </c>
      <c r="AC208" s="21" t="str">
        <f t="shared" ref="AC208" si="230">IFERROR(AB208+1,"")</f>
        <v/>
      </c>
      <c r="AD208" s="21" t="str">
        <f t="shared" ref="AD208" si="231">IFERROR(AC208+1,"")</f>
        <v/>
      </c>
      <c r="AE208" s="21" t="str">
        <f t="shared" ref="AE208" si="232">IFERROR(AD208+1,"")</f>
        <v/>
      </c>
      <c r="AF208" s="21" t="str">
        <f t="shared" ref="AF208" si="233">IFERROR(AE208+1,"")</f>
        <v/>
      </c>
      <c r="AG208" s="21" t="str">
        <f t="shared" ref="AG208" si="234">IFERROR(AF208+1,"")</f>
        <v/>
      </c>
      <c r="AH208" s="21" t="str">
        <f t="shared" ref="AH208" si="235">IFERROR(AG208+1,"")</f>
        <v/>
      </c>
      <c r="AI208" s="21" t="str">
        <f t="shared" ref="AI208" si="236">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7">J208</f>
        <v/>
      </c>
      <c r="K209" s="22" t="str">
        <f t="shared" si="237"/>
        <v/>
      </c>
      <c r="L209" s="22" t="str">
        <f t="shared" si="237"/>
        <v/>
      </c>
      <c r="M209" s="22" t="str">
        <f t="shared" si="237"/>
        <v/>
      </c>
      <c r="N209" s="22" t="str">
        <f t="shared" si="237"/>
        <v/>
      </c>
      <c r="O209" s="22" t="str">
        <f t="shared" si="237"/>
        <v/>
      </c>
      <c r="P209" s="22" t="str">
        <f t="shared" si="237"/>
        <v/>
      </c>
      <c r="Q209" s="22" t="str">
        <f t="shared" si="237"/>
        <v/>
      </c>
      <c r="R209" s="22" t="str">
        <f t="shared" si="237"/>
        <v/>
      </c>
      <c r="S209" s="22" t="str">
        <f t="shared" si="237"/>
        <v/>
      </c>
      <c r="T209" s="22" t="str">
        <f t="shared" si="237"/>
        <v/>
      </c>
      <c r="U209" s="22" t="str">
        <f t="shared" si="237"/>
        <v/>
      </c>
      <c r="V209" s="22" t="str">
        <f t="shared" si="237"/>
        <v/>
      </c>
      <c r="W209" s="22" t="str">
        <f t="shared" si="237"/>
        <v/>
      </c>
      <c r="X209" s="22" t="str">
        <f t="shared" si="237"/>
        <v/>
      </c>
      <c r="Y209" s="22" t="str">
        <f t="shared" si="237"/>
        <v/>
      </c>
      <c r="Z209" s="22" t="str">
        <f t="shared" si="237"/>
        <v/>
      </c>
      <c r="AA209" s="22" t="str">
        <f t="shared" si="237"/>
        <v/>
      </c>
      <c r="AB209" s="22" t="str">
        <f t="shared" si="237"/>
        <v/>
      </c>
      <c r="AC209" s="22" t="str">
        <f t="shared" si="237"/>
        <v/>
      </c>
      <c r="AD209" s="22" t="str">
        <f t="shared" si="237"/>
        <v/>
      </c>
      <c r="AE209" s="22" t="str">
        <f t="shared" si="237"/>
        <v/>
      </c>
      <c r="AF209" s="22" t="str">
        <f t="shared" si="237"/>
        <v/>
      </c>
      <c r="AG209" s="22" t="str">
        <f t="shared" si="237"/>
        <v/>
      </c>
      <c r="AH209" s="22" t="str">
        <f t="shared" si="237"/>
        <v/>
      </c>
      <c r="AI209" s="22" t="str">
        <f t="shared" si="237"/>
        <v/>
      </c>
      <c r="AJ209" s="22" t="str">
        <f t="shared" si="237"/>
        <v/>
      </c>
      <c r="AK209" s="22" t="str">
        <f t="shared" si="237"/>
        <v/>
      </c>
      <c r="AL209" s="22" t="str">
        <f t="shared" si="237"/>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8">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9">IF(AO212="介護福祉士","〇","")</f>
        <v/>
      </c>
      <c r="D212" s="311" t="str">
        <f>IF(A212="","",DATEDIF(A212,$AF$3,"m"))</f>
        <v/>
      </c>
      <c r="E212" s="231"/>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40">IFERROR(IF(OR(E212="Ａ",AM212&gt;$AF$205),1,ROUNDDOWN(AM212/$AF$45,1)),"")</f>
        <v/>
      </c>
      <c r="AO212" s="309"/>
      <c r="AP212" s="8"/>
    </row>
    <row r="213" spans="1:51" ht="13.5" customHeight="1">
      <c r="A213" s="221"/>
      <c r="B213" s="234"/>
      <c r="C213" s="225"/>
      <c r="D213" s="312"/>
      <c r="E213" s="232"/>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41">IF(AO214="介護福祉士","〇","")</f>
        <v/>
      </c>
      <c r="D214" s="311" t="str">
        <f>IF(A214="","",DATEDIF(A214,$AF$3,"m"))</f>
        <v/>
      </c>
      <c r="E214" s="231"/>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2">IFERROR(IF(OR(E214="Ａ",AM214&gt;$AF$205),1,ROUNDDOWN(AM214/$AF$45,1)),"")</f>
        <v/>
      </c>
      <c r="AO214" s="309"/>
      <c r="AP214" s="8"/>
    </row>
    <row r="215" spans="1:51" ht="13.5" customHeight="1">
      <c r="A215" s="221"/>
      <c r="B215" s="234"/>
      <c r="C215" s="225"/>
      <c r="D215" s="312"/>
      <c r="E215" s="232"/>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3">IF(AO216="介護福祉士","〇","")</f>
        <v/>
      </c>
      <c r="D216" s="311" t="str">
        <f t="shared" ref="D216" si="244">IF(A216="","",DATEDIF(A216,$AF$3,"m"))</f>
        <v/>
      </c>
      <c r="E216" s="231"/>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5">SUM(H217:AL217)</f>
        <v>0</v>
      </c>
      <c r="AN216" s="211" t="str">
        <f t="shared" ref="AN216" si="246">IFERROR(IF(OR(E216="Ａ",AM216&gt;$AF$205),1,ROUNDDOWN(AM216/$AF$45,1)),"")</f>
        <v/>
      </c>
      <c r="AO216" s="309"/>
      <c r="AP216" s="8"/>
    </row>
    <row r="217" spans="1:51" ht="13.5" customHeight="1">
      <c r="A217" s="221"/>
      <c r="B217" s="234"/>
      <c r="C217" s="225"/>
      <c r="D217" s="312"/>
      <c r="E217" s="232"/>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7">IF(AO218="介護福祉士","〇","")</f>
        <v/>
      </c>
      <c r="D218" s="311" t="str">
        <f t="shared" ref="D218" si="248">IF(A218="","",DATEDIF(A218,$AF$3,"m"))</f>
        <v/>
      </c>
      <c r="E218" s="231"/>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9">SUM(H219:AL219)</f>
        <v>0</v>
      </c>
      <c r="AN218" s="211" t="str">
        <f t="shared" ref="AN218" si="250">IFERROR(IF(OR(E218="Ａ",AM218&gt;$AF$205),1,ROUNDDOWN(AM218/$AF$45,1)),"")</f>
        <v/>
      </c>
      <c r="AO218" s="309"/>
      <c r="AP218" s="8"/>
    </row>
    <row r="219" spans="1:51" ht="13.5" customHeight="1">
      <c r="A219" s="221"/>
      <c r="B219" s="234"/>
      <c r="C219" s="225"/>
      <c r="D219" s="312"/>
      <c r="E219" s="232"/>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51">IF(AO220="介護福祉士","〇","")</f>
        <v/>
      </c>
      <c r="D220" s="311" t="str">
        <f t="shared" ref="D220" si="252">IF(A220="","",DATEDIF(A220,$AF$3,"m"))</f>
        <v/>
      </c>
      <c r="E220" s="231"/>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3">SUM(H221:AL221)</f>
        <v>0</v>
      </c>
      <c r="AN220" s="211" t="str">
        <f t="shared" ref="AN220" si="254">IFERROR(IF(OR(E220="Ａ",AM220&gt;$AF$205),1,ROUNDDOWN(AM220/$AF$45,1)),"")</f>
        <v/>
      </c>
      <c r="AO220" s="309"/>
      <c r="AP220" s="8"/>
    </row>
    <row r="221" spans="1:51" ht="13.5" customHeight="1">
      <c r="A221" s="221"/>
      <c r="B221" s="234"/>
      <c r="C221" s="225"/>
      <c r="D221" s="312"/>
      <c r="E221" s="232"/>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5">IF(AO222="介護福祉士","〇","")</f>
        <v/>
      </c>
      <c r="D222" s="311" t="str">
        <f t="shared" ref="D222" si="256">IF(A222="","",DATEDIF(A222,$AF$3,"m"))</f>
        <v/>
      </c>
      <c r="E222" s="231"/>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7">SUM(H223:AL223)</f>
        <v>0</v>
      </c>
      <c r="AN222" s="211" t="str">
        <f t="shared" ref="AN222" si="258">IFERROR(IF(OR(E222="Ａ",AM222&gt;$AF$205),1,ROUNDDOWN(AM222/$AF$45,1)),"")</f>
        <v/>
      </c>
      <c r="AO222" s="309"/>
      <c r="AP222" s="8"/>
    </row>
    <row r="223" spans="1:51" ht="13.5" customHeight="1">
      <c r="A223" s="221"/>
      <c r="B223" s="234"/>
      <c r="C223" s="225"/>
      <c r="D223" s="312"/>
      <c r="E223" s="232"/>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9">IF(AO224="介護福祉士","〇","")</f>
        <v/>
      </c>
      <c r="D224" s="311" t="str">
        <f t="shared" ref="D224" si="260">IF(A224="","",DATEDIF(A224,$AF$3,"m"))</f>
        <v/>
      </c>
      <c r="E224" s="231"/>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61">SUM(H225:AL225)</f>
        <v>0</v>
      </c>
      <c r="AN224" s="211" t="str">
        <f t="shared" ref="AN224" si="262">IFERROR(IF(OR(E224="Ａ",AM224&gt;$AF$205),1,ROUNDDOWN(AM224/$AF$45,1)),"")</f>
        <v/>
      </c>
      <c r="AO224" s="309"/>
      <c r="AP224" s="8"/>
    </row>
    <row r="225" spans="1:51" ht="13.5" customHeight="1">
      <c r="A225" s="221"/>
      <c r="B225" s="234"/>
      <c r="C225" s="225"/>
      <c r="D225" s="312"/>
      <c r="E225" s="232"/>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3">IF(AO226="介護福祉士","〇","")</f>
        <v/>
      </c>
      <c r="D226" s="311" t="str">
        <f t="shared" ref="D226" si="264">IF(A226="","",DATEDIF(A226,$AF$3,"m"))</f>
        <v/>
      </c>
      <c r="E226" s="231"/>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5">SUM(H227:AL227)</f>
        <v>0</v>
      </c>
      <c r="AN226" s="211" t="str">
        <f t="shared" ref="AN226" si="266">IFERROR(IF(OR(E226="Ａ",AM226&gt;$AF$205),1,ROUNDDOWN(AM226/$AF$45,1)),"")</f>
        <v/>
      </c>
      <c r="AO226" s="309"/>
      <c r="AP226" s="8"/>
    </row>
    <row r="227" spans="1:51" ht="13.5" customHeight="1">
      <c r="A227" s="221"/>
      <c r="B227" s="234"/>
      <c r="C227" s="225"/>
      <c r="D227" s="312"/>
      <c r="E227" s="232"/>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7">IF(AO228="介護福祉士","〇","")</f>
        <v/>
      </c>
      <c r="D228" s="311" t="str">
        <f t="shared" ref="D228" si="268">IF(A228="","",DATEDIF(A228,$AF$3,"m"))</f>
        <v/>
      </c>
      <c r="E228" s="231"/>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9">SUM(H229:AL229)</f>
        <v>0</v>
      </c>
      <c r="AN228" s="211" t="str">
        <f t="shared" ref="AN228" si="270">IFERROR(IF(OR(E228="Ａ",AM228&gt;$AF$205),1,ROUNDDOWN(AM228/$AF$45,1)),"")</f>
        <v/>
      </c>
      <c r="AO228" s="309"/>
      <c r="AP228" s="8"/>
    </row>
    <row r="229" spans="1:51" ht="13.5" customHeight="1">
      <c r="A229" s="221"/>
      <c r="B229" s="234"/>
      <c r="C229" s="225"/>
      <c r="D229" s="312"/>
      <c r="E229" s="232"/>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71">IF(AO230="介護福祉士","〇","")</f>
        <v/>
      </c>
      <c r="D230" s="311" t="str">
        <f t="shared" ref="D230" si="272">IF(A230="","",DATEDIF(A230,$AF$3,"m"))</f>
        <v/>
      </c>
      <c r="E230" s="231"/>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3">SUM(H231:AL231)</f>
        <v>0</v>
      </c>
      <c r="AN230" s="211" t="str">
        <f t="shared" ref="AN230" si="274">IFERROR(IF(OR(E230="Ａ",AM230&gt;$AF$205),1,ROUNDDOWN(AM230/$AF$45,1)),"")</f>
        <v/>
      </c>
      <c r="AO230" s="309"/>
      <c r="AP230" s="8"/>
    </row>
    <row r="231" spans="1:51" ht="13.5" customHeight="1">
      <c r="A231" s="221"/>
      <c r="B231" s="234"/>
      <c r="C231" s="225"/>
      <c r="D231" s="312"/>
      <c r="E231" s="232"/>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5">IF(AO232="介護福祉士","〇","")</f>
        <v/>
      </c>
      <c r="D232" s="311" t="str">
        <f t="shared" ref="D232" si="276">IF(A232="","",DATEDIF(A232,$AF$3,"m"))</f>
        <v/>
      </c>
      <c r="E232" s="231"/>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7">SUM(H233:AL233)</f>
        <v>0</v>
      </c>
      <c r="AN232" s="211" t="str">
        <f t="shared" ref="AN232" si="278">IFERROR(IF(OR(E232="Ａ",AM232&gt;$AF$205),1,ROUNDDOWN(AM232/$AF$45,1)),"")</f>
        <v/>
      </c>
      <c r="AO232" s="309"/>
      <c r="AP232" s="8"/>
    </row>
    <row r="233" spans="1:51" ht="13.5" customHeight="1">
      <c r="A233" s="221"/>
      <c r="B233" s="234"/>
      <c r="C233" s="225"/>
      <c r="D233" s="312"/>
      <c r="E233" s="232"/>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9">IF(AO234="介護福祉士","〇","")</f>
        <v/>
      </c>
      <c r="D234" s="311" t="str">
        <f t="shared" ref="D234" si="280">IF(A234="","",DATEDIF(A234,$AF$3,"m"))</f>
        <v/>
      </c>
      <c r="E234" s="231"/>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81">SUM(H235:AL235)</f>
        <v>0</v>
      </c>
      <c r="AN234" s="211" t="str">
        <f t="shared" ref="AN234" si="282">IFERROR(IF(OR(E234="Ａ",AM234&gt;$AF$205),1,ROUNDDOWN(AM234/$AF$45,1)),"")</f>
        <v/>
      </c>
      <c r="AO234" s="309"/>
      <c r="AP234" s="8"/>
    </row>
    <row r="235" spans="1:51" ht="13.5" customHeight="1">
      <c r="A235" s="221"/>
      <c r="B235" s="234"/>
      <c r="C235" s="225"/>
      <c r="D235" s="312"/>
      <c r="E235" s="232"/>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3">IF(AO236="介護福祉士","〇","")</f>
        <v/>
      </c>
      <c r="D236" s="311" t="str">
        <f t="shared" ref="D236" si="284">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5">SUM(H237:AL237)</f>
        <v>0</v>
      </c>
      <c r="AN236" s="211" t="str">
        <f t="shared" ref="AN236" si="286">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7">IF(AO238="介護福祉士","〇","")</f>
        <v/>
      </c>
      <c r="D238" s="311" t="str">
        <f>IF(A238="","",DATEDIF(A238,$AF$3,"m"))</f>
        <v/>
      </c>
      <c r="E238" s="231"/>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8">IFERROR(IF(OR(E238="Ａ",AM238&gt;$AF$205),1,ROUNDDOWN(AM238/$AF$45,1)),"")</f>
        <v/>
      </c>
      <c r="AO238" s="309"/>
      <c r="AP238" s="8"/>
    </row>
    <row r="239" spans="1:51" ht="13.5" customHeight="1">
      <c r="A239" s="221"/>
      <c r="B239" s="234"/>
      <c r="C239" s="225"/>
      <c r="D239" s="312"/>
      <c r="E239" s="232"/>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91</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sheetData>
  <sheetProtection sheet="1" objects="1" scenarios="1"/>
  <mergeCells count="1222">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2:AV123"/>
    <mergeCell ref="AW122:AY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198:AV199"/>
    <mergeCell ref="AW198:AY199"/>
    <mergeCell ref="BA198:BA199"/>
    <mergeCell ref="AQ199:AS199"/>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AW118:AY119"/>
    <mergeCell ref="BA118:BA119"/>
    <mergeCell ref="AQ119:AS119"/>
    <mergeCell ref="AQ188:AR188"/>
    <mergeCell ref="AS188:AY188"/>
    <mergeCell ref="AS189:AY189"/>
    <mergeCell ref="AQ190:AR190"/>
    <mergeCell ref="AQ33:AS35"/>
    <mergeCell ref="AT33:AV34"/>
    <mergeCell ref="AW33:AY34"/>
    <mergeCell ref="AT35:AV35"/>
    <mergeCell ref="AW35:AY35"/>
    <mergeCell ref="AQ36:AS36"/>
    <mergeCell ref="AT36:AV37"/>
    <mergeCell ref="AW36:AY37"/>
    <mergeCell ref="AQ37:AS37"/>
    <mergeCell ref="AT38:AV39"/>
    <mergeCell ref="AW38:AY39"/>
    <mergeCell ref="BA38:BA39"/>
    <mergeCell ref="AQ39:AS39"/>
    <mergeCell ref="AQ40:AS40"/>
    <mergeCell ref="AT40:AV41"/>
    <mergeCell ref="AW40:AY41"/>
    <mergeCell ref="AQ41:AS41"/>
    <mergeCell ref="A200:A201"/>
    <mergeCell ref="B200:B201"/>
    <mergeCell ref="AQ202:AS202"/>
    <mergeCell ref="A202:A203"/>
    <mergeCell ref="B202:B203"/>
    <mergeCell ref="C202:C203"/>
    <mergeCell ref="D202:D203"/>
    <mergeCell ref="E202:E203"/>
    <mergeCell ref="F202:F203"/>
    <mergeCell ref="B204:F205"/>
    <mergeCell ref="J204:R205"/>
    <mergeCell ref="V204:AE205"/>
    <mergeCell ref="AM204:AN205"/>
    <mergeCell ref="AO204:AO205"/>
    <mergeCell ref="S205:T205"/>
    <mergeCell ref="AF205:AG205"/>
    <mergeCell ref="AM202:AM203"/>
    <mergeCell ref="AN202:AN203"/>
    <mergeCell ref="AO202:AO203"/>
    <mergeCell ref="AQ200:AS200"/>
    <mergeCell ref="AT200:AV201"/>
    <mergeCell ref="AW200:AY201"/>
    <mergeCell ref="AQ201:AS201"/>
    <mergeCell ref="AT202:AV203"/>
    <mergeCell ref="AW202:AY203"/>
    <mergeCell ref="A194:A195"/>
    <mergeCell ref="B194:B195"/>
    <mergeCell ref="D200:D201"/>
    <mergeCell ref="E200:E201"/>
    <mergeCell ref="F200:F201"/>
    <mergeCell ref="AM200:AM201"/>
    <mergeCell ref="AN200:AN201"/>
    <mergeCell ref="AM198:AM199"/>
    <mergeCell ref="AN198:AN199"/>
    <mergeCell ref="AO198:AO199"/>
    <mergeCell ref="AN196:AN197"/>
    <mergeCell ref="AQ198:AS198"/>
    <mergeCell ref="AO200:AO201"/>
    <mergeCell ref="C200:C201"/>
    <mergeCell ref="AO196:AO197"/>
    <mergeCell ref="A198:A199"/>
    <mergeCell ref="B198:B199"/>
    <mergeCell ref="C198:C199"/>
    <mergeCell ref="D198:D199"/>
    <mergeCell ref="E198:E199"/>
    <mergeCell ref="F198:F199"/>
    <mergeCell ref="A196:A197"/>
    <mergeCell ref="B196:B197"/>
    <mergeCell ref="C196:C197"/>
    <mergeCell ref="D196:D197"/>
    <mergeCell ref="E196:E197"/>
    <mergeCell ref="F196:F197"/>
    <mergeCell ref="AM196:AM197"/>
    <mergeCell ref="A186:A187"/>
    <mergeCell ref="B186:B187"/>
    <mergeCell ref="C186:C187"/>
    <mergeCell ref="D186:D187"/>
    <mergeCell ref="E186:E187"/>
    <mergeCell ref="F186:F187"/>
    <mergeCell ref="C194:C195"/>
    <mergeCell ref="D194:D195"/>
    <mergeCell ref="E194:E195"/>
    <mergeCell ref="F194:F195"/>
    <mergeCell ref="AM194:AM195"/>
    <mergeCell ref="AN194:AN195"/>
    <mergeCell ref="AO194:AO195"/>
    <mergeCell ref="A192:A193"/>
    <mergeCell ref="B192:B193"/>
    <mergeCell ref="C192:C193"/>
    <mergeCell ref="D192:D193"/>
    <mergeCell ref="E192:E193"/>
    <mergeCell ref="F192:F193"/>
    <mergeCell ref="AM192:AM193"/>
    <mergeCell ref="AN192:AN193"/>
    <mergeCell ref="AO192:AO193"/>
    <mergeCell ref="AM186:AM187"/>
    <mergeCell ref="AN186:AN187"/>
    <mergeCell ref="AO186:AO187"/>
    <mergeCell ref="AS190:AY190"/>
    <mergeCell ref="A190:A191"/>
    <mergeCell ref="B190:B191"/>
    <mergeCell ref="C190:C191"/>
    <mergeCell ref="D190:D191"/>
    <mergeCell ref="E190:E191"/>
    <mergeCell ref="AO190:AO191"/>
    <mergeCell ref="A188:A189"/>
    <mergeCell ref="B188:B189"/>
    <mergeCell ref="C188:C189"/>
    <mergeCell ref="D188:D189"/>
    <mergeCell ref="E188:E189"/>
    <mergeCell ref="F188:F189"/>
    <mergeCell ref="AM188:AM189"/>
    <mergeCell ref="AN188:AN189"/>
    <mergeCell ref="AO188:AO189"/>
    <mergeCell ref="F190:F191"/>
    <mergeCell ref="AM190:AM191"/>
    <mergeCell ref="AN190:AN191"/>
    <mergeCell ref="A184:A185"/>
    <mergeCell ref="B184:B185"/>
    <mergeCell ref="C184:C185"/>
    <mergeCell ref="D184:D185"/>
    <mergeCell ref="E184:E185"/>
    <mergeCell ref="F184:F185"/>
    <mergeCell ref="AM184:AM185"/>
    <mergeCell ref="AN184:AN185"/>
    <mergeCell ref="AO184:AO185"/>
    <mergeCell ref="AS180:AT180"/>
    <mergeCell ref="AV180:AW180"/>
    <mergeCell ref="AS181:AT181"/>
    <mergeCell ref="AV181:AW181"/>
    <mergeCell ref="B182:B183"/>
    <mergeCell ref="AM182:AM183"/>
    <mergeCell ref="AS182:AT182"/>
    <mergeCell ref="A180:A183"/>
    <mergeCell ref="B180:B181"/>
    <mergeCell ref="C180:C183"/>
    <mergeCell ref="D180:D183"/>
    <mergeCell ref="E180:E183"/>
    <mergeCell ref="F180:F183"/>
    <mergeCell ref="AV184:AW184"/>
    <mergeCell ref="AS185:AT185"/>
    <mergeCell ref="AV185:AW185"/>
    <mergeCell ref="AQ186:AR186"/>
    <mergeCell ref="AS186:AY186"/>
    <mergeCell ref="AQ187:AR187"/>
    <mergeCell ref="AS187:AY187"/>
    <mergeCell ref="AS184:AT184"/>
    <mergeCell ref="AM174:AM175"/>
    <mergeCell ref="AN174:AN179"/>
    <mergeCell ref="AS174:AT174"/>
    <mergeCell ref="AV174:AW174"/>
    <mergeCell ref="AS175:AT175"/>
    <mergeCell ref="AV175:AW175"/>
    <mergeCell ref="AM178:AM179"/>
    <mergeCell ref="AS178:AT178"/>
    <mergeCell ref="AV178:AW178"/>
    <mergeCell ref="AM176:AM177"/>
    <mergeCell ref="AV182:AW182"/>
    <mergeCell ref="AS183:AT183"/>
    <mergeCell ref="AS179:AT179"/>
    <mergeCell ref="AV179:AW179"/>
    <mergeCell ref="AM180:AM181"/>
    <mergeCell ref="AN180:AN183"/>
    <mergeCell ref="AV183:AW183"/>
    <mergeCell ref="AQ182:AR182"/>
    <mergeCell ref="AQ183:AR183"/>
    <mergeCell ref="AQ184:AR184"/>
    <mergeCell ref="AQ185:AR185"/>
    <mergeCell ref="AQ174:AR174"/>
    <mergeCell ref="AQ175:AR175"/>
    <mergeCell ref="AQ178:AR178"/>
    <mergeCell ref="AQ179:AR179"/>
    <mergeCell ref="AQ180:AR180"/>
    <mergeCell ref="AQ176:AR176"/>
    <mergeCell ref="A174:A179"/>
    <mergeCell ref="B174:B175"/>
    <mergeCell ref="C174:C179"/>
    <mergeCell ref="D174:D179"/>
    <mergeCell ref="E174:E179"/>
    <mergeCell ref="F174:F179"/>
    <mergeCell ref="B178:B179"/>
    <mergeCell ref="AQ181:AR181"/>
    <mergeCell ref="B176:B177"/>
    <mergeCell ref="AS171:AT171"/>
    <mergeCell ref="AV171:AW171"/>
    <mergeCell ref="AQ170:AR170"/>
    <mergeCell ref="AQ171:AR171"/>
    <mergeCell ref="A170:A171"/>
    <mergeCell ref="B170:B171"/>
    <mergeCell ref="C170:C171"/>
    <mergeCell ref="D170:D171"/>
    <mergeCell ref="E170:E171"/>
    <mergeCell ref="F170:F171"/>
    <mergeCell ref="A172:A173"/>
    <mergeCell ref="B172:B173"/>
    <mergeCell ref="C172:C173"/>
    <mergeCell ref="D172:D173"/>
    <mergeCell ref="E172:E173"/>
    <mergeCell ref="F172:F173"/>
    <mergeCell ref="AM170:AM171"/>
    <mergeCell ref="AN170:AN171"/>
    <mergeCell ref="AO170:AO171"/>
    <mergeCell ref="AM172:AM173"/>
    <mergeCell ref="AN172:AN173"/>
    <mergeCell ref="AO172:AO173"/>
    <mergeCell ref="AS172:AT172"/>
    <mergeCell ref="AV172:AW172"/>
    <mergeCell ref="AS173:AT173"/>
    <mergeCell ref="AV173:AW173"/>
    <mergeCell ref="AQ172:AR172"/>
    <mergeCell ref="AQ173:AR173"/>
    <mergeCell ref="AM168:AM169"/>
    <mergeCell ref="AN168:AN169"/>
    <mergeCell ref="AO168:AO169"/>
    <mergeCell ref="AS168:AT168"/>
    <mergeCell ref="AV168:AW168"/>
    <mergeCell ref="AS169:AT169"/>
    <mergeCell ref="AV169:AW169"/>
    <mergeCell ref="A168:A169"/>
    <mergeCell ref="B168:B169"/>
    <mergeCell ref="C168:C169"/>
    <mergeCell ref="D168:D169"/>
    <mergeCell ref="E168:E169"/>
    <mergeCell ref="F168:F169"/>
    <mergeCell ref="AQ168:AR168"/>
    <mergeCell ref="AQ169:AR169"/>
    <mergeCell ref="AS170:AT170"/>
    <mergeCell ref="AV170:AW170"/>
    <mergeCell ref="A166:A167"/>
    <mergeCell ref="B166:B167"/>
    <mergeCell ref="C166:C167"/>
    <mergeCell ref="D166:D167"/>
    <mergeCell ref="E166:E167"/>
    <mergeCell ref="F166:F167"/>
    <mergeCell ref="G166:G167"/>
    <mergeCell ref="B163:C163"/>
    <mergeCell ref="D163:K163"/>
    <mergeCell ref="AM166:AM167"/>
    <mergeCell ref="AN166:AN167"/>
    <mergeCell ref="AO166:AO167"/>
    <mergeCell ref="AQ166:AR167"/>
    <mergeCell ref="AS166:AW167"/>
    <mergeCell ref="AX166:AY167"/>
    <mergeCell ref="AA163:AE163"/>
    <mergeCell ref="AF163:AK163"/>
    <mergeCell ref="AF165:AG165"/>
    <mergeCell ref="AM122:AM123"/>
    <mergeCell ref="AN122:AN123"/>
    <mergeCell ref="AO122:AO123"/>
    <mergeCell ref="AQ122:AS122"/>
    <mergeCell ref="A122:A123"/>
    <mergeCell ref="B122:B123"/>
    <mergeCell ref="C122:C123"/>
    <mergeCell ref="D122:D123"/>
    <mergeCell ref="E122:E123"/>
    <mergeCell ref="F122:F123"/>
    <mergeCell ref="L163:N163"/>
    <mergeCell ref="O163:U163"/>
    <mergeCell ref="V163:X163"/>
    <mergeCell ref="Y163:Z163"/>
    <mergeCell ref="B124:F125"/>
    <mergeCell ref="J124:R125"/>
    <mergeCell ref="V124:AE125"/>
    <mergeCell ref="AM124:AN125"/>
    <mergeCell ref="AO124:AO125"/>
    <mergeCell ref="S125:T125"/>
    <mergeCell ref="AF125:AG125"/>
    <mergeCell ref="AO128:AO129"/>
    <mergeCell ref="A128:A129"/>
    <mergeCell ref="B128:B129"/>
    <mergeCell ref="C128:C129"/>
    <mergeCell ref="D128:D129"/>
    <mergeCell ref="E128:E129"/>
    <mergeCell ref="F128:F129"/>
    <mergeCell ref="G128:G129"/>
    <mergeCell ref="A138:A139"/>
    <mergeCell ref="B138:B139"/>
    <mergeCell ref="C138:C139"/>
    <mergeCell ref="A118:A119"/>
    <mergeCell ref="B118:B119"/>
    <mergeCell ref="C118:C119"/>
    <mergeCell ref="D118:D119"/>
    <mergeCell ref="E118:E119"/>
    <mergeCell ref="A120:A121"/>
    <mergeCell ref="B120:B121"/>
    <mergeCell ref="C120:C121"/>
    <mergeCell ref="D120:D121"/>
    <mergeCell ref="E120:E121"/>
    <mergeCell ref="F120:F121"/>
    <mergeCell ref="AM120:AM121"/>
    <mergeCell ref="AN120:AN121"/>
    <mergeCell ref="F118:F119"/>
    <mergeCell ref="AM118:AM119"/>
    <mergeCell ref="AN118:AN119"/>
    <mergeCell ref="AO118:AO119"/>
    <mergeCell ref="AQ118:AS118"/>
    <mergeCell ref="AO120:AO121"/>
    <mergeCell ref="AQ120:AS120"/>
    <mergeCell ref="AT120:AV121"/>
    <mergeCell ref="AW120:AY121"/>
    <mergeCell ref="AQ121:AS121"/>
    <mergeCell ref="AM112:AM113"/>
    <mergeCell ref="AN112:AN113"/>
    <mergeCell ref="AO112:AO113"/>
    <mergeCell ref="A112:A113"/>
    <mergeCell ref="B112:B113"/>
    <mergeCell ref="C112:C113"/>
    <mergeCell ref="D112:D113"/>
    <mergeCell ref="E112:E113"/>
    <mergeCell ref="F112:F113"/>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M108:AM109"/>
    <mergeCell ref="AN108:AN109"/>
    <mergeCell ref="AO108:AO109"/>
    <mergeCell ref="AQ108:AR108"/>
    <mergeCell ref="AS108:AY108"/>
    <mergeCell ref="AS109:AY109"/>
    <mergeCell ref="A108:A109"/>
    <mergeCell ref="B108:B109"/>
    <mergeCell ref="C108:C109"/>
    <mergeCell ref="D108:D109"/>
    <mergeCell ref="E108:E109"/>
    <mergeCell ref="F108:F109"/>
    <mergeCell ref="AS110:AY110"/>
    <mergeCell ref="A110:A111"/>
    <mergeCell ref="B110:B111"/>
    <mergeCell ref="C110:C111"/>
    <mergeCell ref="D110:D111"/>
    <mergeCell ref="E110:E111"/>
    <mergeCell ref="F110:F111"/>
    <mergeCell ref="AM110:AM111"/>
    <mergeCell ref="AN110:AN111"/>
    <mergeCell ref="AO110:AO111"/>
    <mergeCell ref="AQ110:AR110"/>
    <mergeCell ref="A106:A107"/>
    <mergeCell ref="B106:B107"/>
    <mergeCell ref="C106:C107"/>
    <mergeCell ref="D106:D107"/>
    <mergeCell ref="E106:E107"/>
    <mergeCell ref="F106:F107"/>
    <mergeCell ref="AV103:AW103"/>
    <mergeCell ref="A104:A105"/>
    <mergeCell ref="B104:B105"/>
    <mergeCell ref="C104:C105"/>
    <mergeCell ref="D104:D105"/>
    <mergeCell ref="E104:E105"/>
    <mergeCell ref="F104:F105"/>
    <mergeCell ref="AM104:AM105"/>
    <mergeCell ref="AN104:AN105"/>
    <mergeCell ref="AO104:AO105"/>
    <mergeCell ref="AS100:AT100"/>
    <mergeCell ref="AV100:AW100"/>
    <mergeCell ref="AS101:AT101"/>
    <mergeCell ref="AV101:AW101"/>
    <mergeCell ref="B102:B103"/>
    <mergeCell ref="AM102:AM103"/>
    <mergeCell ref="AS102:AT102"/>
    <mergeCell ref="AM106:AM107"/>
    <mergeCell ref="AN106:AN107"/>
    <mergeCell ref="AO106:AO107"/>
    <mergeCell ref="AQ106:AR106"/>
    <mergeCell ref="AS106:AY106"/>
    <mergeCell ref="AQ107:AR107"/>
    <mergeCell ref="AS107:AY107"/>
    <mergeCell ref="AS104:AT104"/>
    <mergeCell ref="A100:A103"/>
    <mergeCell ref="B100:B101"/>
    <mergeCell ref="C100:C103"/>
    <mergeCell ref="D100:D103"/>
    <mergeCell ref="E100:E103"/>
    <mergeCell ref="F100:F103"/>
    <mergeCell ref="AM100:AM101"/>
    <mergeCell ref="AN100:AN103"/>
    <mergeCell ref="A94:A99"/>
    <mergeCell ref="B94:B95"/>
    <mergeCell ref="C94:C99"/>
    <mergeCell ref="D94:D99"/>
    <mergeCell ref="E94:E99"/>
    <mergeCell ref="F94:F99"/>
    <mergeCell ref="B98:B99"/>
    <mergeCell ref="AQ100:AR100"/>
    <mergeCell ref="AQ101:AR101"/>
    <mergeCell ref="AQ102:AR102"/>
    <mergeCell ref="AQ103:AR103"/>
    <mergeCell ref="B96:B97"/>
    <mergeCell ref="A92:A93"/>
    <mergeCell ref="B92:B93"/>
    <mergeCell ref="C92:C93"/>
    <mergeCell ref="D92:D93"/>
    <mergeCell ref="E92:E93"/>
    <mergeCell ref="F92:F93"/>
    <mergeCell ref="AQ92:AR92"/>
    <mergeCell ref="AM94:AM95"/>
    <mergeCell ref="AN94:AN99"/>
    <mergeCell ref="AS94:AT94"/>
    <mergeCell ref="AV94:AW94"/>
    <mergeCell ref="AS95:AT95"/>
    <mergeCell ref="AV95:AW95"/>
    <mergeCell ref="AM98:AM99"/>
    <mergeCell ref="AS98:AT98"/>
    <mergeCell ref="AV98:AW98"/>
    <mergeCell ref="AQ94:AR94"/>
    <mergeCell ref="AQ95:AR95"/>
    <mergeCell ref="AQ98:AR98"/>
    <mergeCell ref="AQ99:AR99"/>
    <mergeCell ref="AM96:AM97"/>
    <mergeCell ref="AS99:AT99"/>
    <mergeCell ref="AV99:AW99"/>
    <mergeCell ref="AQ96:AR96"/>
    <mergeCell ref="AS96:AT96"/>
    <mergeCell ref="AV96:AW96"/>
    <mergeCell ref="AQ97:AR97"/>
    <mergeCell ref="AS97:AT97"/>
    <mergeCell ref="AV97:AW97"/>
    <mergeCell ref="AM90:AM91"/>
    <mergeCell ref="AN90:AN91"/>
    <mergeCell ref="AO90:AO91"/>
    <mergeCell ref="AS90:AT90"/>
    <mergeCell ref="AV90:AW90"/>
    <mergeCell ref="AS91:AT91"/>
    <mergeCell ref="AV91:AW91"/>
    <mergeCell ref="AS88:AT88"/>
    <mergeCell ref="AV88:AW88"/>
    <mergeCell ref="AS89:AT89"/>
    <mergeCell ref="AV89:AW89"/>
    <mergeCell ref="AQ90:AR90"/>
    <mergeCell ref="AQ91:AR91"/>
    <mergeCell ref="AM92:AM93"/>
    <mergeCell ref="AN92:AN93"/>
    <mergeCell ref="AO92:AO93"/>
    <mergeCell ref="AS92:AT92"/>
    <mergeCell ref="AV92:AW92"/>
    <mergeCell ref="AS93:AT93"/>
    <mergeCell ref="AV93:AW93"/>
    <mergeCell ref="AQ93:AR93"/>
    <mergeCell ref="AQ42:AS42"/>
    <mergeCell ref="A88:A89"/>
    <mergeCell ref="B88:B89"/>
    <mergeCell ref="C88:C89"/>
    <mergeCell ref="D88:D89"/>
    <mergeCell ref="E88:E89"/>
    <mergeCell ref="F88:F89"/>
    <mergeCell ref="AM88:AM89"/>
    <mergeCell ref="AN88:AN89"/>
    <mergeCell ref="AO88:AO89"/>
    <mergeCell ref="G86:G87"/>
    <mergeCell ref="AM86:AM87"/>
    <mergeCell ref="AN86:AN87"/>
    <mergeCell ref="AO86:AO87"/>
    <mergeCell ref="AQ86:AR87"/>
    <mergeCell ref="AS86:AW87"/>
    <mergeCell ref="AQ88:AR88"/>
    <mergeCell ref="AQ89:AR89"/>
    <mergeCell ref="F86:F87"/>
    <mergeCell ref="AO64:AO65"/>
    <mergeCell ref="A56:A57"/>
    <mergeCell ref="B56:B57"/>
    <mergeCell ref="C56:C57"/>
    <mergeCell ref="A54:A55"/>
    <mergeCell ref="A58:A59"/>
    <mergeCell ref="A62:A63"/>
    <mergeCell ref="D62:D63"/>
    <mergeCell ref="E62:E63"/>
    <mergeCell ref="F62:F63"/>
    <mergeCell ref="B83:C83"/>
    <mergeCell ref="D83:K83"/>
    <mergeCell ref="L83:N83"/>
    <mergeCell ref="O83:U83"/>
    <mergeCell ref="V83:X83"/>
    <mergeCell ref="AF45:AG45"/>
    <mergeCell ref="AM42:AM43"/>
    <mergeCell ref="AN42:AN43"/>
    <mergeCell ref="AO42:AO43"/>
    <mergeCell ref="B44:F45"/>
    <mergeCell ref="J44:R45"/>
    <mergeCell ref="V44:AE45"/>
    <mergeCell ref="AM44:AN45"/>
    <mergeCell ref="AO44:AO45"/>
    <mergeCell ref="Y83:Z83"/>
    <mergeCell ref="AA83:AE83"/>
    <mergeCell ref="AF83:AK83"/>
    <mergeCell ref="D58:D59"/>
    <mergeCell ref="E58:E59"/>
    <mergeCell ref="F58:F59"/>
    <mergeCell ref="AM58:AM59"/>
    <mergeCell ref="AN58:AN59"/>
    <mergeCell ref="AO54:AO55"/>
    <mergeCell ref="B58:B59"/>
    <mergeCell ref="C58:C59"/>
    <mergeCell ref="B62:B63"/>
    <mergeCell ref="C62:C63"/>
    <mergeCell ref="AO78:AO79"/>
    <mergeCell ref="AN50:AN51"/>
    <mergeCell ref="AO50:AO51"/>
    <mergeCell ref="AM62:AM63"/>
    <mergeCell ref="AN62:AN63"/>
    <mergeCell ref="AO62:AO63"/>
    <mergeCell ref="A60:A61"/>
    <mergeCell ref="B60:B61"/>
    <mergeCell ref="C60:C61"/>
    <mergeCell ref="D60:D61"/>
    <mergeCell ref="E60:E61"/>
    <mergeCell ref="AO58:AO59"/>
    <mergeCell ref="D52:D53"/>
    <mergeCell ref="E52:E53"/>
    <mergeCell ref="A50:A51"/>
    <mergeCell ref="B50:B51"/>
    <mergeCell ref="C50:C51"/>
    <mergeCell ref="D50:D51"/>
    <mergeCell ref="E50:E51"/>
    <mergeCell ref="F50:F51"/>
    <mergeCell ref="AM50:AM51"/>
    <mergeCell ref="AO52:AO53"/>
    <mergeCell ref="F52:F53"/>
    <mergeCell ref="AM52:AM53"/>
    <mergeCell ref="AN52:AN53"/>
    <mergeCell ref="A48:A49"/>
    <mergeCell ref="B48:B49"/>
    <mergeCell ref="C48:C49"/>
    <mergeCell ref="F30:F31"/>
    <mergeCell ref="AM28:AM29"/>
    <mergeCell ref="AN28:AN29"/>
    <mergeCell ref="AO28:AO29"/>
    <mergeCell ref="E34:E35"/>
    <mergeCell ref="F34:F35"/>
    <mergeCell ref="AM34:AM35"/>
    <mergeCell ref="AN34:AN35"/>
    <mergeCell ref="AO34:AO35"/>
    <mergeCell ref="A40:A41"/>
    <mergeCell ref="B40:B41"/>
    <mergeCell ref="C40:C41"/>
    <mergeCell ref="D40:D41"/>
    <mergeCell ref="E40:E41"/>
    <mergeCell ref="F40:F41"/>
    <mergeCell ref="AM40:AM41"/>
    <mergeCell ref="AN40:AN41"/>
    <mergeCell ref="AO40:AO41"/>
    <mergeCell ref="A38:A39"/>
    <mergeCell ref="AM30:AM31"/>
    <mergeCell ref="AN30:AN31"/>
    <mergeCell ref="AO30:AO31"/>
    <mergeCell ref="F76:F77"/>
    <mergeCell ref="AM76:AM77"/>
    <mergeCell ref="AN76:AN77"/>
    <mergeCell ref="AO76:AO77"/>
    <mergeCell ref="F32:F33"/>
    <mergeCell ref="AM32:AM33"/>
    <mergeCell ref="AN32:AN33"/>
    <mergeCell ref="AO32:AO33"/>
    <mergeCell ref="A30:A31"/>
    <mergeCell ref="B30:B31"/>
    <mergeCell ref="C30:C31"/>
    <mergeCell ref="D30:D31"/>
    <mergeCell ref="E30:E31"/>
    <mergeCell ref="A76:A77"/>
    <mergeCell ref="B76:B77"/>
    <mergeCell ref="C76:C77"/>
    <mergeCell ref="D76:D77"/>
    <mergeCell ref="E76:E77"/>
    <mergeCell ref="A32:A33"/>
    <mergeCell ref="B32:B33"/>
    <mergeCell ref="C32:C33"/>
    <mergeCell ref="D32:D33"/>
    <mergeCell ref="E32:E33"/>
    <mergeCell ref="A52:A53"/>
    <mergeCell ref="B52:B53"/>
    <mergeCell ref="C52:C53"/>
    <mergeCell ref="A34:A35"/>
    <mergeCell ref="B34:B35"/>
    <mergeCell ref="C34:C35"/>
    <mergeCell ref="D34:D35"/>
    <mergeCell ref="A42:A43"/>
    <mergeCell ref="B42:B43"/>
    <mergeCell ref="A26:A27"/>
    <mergeCell ref="B26:B27"/>
    <mergeCell ref="C26:C27"/>
    <mergeCell ref="D26:D27"/>
    <mergeCell ref="E26:E27"/>
    <mergeCell ref="F26:F27"/>
    <mergeCell ref="AS28:AY28"/>
    <mergeCell ref="AS29:AY29"/>
    <mergeCell ref="A28:A29"/>
    <mergeCell ref="B28:B29"/>
    <mergeCell ref="C28:C29"/>
    <mergeCell ref="D28:D29"/>
    <mergeCell ref="E28:E29"/>
    <mergeCell ref="F28:F29"/>
    <mergeCell ref="AM26:AM27"/>
    <mergeCell ref="AN26:AN27"/>
    <mergeCell ref="AO26:AO27"/>
    <mergeCell ref="AQ26:AR26"/>
    <mergeCell ref="AS26:AY26"/>
    <mergeCell ref="AQ27:AR27"/>
    <mergeCell ref="AS27:AY27"/>
    <mergeCell ref="AQ28:AR28"/>
    <mergeCell ref="A24:A25"/>
    <mergeCell ref="B24:B25"/>
    <mergeCell ref="C24:C25"/>
    <mergeCell ref="D24:D25"/>
    <mergeCell ref="E24:E25"/>
    <mergeCell ref="F24:F25"/>
    <mergeCell ref="AM24:AM25"/>
    <mergeCell ref="AN24:AN25"/>
    <mergeCell ref="AO24:AO25"/>
    <mergeCell ref="AS20:AT20"/>
    <mergeCell ref="AV20:AW20"/>
    <mergeCell ref="AS21:AT21"/>
    <mergeCell ref="AV21:AW21"/>
    <mergeCell ref="B22:B23"/>
    <mergeCell ref="AM22:AM23"/>
    <mergeCell ref="AS22:AT22"/>
    <mergeCell ref="AV22:AW22"/>
    <mergeCell ref="AS23:AT23"/>
    <mergeCell ref="AS24:AT24"/>
    <mergeCell ref="AV24:AW24"/>
    <mergeCell ref="AS25:AT25"/>
    <mergeCell ref="AV25:AW25"/>
    <mergeCell ref="AQ24:AR24"/>
    <mergeCell ref="AQ25:AR25"/>
    <mergeCell ref="AS14:AT14"/>
    <mergeCell ref="AV14:AW14"/>
    <mergeCell ref="AS15:AT15"/>
    <mergeCell ref="AV15:AW15"/>
    <mergeCell ref="AM18:AM19"/>
    <mergeCell ref="AS18:AT18"/>
    <mergeCell ref="AV18:AW18"/>
    <mergeCell ref="AS16:AT16"/>
    <mergeCell ref="AV16:AW16"/>
    <mergeCell ref="AS17:AT17"/>
    <mergeCell ref="AV17:AW17"/>
    <mergeCell ref="AS19:AT19"/>
    <mergeCell ref="AV19:AW19"/>
    <mergeCell ref="A20:A23"/>
    <mergeCell ref="B20:B21"/>
    <mergeCell ref="C20:C23"/>
    <mergeCell ref="D20:D23"/>
    <mergeCell ref="E20:E23"/>
    <mergeCell ref="F20:F23"/>
    <mergeCell ref="AM20:AM21"/>
    <mergeCell ref="AN20:AN23"/>
    <mergeCell ref="A14:A19"/>
    <mergeCell ref="B14:B15"/>
    <mergeCell ref="C14:C19"/>
    <mergeCell ref="D14:D19"/>
    <mergeCell ref="E14:E19"/>
    <mergeCell ref="F14:F19"/>
    <mergeCell ref="B18:B19"/>
    <mergeCell ref="AQ22:AR22"/>
    <mergeCell ref="AQ23:AR23"/>
    <mergeCell ref="AV23:AW23"/>
    <mergeCell ref="AQ14:AR14"/>
    <mergeCell ref="AS10:AT10"/>
    <mergeCell ref="AV10:AW10"/>
    <mergeCell ref="AS11:AT11"/>
    <mergeCell ref="AV11:AW11"/>
    <mergeCell ref="AQ10:AR10"/>
    <mergeCell ref="AQ11:AR11"/>
    <mergeCell ref="AS8:AT8"/>
    <mergeCell ref="AV8:AW8"/>
    <mergeCell ref="AS9:AT9"/>
    <mergeCell ref="AV9:AW9"/>
    <mergeCell ref="A12:A13"/>
    <mergeCell ref="B12:B13"/>
    <mergeCell ref="C12:C13"/>
    <mergeCell ref="D12:D13"/>
    <mergeCell ref="E12:E13"/>
    <mergeCell ref="F12:F13"/>
    <mergeCell ref="AM10:AM11"/>
    <mergeCell ref="AN10:AN11"/>
    <mergeCell ref="AO10:AO11"/>
    <mergeCell ref="A10:A11"/>
    <mergeCell ref="B10:B11"/>
    <mergeCell ref="C10:C11"/>
    <mergeCell ref="D10:D11"/>
    <mergeCell ref="E10:E11"/>
    <mergeCell ref="F10:F11"/>
    <mergeCell ref="AM12:AM13"/>
    <mergeCell ref="AN12:AN13"/>
    <mergeCell ref="AO12:AO13"/>
    <mergeCell ref="AS12:AT12"/>
    <mergeCell ref="AV12:AW12"/>
    <mergeCell ref="AS13:AT13"/>
    <mergeCell ref="AV13:AW13"/>
    <mergeCell ref="A6:A7"/>
    <mergeCell ref="B6:B7"/>
    <mergeCell ref="C6:C7"/>
    <mergeCell ref="D6:D7"/>
    <mergeCell ref="E6:E7"/>
    <mergeCell ref="F6:F7"/>
    <mergeCell ref="AX6:AY7"/>
    <mergeCell ref="A8:A9"/>
    <mergeCell ref="B8:B9"/>
    <mergeCell ref="C8:C9"/>
    <mergeCell ref="D8:D9"/>
    <mergeCell ref="E8:E9"/>
    <mergeCell ref="F8:F9"/>
    <mergeCell ref="AM8:AM9"/>
    <mergeCell ref="AN8:AN9"/>
    <mergeCell ref="AO8:AO9"/>
    <mergeCell ref="G6:G7"/>
    <mergeCell ref="AM6:AM7"/>
    <mergeCell ref="AN6:AN7"/>
    <mergeCell ref="AO6:AO7"/>
    <mergeCell ref="AQ6:AR7"/>
    <mergeCell ref="AS6:AW7"/>
    <mergeCell ref="AQ8:AR8"/>
    <mergeCell ref="AQ9:AR9"/>
    <mergeCell ref="AN48:AN49"/>
    <mergeCell ref="B1:E1"/>
    <mergeCell ref="B3:C3"/>
    <mergeCell ref="D3:K3"/>
    <mergeCell ref="L3:N3"/>
    <mergeCell ref="O3:U3"/>
    <mergeCell ref="V3:X3"/>
    <mergeCell ref="AQ19:AR19"/>
    <mergeCell ref="AQ20:AR20"/>
    <mergeCell ref="AQ21:AR21"/>
    <mergeCell ref="B16:B17"/>
    <mergeCell ref="AM16:AM17"/>
    <mergeCell ref="AQ16:AR16"/>
    <mergeCell ref="AQ17:AR17"/>
    <mergeCell ref="Y3:Z3"/>
    <mergeCell ref="AA3:AE3"/>
    <mergeCell ref="AF3:AK3"/>
    <mergeCell ref="AF5:AG5"/>
    <mergeCell ref="AQ12:AR12"/>
    <mergeCell ref="AQ13:AR13"/>
    <mergeCell ref="AM14:AM15"/>
    <mergeCell ref="AN14:AN19"/>
    <mergeCell ref="AQ15:AR15"/>
    <mergeCell ref="AQ18:AR18"/>
    <mergeCell ref="AQ38:AS38"/>
    <mergeCell ref="C42:C43"/>
    <mergeCell ref="D42:D43"/>
    <mergeCell ref="E42:E43"/>
    <mergeCell ref="F42:F43"/>
    <mergeCell ref="S45:T45"/>
    <mergeCell ref="AQ30:AR30"/>
    <mergeCell ref="AS30:AY30"/>
    <mergeCell ref="E70:E71"/>
    <mergeCell ref="AS176:AT176"/>
    <mergeCell ref="AV176:AW176"/>
    <mergeCell ref="AQ177:AR177"/>
    <mergeCell ref="AS177:AT177"/>
    <mergeCell ref="AV177:AW177"/>
    <mergeCell ref="AX86:AY87"/>
    <mergeCell ref="AV102:AW102"/>
    <mergeCell ref="AS103:AT103"/>
    <mergeCell ref="AV104:AW104"/>
    <mergeCell ref="AS105:AT105"/>
    <mergeCell ref="AV105:AW105"/>
    <mergeCell ref="AQ104:AR104"/>
    <mergeCell ref="AQ105:AR105"/>
    <mergeCell ref="D36:D37"/>
    <mergeCell ref="E36:E37"/>
    <mergeCell ref="F36:F37"/>
    <mergeCell ref="AM36:AM37"/>
    <mergeCell ref="AN36:AN37"/>
    <mergeCell ref="AO36:AO37"/>
    <mergeCell ref="AO48:AO49"/>
    <mergeCell ref="D56:D57"/>
    <mergeCell ref="E56:E57"/>
    <mergeCell ref="F56:F57"/>
    <mergeCell ref="AM56:AM57"/>
    <mergeCell ref="AN56:AN57"/>
    <mergeCell ref="AO56:AO57"/>
    <mergeCell ref="D48:D49"/>
    <mergeCell ref="E48:E49"/>
    <mergeCell ref="F48:F49"/>
    <mergeCell ref="G48:G49"/>
    <mergeCell ref="AM48:AM49"/>
    <mergeCell ref="AO66:AO67"/>
    <mergeCell ref="B38:B39"/>
    <mergeCell ref="C38:C39"/>
    <mergeCell ref="D38:D39"/>
    <mergeCell ref="E38:E39"/>
    <mergeCell ref="F38:F39"/>
    <mergeCell ref="AM38:AM39"/>
    <mergeCell ref="AN38:AN39"/>
    <mergeCell ref="AO38:AO39"/>
    <mergeCell ref="A36:A37"/>
    <mergeCell ref="B36:B37"/>
    <mergeCell ref="C36:C37"/>
    <mergeCell ref="E90:E91"/>
    <mergeCell ref="F90:F91"/>
    <mergeCell ref="F60:F61"/>
    <mergeCell ref="AM60:AM61"/>
    <mergeCell ref="AN60:AN61"/>
    <mergeCell ref="AO60:AO61"/>
    <mergeCell ref="AO74:AO75"/>
    <mergeCell ref="A72:A73"/>
    <mergeCell ref="B72:B73"/>
    <mergeCell ref="C72:C73"/>
    <mergeCell ref="D72:D73"/>
    <mergeCell ref="E72:E73"/>
    <mergeCell ref="F72:F73"/>
    <mergeCell ref="AM72:AM73"/>
    <mergeCell ref="AN72:AN73"/>
    <mergeCell ref="AO72:AO73"/>
    <mergeCell ref="A70:A71"/>
    <mergeCell ref="B70:B71"/>
    <mergeCell ref="C70:C71"/>
    <mergeCell ref="D70:D71"/>
    <mergeCell ref="B54:B55"/>
    <mergeCell ref="C54:C55"/>
    <mergeCell ref="D54:D55"/>
    <mergeCell ref="E54:E55"/>
    <mergeCell ref="F54:F55"/>
    <mergeCell ref="F78:F79"/>
    <mergeCell ref="AM54:AM55"/>
    <mergeCell ref="AN54:AN55"/>
    <mergeCell ref="AN64:AN65"/>
    <mergeCell ref="F134:F135"/>
    <mergeCell ref="AM134:AM135"/>
    <mergeCell ref="AN134:AN135"/>
    <mergeCell ref="D66:D67"/>
    <mergeCell ref="E66:E67"/>
    <mergeCell ref="F66:F67"/>
    <mergeCell ref="AM66:AM67"/>
    <mergeCell ref="AN66:AN67"/>
    <mergeCell ref="F70:F71"/>
    <mergeCell ref="AM70:AM71"/>
    <mergeCell ref="AN70:AN71"/>
    <mergeCell ref="B64:B65"/>
    <mergeCell ref="B78:B79"/>
    <mergeCell ref="C78:C79"/>
    <mergeCell ref="D78:D79"/>
    <mergeCell ref="E78:E79"/>
    <mergeCell ref="D74:D75"/>
    <mergeCell ref="E74:E75"/>
    <mergeCell ref="F74:F75"/>
    <mergeCell ref="AM74:AM75"/>
    <mergeCell ref="AN74:AN75"/>
    <mergeCell ref="AM78:AM79"/>
    <mergeCell ref="AN78:AN79"/>
    <mergeCell ref="AO132:AO133"/>
    <mergeCell ref="C64:C65"/>
    <mergeCell ref="D64:D65"/>
    <mergeCell ref="E64:E65"/>
    <mergeCell ref="F64:F65"/>
    <mergeCell ref="AM64:AM65"/>
    <mergeCell ref="A130:A131"/>
    <mergeCell ref="B130:B131"/>
    <mergeCell ref="C130:C131"/>
    <mergeCell ref="D130:D131"/>
    <mergeCell ref="E130:E131"/>
    <mergeCell ref="F130:F131"/>
    <mergeCell ref="AM130:AM131"/>
    <mergeCell ref="AN130:AN131"/>
    <mergeCell ref="AO130:AO131"/>
    <mergeCell ref="AM128:AM129"/>
    <mergeCell ref="AN128:AN129"/>
    <mergeCell ref="A74:A75"/>
    <mergeCell ref="B74:B75"/>
    <mergeCell ref="C74:C75"/>
    <mergeCell ref="A66:A67"/>
    <mergeCell ref="B66:B67"/>
    <mergeCell ref="C66:C67"/>
    <mergeCell ref="AF85:AG85"/>
    <mergeCell ref="A86:A87"/>
    <mergeCell ref="B86:B87"/>
    <mergeCell ref="C86:C87"/>
    <mergeCell ref="D86:D87"/>
    <mergeCell ref="E86:E87"/>
    <mergeCell ref="AO70:AO71"/>
    <mergeCell ref="A64:A65"/>
    <mergeCell ref="A78:A79"/>
    <mergeCell ref="A150:A151"/>
    <mergeCell ref="B150:B151"/>
    <mergeCell ref="C150:C151"/>
    <mergeCell ref="D150:D151"/>
    <mergeCell ref="E150:E151"/>
    <mergeCell ref="F150:F151"/>
    <mergeCell ref="AM150:AM151"/>
    <mergeCell ref="AN150:AN151"/>
    <mergeCell ref="AO150:AO151"/>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F144:F145"/>
    <mergeCell ref="AM144:AM145"/>
    <mergeCell ref="AN144:AN145"/>
    <mergeCell ref="AO144:AO145"/>
    <mergeCell ref="A142:A143"/>
    <mergeCell ref="B142:B143"/>
    <mergeCell ref="C142:C143"/>
    <mergeCell ref="D142:D143"/>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4:A215"/>
    <mergeCell ref="B214:B215"/>
    <mergeCell ref="C214:C215"/>
    <mergeCell ref="D214:D215"/>
    <mergeCell ref="E214:E215"/>
    <mergeCell ref="F214:F215"/>
    <mergeCell ref="AM214:AM215"/>
    <mergeCell ref="AN214:AN215"/>
    <mergeCell ref="AO214:AO215"/>
    <mergeCell ref="A212:A213"/>
    <mergeCell ref="B212:B213"/>
    <mergeCell ref="C212:C213"/>
    <mergeCell ref="D212:D213"/>
    <mergeCell ref="E212:E213"/>
    <mergeCell ref="F212:F213"/>
    <mergeCell ref="AM212:AM213"/>
    <mergeCell ref="AN212:AN213"/>
    <mergeCell ref="AO212:AO213"/>
    <mergeCell ref="A218:A219"/>
    <mergeCell ref="B218:B219"/>
    <mergeCell ref="C218:C219"/>
    <mergeCell ref="D218:D219"/>
    <mergeCell ref="E218:E219"/>
    <mergeCell ref="F218:F219"/>
    <mergeCell ref="AM218:AM219"/>
    <mergeCell ref="AN218:AN219"/>
    <mergeCell ref="AO218:AO219"/>
    <mergeCell ref="A216:A217"/>
    <mergeCell ref="B216:B217"/>
    <mergeCell ref="C216:C217"/>
    <mergeCell ref="D216:D217"/>
    <mergeCell ref="E216:E217"/>
    <mergeCell ref="F216:F217"/>
    <mergeCell ref="AM216:AM217"/>
    <mergeCell ref="AN216:AN217"/>
    <mergeCell ref="AO216:AO217"/>
    <mergeCell ref="A222:A223"/>
    <mergeCell ref="B222:B223"/>
    <mergeCell ref="C222:C223"/>
    <mergeCell ref="D222:D223"/>
    <mergeCell ref="E222:E223"/>
    <mergeCell ref="F222:F223"/>
    <mergeCell ref="AM222:AM223"/>
    <mergeCell ref="AN222:AN223"/>
    <mergeCell ref="AO222:AO223"/>
    <mergeCell ref="A220:A221"/>
    <mergeCell ref="B220:B221"/>
    <mergeCell ref="C220:C221"/>
    <mergeCell ref="D220:D221"/>
    <mergeCell ref="E220:E221"/>
    <mergeCell ref="F220:F221"/>
    <mergeCell ref="AM220:AM221"/>
    <mergeCell ref="AN220:AN221"/>
    <mergeCell ref="AO220:AO221"/>
    <mergeCell ref="F232:F233"/>
    <mergeCell ref="AM232:AM233"/>
    <mergeCell ref="AN232:AN233"/>
    <mergeCell ref="AO232:AO233"/>
    <mergeCell ref="B224:B225"/>
    <mergeCell ref="C224:C225"/>
    <mergeCell ref="D224:D225"/>
    <mergeCell ref="E224:E225"/>
    <mergeCell ref="F224:F225"/>
    <mergeCell ref="AM224:AM225"/>
    <mergeCell ref="AN224:AN225"/>
    <mergeCell ref="AO224:AO225"/>
    <mergeCell ref="A226:A227"/>
    <mergeCell ref="B226:B227"/>
    <mergeCell ref="C226:C227"/>
    <mergeCell ref="D226:D227"/>
    <mergeCell ref="E226:E227"/>
    <mergeCell ref="F226:F227"/>
    <mergeCell ref="AM226:AM227"/>
    <mergeCell ref="AN226:AN227"/>
    <mergeCell ref="AO226:AO227"/>
    <mergeCell ref="A224:A225"/>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4:A235"/>
    <mergeCell ref="B234:B235"/>
    <mergeCell ref="C234:C235"/>
    <mergeCell ref="D234:D235"/>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E234:E235"/>
    <mergeCell ref="F234:F235"/>
    <mergeCell ref="AM234:AM235"/>
    <mergeCell ref="AN234:AN235"/>
    <mergeCell ref="AO234:AO235"/>
    <mergeCell ref="A232:A233"/>
    <mergeCell ref="B232:B233"/>
    <mergeCell ref="C232:C233"/>
    <mergeCell ref="D232:D233"/>
    <mergeCell ref="E232:E233"/>
    <mergeCell ref="A148:A149"/>
    <mergeCell ref="B148:B149"/>
    <mergeCell ref="C148:C149"/>
    <mergeCell ref="D148:D149"/>
    <mergeCell ref="E148:E149"/>
    <mergeCell ref="F148:F149"/>
    <mergeCell ref="AM148:AM149"/>
    <mergeCell ref="AN148:AN149"/>
    <mergeCell ref="AO148:AO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E140:E141"/>
    <mergeCell ref="F140:F141"/>
    <mergeCell ref="AM140:AM141"/>
    <mergeCell ref="AN140:AN141"/>
    <mergeCell ref="AO140:AO141"/>
    <mergeCell ref="E142:E143"/>
    <mergeCell ref="F142:F143"/>
    <mergeCell ref="AM142:AM143"/>
    <mergeCell ref="AN142:AN143"/>
    <mergeCell ref="F146:F147"/>
    <mergeCell ref="AM146:AM147"/>
    <mergeCell ref="AN146:AN147"/>
    <mergeCell ref="AO146:AO147"/>
    <mergeCell ref="A144:A145"/>
    <mergeCell ref="B144:B145"/>
    <mergeCell ref="C144:C145"/>
    <mergeCell ref="D144:D145"/>
    <mergeCell ref="E144:E145"/>
    <mergeCell ref="AO142:AO143"/>
    <mergeCell ref="A140:A141"/>
    <mergeCell ref="B140:B141"/>
    <mergeCell ref="C140:C141"/>
    <mergeCell ref="D140:D141"/>
    <mergeCell ref="A90:A91"/>
    <mergeCell ref="B90:B91"/>
    <mergeCell ref="C90:C91"/>
    <mergeCell ref="D90:D91"/>
    <mergeCell ref="A134:A135"/>
    <mergeCell ref="B134:B135"/>
    <mergeCell ref="C134:C135"/>
    <mergeCell ref="D134:D135"/>
    <mergeCell ref="E134:E135"/>
    <mergeCell ref="AO134:AO135"/>
    <mergeCell ref="A132:A133"/>
    <mergeCell ref="B132:B133"/>
    <mergeCell ref="C132:C133"/>
    <mergeCell ref="D132:D133"/>
    <mergeCell ref="E132:E133"/>
    <mergeCell ref="F132:F133"/>
    <mergeCell ref="AM132:AM133"/>
    <mergeCell ref="AN132:AN133"/>
  </mergeCells>
  <phoneticPr fontId="2"/>
  <dataValidations count="1">
    <dataValidation type="list" allowBlank="1" showInputMessage="1" showErrorMessage="1" sqref="E94:E123 E130:E159 E210:E239 E50:E79 E14:E43 E174:E203">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5" manualBreakCount="5">
    <brk id="47" min="1" max="50" man="1"/>
    <brk id="81" min="1" max="50" man="1"/>
    <brk id="127" min="1" max="50" man="1"/>
    <brk id="161" min="1" max="50" man="1"/>
    <brk id="207" min="1" max="5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AO210" sqref="AO210:AO2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【算定要件集計】!C5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IFERROR(INDEX(【従業者名簿】!F:F,MATCH('5月'!F14,【従業者名簿】!C:C,0)),"")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9"/>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IFERROR(INDEX(【従業者名簿】!F:F,MATCH('5月'!F20,【従業者名簿】!C:C,0)),"")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154</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95</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95</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IFERROR(INDEX(【従業者名簿】!F:F,MATCH('5月'!F94,【従業者名簿】!C:C,0)),"")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IFERROR(INDEX(【従業者名簿】!F:F,MATCH('5月'!F100,【従業者名簿】!C:C,0)),"")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154</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95</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95</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IFERROR(INDEX(【従業者名簿】!F:F,MATCH('5月'!F174,【従業者名簿】!C:C,0)),"")</f>
        <v/>
      </c>
      <c r="B174" s="234" t="s">
        <v>4</v>
      </c>
      <c r="C174" s="251" t="str">
        <f>IF(AO174="介護福祉士","〇","")</f>
        <v/>
      </c>
      <c r="D174" s="312" t="str">
        <f>IF(A174="","",DATEDIF(A174,$AF$3,"m"))</f>
        <v/>
      </c>
      <c r="E174" s="252" t="s">
        <v>8</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IFERROR(INDEX(【従業者名簿】!F:F,MATCH('5月'!F180,【従業者名簿】!C:C,0)),"")</f>
        <v/>
      </c>
      <c r="B180" s="194" t="s">
        <v>5</v>
      </c>
      <c r="C180" s="224" t="str">
        <f>IF(AO180="介護福祉士","〇","")</f>
        <v/>
      </c>
      <c r="D180" s="321" t="str">
        <f>IF(A180="","",DATEDIF(A180,$AF$3,"m"))</f>
        <v/>
      </c>
      <c r="E180" s="242" t="s">
        <v>8</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154</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c r="BA204" s="1" t="s">
        <v>184</v>
      </c>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95</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95</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14:E43 E94:E123 E174:E203 E210:E239 E130:E159 E50:E7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AO210" sqref="AO210:AO2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【算定要件集計】!D5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IFERROR(INDEX(【従業者名簿】!F:F,MATCH('6月'!F14,【従業者名簿】!C:C,0)),"")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IFERROR(INDEX(【従業者名簿】!F:F,MATCH('6月'!F20,【従業者名簿】!C:C,0)),"")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152</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93</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93</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IFERROR(INDEX(【従業者名簿】!F:F,MATCH('6月'!F94,【従業者名簿】!C:C,0)),"")</f>
        <v/>
      </c>
      <c r="B94" s="234" t="s">
        <v>4</v>
      </c>
      <c r="C94" s="251" t="str">
        <f>IF(AO94="介護福祉士","〇","")</f>
        <v/>
      </c>
      <c r="D94" s="312" t="str">
        <f>IF(A94="","",DATEDIF(A94,$AF$3,"m"))</f>
        <v/>
      </c>
      <c r="E94" s="252" t="s">
        <v>8</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IFERROR(INDEX(【従業者名簿】!F:F,MATCH('6月'!F100,【従業者名簿】!C:C,0)),"")</f>
        <v/>
      </c>
      <c r="B100" s="194" t="s">
        <v>5</v>
      </c>
      <c r="C100" s="224" t="str">
        <f>IF(AO100="介護福祉士","〇","")</f>
        <v/>
      </c>
      <c r="D100" s="321" t="str">
        <f>IF(A100="","",DATEDIF(A100,$AF$3,"m"))</f>
        <v/>
      </c>
      <c r="E100" s="242" t="s">
        <v>8</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152</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93</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93</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IFERROR(INDEX(【従業者名簿】!F:F,MATCH('6月'!F174,【従業者名簿】!C:C,0)),"")</f>
        <v/>
      </c>
      <c r="B174" s="234" t="s">
        <v>4</v>
      </c>
      <c r="C174" s="251" t="str">
        <f>IF(AO174="介護福祉士","〇","")</f>
        <v/>
      </c>
      <c r="D174" s="312" t="str">
        <f>IF(A174="","",DATEDIF(A174,$AF$3,"m"))</f>
        <v/>
      </c>
      <c r="E174" s="252" t="s">
        <v>8</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IFERROR(INDEX(【従業者名簿】!F:F,MATCH('6月'!F180,【従業者名簿】!C:C,0)),"")</f>
        <v/>
      </c>
      <c r="B180" s="194" t="s">
        <v>5</v>
      </c>
      <c r="C180" s="224" t="str">
        <f>IF(AO180="介護福祉士","〇","")</f>
        <v/>
      </c>
      <c r="D180" s="321" t="str">
        <f>IF(A180="","",DATEDIF(A180,$AF$3,"m"))</f>
        <v/>
      </c>
      <c r="E180" s="242" t="s">
        <v>8</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152</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93</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93</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AO210" sqref="AO210:AO2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【算定要件集計】!E5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IFERROR(INDEX(【従業者名簿】!F:F,MATCH('7月'!F14,【従業者名簿】!C:C,0)),"")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IFERROR(INDEX(【従業者名簿】!F:F,MATCH('7月'!F20,【従業者名簿】!C:C,0)),"")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151</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92</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92</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IFERROR(INDEX(【従業者名簿】!F:F,MATCH('7月'!F94,【従業者名簿】!C:C,0)),"")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IFERROR(INDEX(【従業者名簿】!F:F,MATCH('7月'!F100,【従業者名簿】!C:C,0)),"")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151</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92</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92</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IFERROR(INDEX(【従業者名簿】!F:F,MATCH('7月'!F174,【従業者名簿】!C:C,0)),"")</f>
        <v/>
      </c>
      <c r="B174" s="234" t="s">
        <v>4</v>
      </c>
      <c r="C174" s="251" t="str">
        <f>IF(AO174="介護福祉士","〇","")</f>
        <v/>
      </c>
      <c r="D174" s="312" t="str">
        <f>IF(A174="","",DATEDIF(A174,$AF$3,"m"))</f>
        <v/>
      </c>
      <c r="E174" s="252" t="s">
        <v>107</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IFERROR(INDEX(【従業者名簿】!F:F,MATCH('7月'!F180,【従業者名簿】!C:C,0)),"")</f>
        <v/>
      </c>
      <c r="B180" s="194" t="s">
        <v>5</v>
      </c>
      <c r="C180" s="224" t="str">
        <f>IF(AO180="介護福祉士","〇","")</f>
        <v/>
      </c>
      <c r="D180" s="321" t="str">
        <f>IF(A180="","",DATEDIF(A180,$AF$3,"m"))</f>
        <v/>
      </c>
      <c r="E180" s="242" t="s">
        <v>107</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151</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92</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92</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AO210" sqref="AO210:AO2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【算定要件集計】!F5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IFERROR(INDEX(【従業者名簿】!F:F,MATCH('8月'!F14,【従業者名簿】!C:C,0)),"")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IFERROR(INDEX(【従業者名簿】!F:F,MATCH('8月'!F20,【従業者名簿】!C:C,0)),"")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152</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94</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94</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IFERROR(INDEX(【従業者名簿】!F:F,MATCH('8月'!F94,【従業者名簿】!C:C,0)),"")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IFERROR(INDEX(【従業者名簿】!F:F,MATCH('8月'!F100,【従業者名簿】!C:C,0)),"")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152</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94</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94</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IFERROR(INDEX(【従業者名簿】!F:F,MATCH('8月'!F174,【従業者名簿】!C:C,0)),"")</f>
        <v/>
      </c>
      <c r="B174" s="234" t="s">
        <v>4</v>
      </c>
      <c r="C174" s="251" t="str">
        <f>IF(AO174="介護福祉士","〇","")</f>
        <v/>
      </c>
      <c r="D174" s="312" t="str">
        <f>IF(A174="","",DATEDIF(A174,$AF$3,"m"))</f>
        <v/>
      </c>
      <c r="E174" s="252" t="s">
        <v>8</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IFERROR(INDEX(【従業者名簿】!F:F,MATCH('8月'!F180,【従業者名簿】!C:C,0)),"")</f>
        <v/>
      </c>
      <c r="B180" s="194" t="s">
        <v>5</v>
      </c>
      <c r="C180" s="224" t="str">
        <f>IF(AO180="介護福祉士","〇","")</f>
        <v/>
      </c>
      <c r="D180" s="321" t="str">
        <f>IF(A180="","",DATEDIF(A180,$AF$3,"m"))</f>
        <v/>
      </c>
      <c r="E180" s="242" t="s">
        <v>8</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152</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94</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94</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R9" sqref="R9"/>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【算定要件集計】!G5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114</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IFERROR(INDEX(【従業者名簿】!F:F,MATCH('9月'!F14,【従業者名簿】!C:C,0)),"")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IFERROR(INDEX(【従業者名簿】!F:F,MATCH('9月'!F20,【従業者名簿】!C:C,0)),"")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151</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92</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92</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IFERROR(INDEX(【従業者名簿】!F:F,MATCH('9月'!F94,【従業者名簿】!C:C,0)),"")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IFERROR(INDEX(【従業者名簿】!F:F,MATCH('9月'!F100,【従業者名簿】!C:C,0)),"")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151</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92</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92</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IFERROR(INDEX(【従業者名簿】!F:F,MATCH('9月'!F174,【従業者名簿】!C:C,0)),"")</f>
        <v/>
      </c>
      <c r="B174" s="234" t="s">
        <v>4</v>
      </c>
      <c r="C174" s="251" t="str">
        <f>IF(AO174="介護福祉士","〇","")</f>
        <v/>
      </c>
      <c r="D174" s="312" t="str">
        <f>IF(A174="","",DATEDIF(A174,$AF$3,"m"))</f>
        <v/>
      </c>
      <c r="E174" s="252" t="s">
        <v>107</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IFERROR(INDEX(【従業者名簿】!F:F,MATCH('9月'!F180,【従業者名簿】!C:C,0)),"")</f>
        <v/>
      </c>
      <c r="B180" s="194" t="s">
        <v>5</v>
      </c>
      <c r="C180" s="224" t="str">
        <f>IF(AO180="介護福祉士","〇","")</f>
        <v/>
      </c>
      <c r="D180" s="321" t="str">
        <f>IF(A180="","",DATEDIF(A180,$AF$3,"m"))</f>
        <v/>
      </c>
      <c r="E180" s="242" t="s">
        <v>107</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151</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92</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92</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P9" sqref="P9"/>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【算定要件集計】!H5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IFERROR(INDEX(【従業者名簿】!F:F,MATCH('10月'!F14,【従業者名簿】!C:C,0)),"")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IFERROR(INDEX(【従業者名簿】!F:F,MATCH('10月'!F20,【従業者名簿】!C:C,0)),"")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151</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93</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93</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IFERROR(INDEX(【従業者名簿】!F:F,MATCH('10月'!F94,【従業者名簿】!C:C,0)),"")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IFERROR(INDEX(【従業者名簿】!F:F,MATCH('10月'!F100,【従業者名簿】!C:C,0)),"")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151</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93</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93</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IFERROR(INDEX(【従業者名簿】!F:F,MATCH('10月'!F174,【従業者名簿】!C:C,0)),"")</f>
        <v/>
      </c>
      <c r="B174" s="234" t="s">
        <v>4</v>
      </c>
      <c r="C174" s="251" t="str">
        <f>IF(AO174="介護福祉士","〇","")</f>
        <v/>
      </c>
      <c r="D174" s="312" t="str">
        <f>IF(A174="","",DATEDIF(A174,$AF$3,"m"))</f>
        <v/>
      </c>
      <c r="E174" s="252" t="s">
        <v>8</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IFERROR(INDEX(【従業者名簿】!F:F,MATCH('10月'!F180,【従業者名簿】!C:C,0)),"")</f>
        <v/>
      </c>
      <c r="B180" s="194" t="s">
        <v>5</v>
      </c>
      <c r="C180" s="224" t="str">
        <f>IF(AO180="介護福祉士","〇","")</f>
        <v/>
      </c>
      <c r="D180" s="321" t="str">
        <f>IF(A180="","",DATEDIF(A180,$AF$3,"m"))</f>
        <v/>
      </c>
      <c r="E180" s="242" t="s">
        <v>8</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151</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93</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93</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S11" sqref="S11"/>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【算定要件集計】!I5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IFERROR(INDEX(【従業者名簿】!F:F,MATCH('11月'!F14,【従業者名簿】!C:C,0)),"")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IFERROR(INDEX(【従業者名簿】!F:F,MATCH('11月'!F20,【従業者名簿】!C:C,0)),"")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153</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93</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93</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IFERROR(INDEX(【従業者名簿】!F:F,MATCH('11月'!F94,【従業者名簿】!C:C,0)),"")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IFERROR(INDEX(【従業者名簿】!F:F,MATCH('11月'!F100,【従業者名簿】!C:C,0)),"")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153</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93</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93</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IFERROR(INDEX(【従業者名簿】!F:F,MATCH('11月'!F174,【従業者名簿】!C:C,0)),"")</f>
        <v/>
      </c>
      <c r="B174" s="234" t="s">
        <v>4</v>
      </c>
      <c r="C174" s="251" t="str">
        <f>IF(AO174="介護福祉士","〇","")</f>
        <v/>
      </c>
      <c r="D174" s="312" t="str">
        <f>IF(A174="","",DATEDIF(A174,$AF$3,"m"))</f>
        <v/>
      </c>
      <c r="E174" s="252" t="s">
        <v>107</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IFERROR(INDEX(【従業者名簿】!F:F,MATCH('11月'!F180,【従業者名簿】!C:C,0)),"")</f>
        <v/>
      </c>
      <c r="B180" s="194" t="s">
        <v>5</v>
      </c>
      <c r="C180" s="224" t="str">
        <f>IF(AO180="介護福祉士","〇","")</f>
        <v/>
      </c>
      <c r="D180" s="321" t="str">
        <f>IF(A180="","",DATEDIF(A180,$AF$3,"m"))</f>
        <v/>
      </c>
      <c r="E180" s="242" t="s">
        <v>107</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153</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93</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93</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Q22" sqref="Q22"/>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【算定要件集計】!J5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IFERROR(INDEX(【従業者名簿】!F:F,MATCH('12月'!F14,【従業者名簿】!C:C,0)),"")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IFERROR(INDEX(【従業者名簿】!F:F,MATCH('12月'!F20,【従業者名簿】!C:C,0)),"")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152</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92</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92</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IFERROR(INDEX(【従業者名簿】!F:F,MATCH('12月'!F94,【従業者名簿】!C:C,0)),"")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IFERROR(INDEX(【従業者名簿】!F:F,MATCH('12月'!F100,【従業者名簿】!C:C,0)),"")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152</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92</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92</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IFERROR(INDEX(【従業者名簿】!F:F,MATCH('12月'!F174,【従業者名簿】!C:C,0)),"")</f>
        <v/>
      </c>
      <c r="B174" s="234" t="s">
        <v>4</v>
      </c>
      <c r="C174" s="251" t="str">
        <f>IF(AO174="介護福祉士","〇","")</f>
        <v/>
      </c>
      <c r="D174" s="312" t="str">
        <f>IF(A174="","",DATEDIF(A174,$AF$3,"m"))</f>
        <v/>
      </c>
      <c r="E174" s="252" t="s">
        <v>107</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IFERROR(INDEX(【従業者名簿】!F:F,MATCH('12月'!F180,【従業者名簿】!C:C,0)),"")</f>
        <v/>
      </c>
      <c r="B180" s="194" t="s">
        <v>5</v>
      </c>
      <c r="C180" s="224" t="str">
        <f>IF(AO180="介護福祉士","〇","")</f>
        <v/>
      </c>
      <c r="D180" s="321" t="str">
        <f>IF(A180="","",DATEDIF(A180,$AF$3,"m"))</f>
        <v/>
      </c>
      <c r="E180" s="242" t="s">
        <v>107</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152</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92</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92</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P7" sqref="P7"/>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【算定要件集計】!K5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11</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IFERROR(INDEX(【従業者名簿】!F:F,MATCH('1月'!F14,【従業者名簿】!C:C,0)),"")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IFERROR(INDEX(【従業者名簿】!F:F,MATCH('1月'!F20,【従業者名簿】!C:C,0)),"")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 t="shared" ref="AN42" si="27">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152</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93</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8">IFERROR(J48+1,"")</f>
        <v/>
      </c>
      <c r="L48" s="21" t="str">
        <f t="shared" ref="L48" si="29">IFERROR(K48+1,"")</f>
        <v/>
      </c>
      <c r="M48" s="21" t="str">
        <f t="shared" ref="M48" si="30">IFERROR(L48+1,"")</f>
        <v/>
      </c>
      <c r="N48" s="21" t="str">
        <f t="shared" ref="N48" si="31">IFERROR(M48+1,"")</f>
        <v/>
      </c>
      <c r="O48" s="21" t="str">
        <f t="shared" ref="O48" si="32">IFERROR(N48+1,"")</f>
        <v/>
      </c>
      <c r="P48" s="21" t="str">
        <f t="shared" ref="P48" si="33">IFERROR(O48+1,"")</f>
        <v/>
      </c>
      <c r="Q48" s="21" t="str">
        <f t="shared" ref="Q48" si="34">IFERROR(P48+1,"")</f>
        <v/>
      </c>
      <c r="R48" s="21" t="str">
        <f t="shared" ref="R48" si="35">IFERROR(Q48+1,"")</f>
        <v/>
      </c>
      <c r="S48" s="21" t="str">
        <f t="shared" ref="S48" si="36">IFERROR(R48+1,"")</f>
        <v/>
      </c>
      <c r="T48" s="21" t="str">
        <f t="shared" ref="T48" si="37">IFERROR(S48+1,"")</f>
        <v/>
      </c>
      <c r="U48" s="21" t="str">
        <f t="shared" ref="U48" si="38">IFERROR(T48+1,"")</f>
        <v/>
      </c>
      <c r="V48" s="21" t="str">
        <f t="shared" ref="V48" si="39">IFERROR(U48+1,"")</f>
        <v/>
      </c>
      <c r="W48" s="21" t="str">
        <f t="shared" ref="W48" si="40">IFERROR(V48+1,"")</f>
        <v/>
      </c>
      <c r="X48" s="21" t="str">
        <f t="shared" ref="X48" si="41">IFERROR(W48+1,"")</f>
        <v/>
      </c>
      <c r="Y48" s="21" t="str">
        <f t="shared" ref="Y48" si="42">IFERROR(X48+1,"")</f>
        <v/>
      </c>
      <c r="Z48" s="21" t="str">
        <f t="shared" ref="Z48" si="43">IFERROR(Y48+1,"")</f>
        <v/>
      </c>
      <c r="AA48" s="21" t="str">
        <f t="shared" ref="AA48" si="44">IFERROR(Z48+1,"")</f>
        <v/>
      </c>
      <c r="AB48" s="21" t="str">
        <f t="shared" ref="AB48" si="45">IFERROR(AA48+1,"")</f>
        <v/>
      </c>
      <c r="AC48" s="21" t="str">
        <f t="shared" ref="AC48" si="46">IFERROR(AB48+1,"")</f>
        <v/>
      </c>
      <c r="AD48" s="21" t="str">
        <f t="shared" ref="AD48" si="47">IFERROR(AC48+1,"")</f>
        <v/>
      </c>
      <c r="AE48" s="21" t="str">
        <f t="shared" ref="AE48" si="48">IFERROR(AD48+1,"")</f>
        <v/>
      </c>
      <c r="AF48" s="21" t="str">
        <f t="shared" ref="AF48" si="49">IFERROR(AE48+1,"")</f>
        <v/>
      </c>
      <c r="AG48" s="21" t="str">
        <f t="shared" ref="AG48" si="50">IFERROR(AF48+1,"")</f>
        <v/>
      </c>
      <c r="AH48" s="21" t="str">
        <f t="shared" ref="AH48" si="51">IFERROR(AG48+1,"")</f>
        <v/>
      </c>
      <c r="AI48" s="21" t="str">
        <f t="shared" ref="AI48" si="52">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3">J48</f>
        <v/>
      </c>
      <c r="K49" s="22" t="str">
        <f t="shared" si="53"/>
        <v/>
      </c>
      <c r="L49" s="22" t="str">
        <f t="shared" si="53"/>
        <v/>
      </c>
      <c r="M49" s="22" t="str">
        <f t="shared" si="53"/>
        <v/>
      </c>
      <c r="N49" s="22" t="str">
        <f t="shared" si="53"/>
        <v/>
      </c>
      <c r="O49" s="22" t="str">
        <f t="shared" si="53"/>
        <v/>
      </c>
      <c r="P49" s="22" t="str">
        <f t="shared" si="53"/>
        <v/>
      </c>
      <c r="Q49" s="22" t="str">
        <f t="shared" si="53"/>
        <v/>
      </c>
      <c r="R49" s="22" t="str">
        <f t="shared" si="53"/>
        <v/>
      </c>
      <c r="S49" s="22" t="str">
        <f t="shared" si="53"/>
        <v/>
      </c>
      <c r="T49" s="22" t="str">
        <f t="shared" si="53"/>
        <v/>
      </c>
      <c r="U49" s="22" t="str">
        <f t="shared" si="53"/>
        <v/>
      </c>
      <c r="V49" s="22" t="str">
        <f t="shared" si="53"/>
        <v/>
      </c>
      <c r="W49" s="22" t="str">
        <f t="shared" si="53"/>
        <v/>
      </c>
      <c r="X49" s="22" t="str">
        <f t="shared" si="53"/>
        <v/>
      </c>
      <c r="Y49" s="22" t="str">
        <f t="shared" si="53"/>
        <v/>
      </c>
      <c r="Z49" s="22" t="str">
        <f t="shared" si="53"/>
        <v/>
      </c>
      <c r="AA49" s="22" t="str">
        <f t="shared" si="53"/>
        <v/>
      </c>
      <c r="AB49" s="22" t="str">
        <f t="shared" si="53"/>
        <v/>
      </c>
      <c r="AC49" s="22" t="str">
        <f t="shared" si="53"/>
        <v/>
      </c>
      <c r="AD49" s="22" t="str">
        <f t="shared" si="53"/>
        <v/>
      </c>
      <c r="AE49" s="22" t="str">
        <f t="shared" si="53"/>
        <v/>
      </c>
      <c r="AF49" s="22" t="str">
        <f t="shared" si="53"/>
        <v/>
      </c>
      <c r="AG49" s="22" t="str">
        <f t="shared" si="53"/>
        <v/>
      </c>
      <c r="AH49" s="22" t="str">
        <f t="shared" si="53"/>
        <v/>
      </c>
      <c r="AI49" s="22" t="str">
        <f t="shared" si="53"/>
        <v/>
      </c>
      <c r="AJ49" s="22" t="str">
        <f t="shared" si="53"/>
        <v/>
      </c>
      <c r="AK49" s="22" t="str">
        <f t="shared" si="53"/>
        <v/>
      </c>
      <c r="AL49" s="22" t="str">
        <f t="shared" si="53"/>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4">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5">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6">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7">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8">IF(AO56="介護福祉士","〇","")</f>
        <v/>
      </c>
      <c r="D56" s="311" t="str">
        <f t="shared" ref="D56" si="59">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60">SUM(H57:AL57)</f>
        <v>0</v>
      </c>
      <c r="AN56" s="308" t="str">
        <f t="shared" ref="AN56" si="61">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2">IF(AO58="介護福祉士","〇","")</f>
        <v/>
      </c>
      <c r="D58" s="311" t="str">
        <f t="shared" ref="D58" si="63">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4">SUM(H59:AL59)</f>
        <v>0</v>
      </c>
      <c r="AN58" s="308" t="str">
        <f t="shared" ref="AN58" si="65">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6">IF(AO60="介護福祉士","〇","")</f>
        <v/>
      </c>
      <c r="D60" s="311" t="str">
        <f t="shared" ref="D60" si="67">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8">SUM(H61:AL61)</f>
        <v>0</v>
      </c>
      <c r="AN60" s="308" t="str">
        <f t="shared" ref="AN60" si="69">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70">IF(AO62="介護福祉士","〇","")</f>
        <v/>
      </c>
      <c r="D62" s="311" t="str">
        <f t="shared" ref="D62" si="71">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2">SUM(H63:AL63)</f>
        <v>0</v>
      </c>
      <c r="AN62" s="308" t="str">
        <f t="shared" ref="AN62" si="73">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4">IF(AO64="介護福祉士","〇","")</f>
        <v/>
      </c>
      <c r="D64" s="311" t="str">
        <f t="shared" ref="D64" si="75">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6">SUM(H65:AL65)</f>
        <v>0</v>
      </c>
      <c r="AN64" s="308" t="str">
        <f t="shared" ref="AN64" si="77">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8">IF(AO66="介護福祉士","〇","")</f>
        <v/>
      </c>
      <c r="D66" s="311" t="str">
        <f t="shared" ref="D66" si="79">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80">SUM(H67:AL67)</f>
        <v>0</v>
      </c>
      <c r="AN66" s="308" t="str">
        <f t="shared" ref="AN66" si="81">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2">IF(AO68="介護福祉士","〇","")</f>
        <v/>
      </c>
      <c r="D68" s="311" t="str">
        <f t="shared" ref="D68" si="83">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4">SUM(H69:AL69)</f>
        <v>0</v>
      </c>
      <c r="AN68" s="308" t="str">
        <f t="shared" ref="AN68" si="85">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6">IF(AO70="介護福祉士","〇","")</f>
        <v/>
      </c>
      <c r="D70" s="311" t="str">
        <f t="shared" ref="D70" si="87">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8">SUM(H71:AL71)</f>
        <v>0</v>
      </c>
      <c r="AN70" s="308" t="str">
        <f t="shared" ref="AN70" si="89">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90">IF(AO72="介護福祉士","〇","")</f>
        <v/>
      </c>
      <c r="D72" s="311" t="str">
        <f t="shared" ref="D72" si="91">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2">SUM(H73:AL73)</f>
        <v>0</v>
      </c>
      <c r="AN72" s="308" t="str">
        <f t="shared" ref="AN72" si="93">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4">IF(AO74="介護福祉士","〇","")</f>
        <v/>
      </c>
      <c r="D74" s="311" t="str">
        <f t="shared" ref="D74" si="95">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6">SUM(H75:AL75)</f>
        <v>0</v>
      </c>
      <c r="AN74" s="308" t="str">
        <f t="shared" ref="AN74" si="97">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8">IF(AO76="介護福祉士","〇","")</f>
        <v/>
      </c>
      <c r="D76" s="311" t="str">
        <f t="shared" ref="D76" si="99">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100">SUM(H77:AL77)</f>
        <v>0</v>
      </c>
      <c r="AN76" s="308" t="str">
        <f t="shared" ref="AN76" si="101">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2">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3">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93</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4">IFERROR(I86+1,"")</f>
        <v/>
      </c>
      <c r="K86" s="21" t="str">
        <f t="shared" si="104"/>
        <v/>
      </c>
      <c r="L86" s="21" t="str">
        <f t="shared" si="104"/>
        <v/>
      </c>
      <c r="M86" s="21" t="str">
        <f t="shared" si="104"/>
        <v/>
      </c>
      <c r="N86" s="21" t="str">
        <f t="shared" si="104"/>
        <v/>
      </c>
      <c r="O86" s="21" t="str">
        <f t="shared" si="104"/>
        <v/>
      </c>
      <c r="P86" s="21" t="str">
        <f t="shared" si="104"/>
        <v/>
      </c>
      <c r="Q86" s="21" t="str">
        <f t="shared" si="104"/>
        <v/>
      </c>
      <c r="R86" s="21" t="str">
        <f t="shared" si="104"/>
        <v/>
      </c>
      <c r="S86" s="21" t="str">
        <f t="shared" si="104"/>
        <v/>
      </c>
      <c r="T86" s="21" t="str">
        <f t="shared" si="104"/>
        <v/>
      </c>
      <c r="U86" s="21" t="str">
        <f t="shared" si="104"/>
        <v/>
      </c>
      <c r="V86" s="21" t="str">
        <f t="shared" si="104"/>
        <v/>
      </c>
      <c r="W86" s="21" t="str">
        <f t="shared" si="104"/>
        <v/>
      </c>
      <c r="X86" s="21" t="str">
        <f t="shared" si="104"/>
        <v/>
      </c>
      <c r="Y86" s="21" t="str">
        <f t="shared" si="104"/>
        <v/>
      </c>
      <c r="Z86" s="21" t="str">
        <f t="shared" si="104"/>
        <v/>
      </c>
      <c r="AA86" s="21" t="str">
        <f t="shared" si="104"/>
        <v/>
      </c>
      <c r="AB86" s="21" t="str">
        <f t="shared" si="104"/>
        <v/>
      </c>
      <c r="AC86" s="21" t="str">
        <f t="shared" si="104"/>
        <v/>
      </c>
      <c r="AD86" s="21" t="str">
        <f t="shared" si="104"/>
        <v/>
      </c>
      <c r="AE86" s="21" t="str">
        <f t="shared" si="104"/>
        <v/>
      </c>
      <c r="AF86" s="21" t="str">
        <f t="shared" si="104"/>
        <v/>
      </c>
      <c r="AG86" s="21" t="str">
        <f t="shared" si="104"/>
        <v/>
      </c>
      <c r="AH86" s="21" t="str">
        <f t="shared" si="104"/>
        <v/>
      </c>
      <c r="AI86" s="21" t="str">
        <f t="shared" si="104"/>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5">J86</f>
        <v/>
      </c>
      <c r="K87" s="22" t="str">
        <f t="shared" si="105"/>
        <v/>
      </c>
      <c r="L87" s="22" t="str">
        <f t="shared" si="105"/>
        <v/>
      </c>
      <c r="M87" s="22" t="str">
        <f t="shared" si="105"/>
        <v/>
      </c>
      <c r="N87" s="22" t="str">
        <f t="shared" si="105"/>
        <v/>
      </c>
      <c r="O87" s="22" t="str">
        <f t="shared" si="105"/>
        <v/>
      </c>
      <c r="P87" s="22" t="str">
        <f t="shared" si="105"/>
        <v/>
      </c>
      <c r="Q87" s="22" t="str">
        <f t="shared" si="105"/>
        <v/>
      </c>
      <c r="R87" s="22" t="str">
        <f t="shared" si="105"/>
        <v/>
      </c>
      <c r="S87" s="22" t="str">
        <f t="shared" si="105"/>
        <v/>
      </c>
      <c r="T87" s="22" t="str">
        <f t="shared" si="105"/>
        <v/>
      </c>
      <c r="U87" s="22" t="str">
        <f t="shared" si="105"/>
        <v/>
      </c>
      <c r="V87" s="22" t="str">
        <f t="shared" si="105"/>
        <v/>
      </c>
      <c r="W87" s="22" t="str">
        <f t="shared" si="105"/>
        <v/>
      </c>
      <c r="X87" s="22" t="str">
        <f t="shared" si="105"/>
        <v/>
      </c>
      <c r="Y87" s="22" t="str">
        <f t="shared" si="105"/>
        <v/>
      </c>
      <c r="Z87" s="22" t="str">
        <f t="shared" si="105"/>
        <v/>
      </c>
      <c r="AA87" s="22" t="str">
        <f t="shared" si="105"/>
        <v/>
      </c>
      <c r="AB87" s="22" t="str">
        <f t="shared" si="105"/>
        <v/>
      </c>
      <c r="AC87" s="22" t="str">
        <f t="shared" si="105"/>
        <v/>
      </c>
      <c r="AD87" s="22" t="str">
        <f t="shared" si="105"/>
        <v/>
      </c>
      <c r="AE87" s="22" t="str">
        <f t="shared" si="105"/>
        <v/>
      </c>
      <c r="AF87" s="22" t="str">
        <f t="shared" si="105"/>
        <v/>
      </c>
      <c r="AG87" s="22" t="str">
        <f t="shared" si="105"/>
        <v/>
      </c>
      <c r="AH87" s="22" t="str">
        <f t="shared" si="105"/>
        <v/>
      </c>
      <c r="AI87" s="22" t="str">
        <f t="shared" si="105"/>
        <v/>
      </c>
      <c r="AJ87" s="22" t="str">
        <f t="shared" si="105"/>
        <v/>
      </c>
      <c r="AK87" s="22" t="str">
        <f t="shared" si="105"/>
        <v/>
      </c>
      <c r="AL87" s="22" t="str">
        <f t="shared" si="105"/>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IFERROR(INDEX(【従業者名簿】!F:F,MATCH('1月'!F94,【従業者名簿】!C:C,0)),"")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IFERROR(INDEX(【従業者名簿】!F:F,MATCH('1月'!F100,【従業者名簿】!C:C,0)),"")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6">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7">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8">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9">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10">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1">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2">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3">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4">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5">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6">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7">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8">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9">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20">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1">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2">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152</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93</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3">IFERROR(J128+1,"")</f>
        <v/>
      </c>
      <c r="L128" s="21" t="str">
        <f t="shared" ref="L128" si="124">IFERROR(K128+1,"")</f>
        <v/>
      </c>
      <c r="M128" s="21" t="str">
        <f t="shared" ref="M128" si="125">IFERROR(L128+1,"")</f>
        <v/>
      </c>
      <c r="N128" s="21" t="str">
        <f t="shared" ref="N128" si="126">IFERROR(M128+1,"")</f>
        <v/>
      </c>
      <c r="O128" s="21" t="str">
        <f t="shared" ref="O128" si="127">IFERROR(N128+1,"")</f>
        <v/>
      </c>
      <c r="P128" s="21" t="str">
        <f t="shared" ref="P128" si="128">IFERROR(O128+1,"")</f>
        <v/>
      </c>
      <c r="Q128" s="21" t="str">
        <f t="shared" ref="Q128" si="129">IFERROR(P128+1,"")</f>
        <v/>
      </c>
      <c r="R128" s="21" t="str">
        <f t="shared" ref="R128" si="130">IFERROR(Q128+1,"")</f>
        <v/>
      </c>
      <c r="S128" s="21" t="str">
        <f t="shared" ref="S128" si="131">IFERROR(R128+1,"")</f>
        <v/>
      </c>
      <c r="T128" s="21" t="str">
        <f t="shared" ref="T128" si="132">IFERROR(S128+1,"")</f>
        <v/>
      </c>
      <c r="U128" s="21" t="str">
        <f t="shared" ref="U128" si="133">IFERROR(T128+1,"")</f>
        <v/>
      </c>
      <c r="V128" s="21" t="str">
        <f t="shared" ref="V128" si="134">IFERROR(U128+1,"")</f>
        <v/>
      </c>
      <c r="W128" s="21" t="str">
        <f t="shared" ref="W128" si="135">IFERROR(V128+1,"")</f>
        <v/>
      </c>
      <c r="X128" s="21" t="str">
        <f t="shared" ref="X128" si="136">IFERROR(W128+1,"")</f>
        <v/>
      </c>
      <c r="Y128" s="21" t="str">
        <f t="shared" ref="Y128" si="137">IFERROR(X128+1,"")</f>
        <v/>
      </c>
      <c r="Z128" s="21" t="str">
        <f t="shared" ref="Z128" si="138">IFERROR(Y128+1,"")</f>
        <v/>
      </c>
      <c r="AA128" s="21" t="str">
        <f t="shared" ref="AA128" si="139">IFERROR(Z128+1,"")</f>
        <v/>
      </c>
      <c r="AB128" s="21" t="str">
        <f t="shared" ref="AB128" si="140">IFERROR(AA128+1,"")</f>
        <v/>
      </c>
      <c r="AC128" s="21" t="str">
        <f t="shared" ref="AC128" si="141">IFERROR(AB128+1,"")</f>
        <v/>
      </c>
      <c r="AD128" s="21" t="str">
        <f t="shared" ref="AD128" si="142">IFERROR(AC128+1,"")</f>
        <v/>
      </c>
      <c r="AE128" s="21" t="str">
        <f t="shared" ref="AE128" si="143">IFERROR(AD128+1,"")</f>
        <v/>
      </c>
      <c r="AF128" s="21" t="str">
        <f t="shared" ref="AF128" si="144">IFERROR(AE128+1,"")</f>
        <v/>
      </c>
      <c r="AG128" s="21" t="str">
        <f t="shared" ref="AG128" si="145">IFERROR(AF128+1,"")</f>
        <v/>
      </c>
      <c r="AH128" s="21" t="str">
        <f t="shared" ref="AH128" si="146">IFERROR(AG128+1,"")</f>
        <v/>
      </c>
      <c r="AI128" s="21" t="str">
        <f t="shared" ref="AI128" si="147">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8">J128</f>
        <v/>
      </c>
      <c r="K129" s="22" t="str">
        <f t="shared" si="148"/>
        <v/>
      </c>
      <c r="L129" s="22" t="str">
        <f t="shared" si="148"/>
        <v/>
      </c>
      <c r="M129" s="22" t="str">
        <f t="shared" si="148"/>
        <v/>
      </c>
      <c r="N129" s="22" t="str">
        <f t="shared" si="148"/>
        <v/>
      </c>
      <c r="O129" s="22" t="str">
        <f t="shared" si="148"/>
        <v/>
      </c>
      <c r="P129" s="22" t="str">
        <f t="shared" si="148"/>
        <v/>
      </c>
      <c r="Q129" s="22" t="str">
        <f t="shared" si="148"/>
        <v/>
      </c>
      <c r="R129" s="22" t="str">
        <f t="shared" si="148"/>
        <v/>
      </c>
      <c r="S129" s="22" t="str">
        <f t="shared" si="148"/>
        <v/>
      </c>
      <c r="T129" s="22" t="str">
        <f t="shared" si="148"/>
        <v/>
      </c>
      <c r="U129" s="22" t="str">
        <f t="shared" si="148"/>
        <v/>
      </c>
      <c r="V129" s="22" t="str">
        <f t="shared" si="148"/>
        <v/>
      </c>
      <c r="W129" s="22" t="str">
        <f t="shared" si="148"/>
        <v/>
      </c>
      <c r="X129" s="22" t="str">
        <f t="shared" si="148"/>
        <v/>
      </c>
      <c r="Y129" s="22" t="str">
        <f t="shared" si="148"/>
        <v/>
      </c>
      <c r="Z129" s="22" t="str">
        <f t="shared" si="148"/>
        <v/>
      </c>
      <c r="AA129" s="22" t="str">
        <f t="shared" si="148"/>
        <v/>
      </c>
      <c r="AB129" s="22" t="str">
        <f t="shared" si="148"/>
        <v/>
      </c>
      <c r="AC129" s="22" t="str">
        <f t="shared" si="148"/>
        <v/>
      </c>
      <c r="AD129" s="22" t="str">
        <f t="shared" si="148"/>
        <v/>
      </c>
      <c r="AE129" s="22" t="str">
        <f t="shared" si="148"/>
        <v/>
      </c>
      <c r="AF129" s="22" t="str">
        <f t="shared" si="148"/>
        <v/>
      </c>
      <c r="AG129" s="22" t="str">
        <f t="shared" si="148"/>
        <v/>
      </c>
      <c r="AH129" s="22" t="str">
        <f t="shared" si="148"/>
        <v/>
      </c>
      <c r="AI129" s="22" t="str">
        <f t="shared" si="148"/>
        <v/>
      </c>
      <c r="AJ129" s="22" t="str">
        <f t="shared" si="148"/>
        <v/>
      </c>
      <c r="AK129" s="22" t="str">
        <f t="shared" si="148"/>
        <v/>
      </c>
      <c r="AL129" s="22" t="str">
        <f t="shared" si="148"/>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9">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50">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1">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2">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3">IF(AO136="介護福祉士","〇","")</f>
        <v/>
      </c>
      <c r="D136" s="311" t="str">
        <f t="shared" ref="D136" si="154">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5">SUM(H137:AL137)</f>
        <v>0</v>
      </c>
      <c r="AN136" s="308" t="str">
        <f t="shared" ref="AN136" si="156">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7">IF(AO138="介護福祉士","〇","")</f>
        <v/>
      </c>
      <c r="D138" s="311" t="str">
        <f t="shared" ref="D138" si="158">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9">SUM(H139:AL139)</f>
        <v>0</v>
      </c>
      <c r="AN138" s="308" t="str">
        <f t="shared" ref="AN138" si="160">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1">IF(AO140="介護福祉士","〇","")</f>
        <v/>
      </c>
      <c r="D140" s="311" t="str">
        <f t="shared" ref="D140" si="162">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3">SUM(H141:AL141)</f>
        <v>0</v>
      </c>
      <c r="AN140" s="308" t="str">
        <f t="shared" ref="AN140" si="164">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5">IF(AO142="介護福祉士","〇","")</f>
        <v/>
      </c>
      <c r="D142" s="311" t="str">
        <f t="shared" ref="D142" si="166">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7">SUM(H143:AL143)</f>
        <v>0</v>
      </c>
      <c r="AN142" s="308" t="str">
        <f t="shared" ref="AN142" si="168">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9">IF(AO144="介護福祉士","〇","")</f>
        <v/>
      </c>
      <c r="D144" s="311" t="str">
        <f t="shared" ref="D144" si="170">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1">SUM(H145:AL145)</f>
        <v>0</v>
      </c>
      <c r="AN144" s="308" t="str">
        <f t="shared" ref="AN144" si="172">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3">IF(AO146="介護福祉士","〇","")</f>
        <v/>
      </c>
      <c r="D146" s="311" t="str">
        <f t="shared" ref="D146" si="174">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5">SUM(H147:AL147)</f>
        <v>0</v>
      </c>
      <c r="AN146" s="308" t="str">
        <f t="shared" ref="AN146" si="176">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7">IF(AO148="介護福祉士","〇","")</f>
        <v/>
      </c>
      <c r="D148" s="311" t="str">
        <f t="shared" ref="D148" si="178">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9">SUM(H149:AL149)</f>
        <v>0</v>
      </c>
      <c r="AN148" s="308" t="str">
        <f t="shared" ref="AN148" si="180">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1">IF(AO150="介護福祉士","〇","")</f>
        <v/>
      </c>
      <c r="D150" s="311" t="str">
        <f t="shared" ref="D150" si="182">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3">SUM(H151:AL151)</f>
        <v>0</v>
      </c>
      <c r="AN150" s="308" t="str">
        <f t="shared" ref="AN150" si="184">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5">IF(AO152="介護福祉士","〇","")</f>
        <v/>
      </c>
      <c r="D152" s="311" t="str">
        <f t="shared" ref="D152" si="186">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7">SUM(H153:AL153)</f>
        <v>0</v>
      </c>
      <c r="AN152" s="308" t="str">
        <f t="shared" ref="AN152" si="188">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9">IF(AO154="介護福祉士","〇","")</f>
        <v/>
      </c>
      <c r="D154" s="311" t="str">
        <f t="shared" ref="D154" si="190">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1">SUM(H155:AL155)</f>
        <v>0</v>
      </c>
      <c r="AN154" s="308" t="str">
        <f t="shared" ref="AN154" si="192">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3">IF(AO156="介護福祉士","〇","")</f>
        <v/>
      </c>
      <c r="D156" s="311" t="str">
        <f t="shared" ref="D156" si="194">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5">SUM(H157:AL157)</f>
        <v>0</v>
      </c>
      <c r="AN156" s="308" t="str">
        <f t="shared" ref="AN156" si="196">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7">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8">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93</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9">IFERROR(I166+1,"")</f>
        <v/>
      </c>
      <c r="K166" s="21" t="str">
        <f t="shared" si="199"/>
        <v/>
      </c>
      <c r="L166" s="21" t="str">
        <f t="shared" si="199"/>
        <v/>
      </c>
      <c r="M166" s="21" t="str">
        <f t="shared" si="199"/>
        <v/>
      </c>
      <c r="N166" s="21" t="str">
        <f t="shared" si="199"/>
        <v/>
      </c>
      <c r="O166" s="21" t="str">
        <f t="shared" si="199"/>
        <v/>
      </c>
      <c r="P166" s="21" t="str">
        <f t="shared" si="199"/>
        <v/>
      </c>
      <c r="Q166" s="21" t="str">
        <f t="shared" si="199"/>
        <v/>
      </c>
      <c r="R166" s="21" t="str">
        <f t="shared" si="199"/>
        <v/>
      </c>
      <c r="S166" s="21" t="str">
        <f t="shared" si="199"/>
        <v/>
      </c>
      <c r="T166" s="21" t="str">
        <f t="shared" si="199"/>
        <v/>
      </c>
      <c r="U166" s="21" t="str">
        <f t="shared" si="199"/>
        <v/>
      </c>
      <c r="V166" s="21" t="str">
        <f t="shared" si="199"/>
        <v/>
      </c>
      <c r="W166" s="21" t="str">
        <f t="shared" si="199"/>
        <v/>
      </c>
      <c r="X166" s="21" t="str">
        <f t="shared" si="199"/>
        <v/>
      </c>
      <c r="Y166" s="21" t="str">
        <f t="shared" si="199"/>
        <v/>
      </c>
      <c r="Z166" s="21" t="str">
        <f t="shared" si="199"/>
        <v/>
      </c>
      <c r="AA166" s="21" t="str">
        <f t="shared" si="199"/>
        <v/>
      </c>
      <c r="AB166" s="21" t="str">
        <f t="shared" si="199"/>
        <v/>
      </c>
      <c r="AC166" s="21" t="str">
        <f t="shared" si="199"/>
        <v/>
      </c>
      <c r="AD166" s="21" t="str">
        <f t="shared" si="199"/>
        <v/>
      </c>
      <c r="AE166" s="21" t="str">
        <f t="shared" si="199"/>
        <v/>
      </c>
      <c r="AF166" s="21" t="str">
        <f t="shared" si="199"/>
        <v/>
      </c>
      <c r="AG166" s="21" t="str">
        <f t="shared" si="199"/>
        <v/>
      </c>
      <c r="AH166" s="21" t="str">
        <f t="shared" si="199"/>
        <v/>
      </c>
      <c r="AI166" s="21" t="str">
        <f t="shared" si="199"/>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200">J166</f>
        <v/>
      </c>
      <c r="K167" s="22" t="str">
        <f t="shared" si="200"/>
        <v/>
      </c>
      <c r="L167" s="22" t="str">
        <f t="shared" si="200"/>
        <v/>
      </c>
      <c r="M167" s="22" t="str">
        <f t="shared" si="200"/>
        <v/>
      </c>
      <c r="N167" s="22" t="str">
        <f t="shared" si="200"/>
        <v/>
      </c>
      <c r="O167" s="22" t="str">
        <f t="shared" si="200"/>
        <v/>
      </c>
      <c r="P167" s="22" t="str">
        <f t="shared" si="200"/>
        <v/>
      </c>
      <c r="Q167" s="22" t="str">
        <f t="shared" si="200"/>
        <v/>
      </c>
      <c r="R167" s="22" t="str">
        <f t="shared" si="200"/>
        <v/>
      </c>
      <c r="S167" s="22" t="str">
        <f t="shared" si="200"/>
        <v/>
      </c>
      <c r="T167" s="22" t="str">
        <f t="shared" si="200"/>
        <v/>
      </c>
      <c r="U167" s="22" t="str">
        <f t="shared" si="200"/>
        <v/>
      </c>
      <c r="V167" s="22" t="str">
        <f t="shared" si="200"/>
        <v/>
      </c>
      <c r="W167" s="22" t="str">
        <f t="shared" si="200"/>
        <v/>
      </c>
      <c r="X167" s="22" t="str">
        <f t="shared" si="200"/>
        <v/>
      </c>
      <c r="Y167" s="22" t="str">
        <f t="shared" si="200"/>
        <v/>
      </c>
      <c r="Z167" s="22" t="str">
        <f t="shared" si="200"/>
        <v/>
      </c>
      <c r="AA167" s="22" t="str">
        <f t="shared" si="200"/>
        <v/>
      </c>
      <c r="AB167" s="22" t="str">
        <f t="shared" si="200"/>
        <v/>
      </c>
      <c r="AC167" s="22" t="str">
        <f t="shared" si="200"/>
        <v/>
      </c>
      <c r="AD167" s="22" t="str">
        <f t="shared" si="200"/>
        <v/>
      </c>
      <c r="AE167" s="22" t="str">
        <f t="shared" si="200"/>
        <v/>
      </c>
      <c r="AF167" s="22" t="str">
        <f t="shared" si="200"/>
        <v/>
      </c>
      <c r="AG167" s="22" t="str">
        <f t="shared" si="200"/>
        <v/>
      </c>
      <c r="AH167" s="22" t="str">
        <f t="shared" si="200"/>
        <v/>
      </c>
      <c r="AI167" s="22" t="str">
        <f t="shared" si="200"/>
        <v/>
      </c>
      <c r="AJ167" s="22" t="str">
        <f t="shared" si="200"/>
        <v/>
      </c>
      <c r="AK167" s="22" t="str">
        <f t="shared" si="200"/>
        <v/>
      </c>
      <c r="AL167" s="22" t="str">
        <f t="shared" si="200"/>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IFERROR(INDEX(【従業者名簿】!F:F,MATCH('1月'!F174,【従業者名簿】!C:C,0)),"")</f>
        <v/>
      </c>
      <c r="B174" s="234" t="s">
        <v>4</v>
      </c>
      <c r="C174" s="251" t="str">
        <f>IF(AO174="介護福祉士","〇","")</f>
        <v/>
      </c>
      <c r="D174" s="312" t="str">
        <f>IF(A174="","",DATEDIF(A174,$AF$3,"m"))</f>
        <v/>
      </c>
      <c r="E174" s="252" t="s">
        <v>8</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IFERROR(INDEX(【従業者名簿】!F:F,MATCH('1月'!F180,【従業者名簿】!C:C,0)),"")</f>
        <v/>
      </c>
      <c r="B180" s="194" t="s">
        <v>5</v>
      </c>
      <c r="C180" s="224" t="str">
        <f>IF(AO180="介護福祉士","〇","")</f>
        <v/>
      </c>
      <c r="D180" s="321" t="str">
        <f>IF(A180="","",DATEDIF(A180,$AF$3,"m"))</f>
        <v/>
      </c>
      <c r="E180" s="242" t="s">
        <v>8</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1">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2">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3">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4">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5">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6">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7">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8">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9">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152</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93</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10">IFERROR(J208+1,"")</f>
        <v/>
      </c>
      <c r="L208" s="21" t="str">
        <f t="shared" ref="L208" si="211">IFERROR(K208+1,"")</f>
        <v/>
      </c>
      <c r="M208" s="21" t="str">
        <f t="shared" ref="M208" si="212">IFERROR(L208+1,"")</f>
        <v/>
      </c>
      <c r="N208" s="21" t="str">
        <f t="shared" ref="N208" si="213">IFERROR(M208+1,"")</f>
        <v/>
      </c>
      <c r="O208" s="21" t="str">
        <f t="shared" ref="O208" si="214">IFERROR(N208+1,"")</f>
        <v/>
      </c>
      <c r="P208" s="21" t="str">
        <f t="shared" ref="P208" si="215">IFERROR(O208+1,"")</f>
        <v/>
      </c>
      <c r="Q208" s="21" t="str">
        <f t="shared" ref="Q208" si="216">IFERROR(P208+1,"")</f>
        <v/>
      </c>
      <c r="R208" s="21" t="str">
        <f t="shared" ref="R208" si="217">IFERROR(Q208+1,"")</f>
        <v/>
      </c>
      <c r="S208" s="21" t="str">
        <f t="shared" ref="S208" si="218">IFERROR(R208+1,"")</f>
        <v/>
      </c>
      <c r="T208" s="21" t="str">
        <f t="shared" ref="T208" si="219">IFERROR(S208+1,"")</f>
        <v/>
      </c>
      <c r="U208" s="21" t="str">
        <f t="shared" ref="U208" si="220">IFERROR(T208+1,"")</f>
        <v/>
      </c>
      <c r="V208" s="21" t="str">
        <f t="shared" ref="V208" si="221">IFERROR(U208+1,"")</f>
        <v/>
      </c>
      <c r="W208" s="21" t="str">
        <f t="shared" ref="W208" si="222">IFERROR(V208+1,"")</f>
        <v/>
      </c>
      <c r="X208" s="21" t="str">
        <f t="shared" ref="X208" si="223">IFERROR(W208+1,"")</f>
        <v/>
      </c>
      <c r="Y208" s="21" t="str">
        <f t="shared" ref="Y208" si="224">IFERROR(X208+1,"")</f>
        <v/>
      </c>
      <c r="Z208" s="21" t="str">
        <f t="shared" ref="Z208" si="225">IFERROR(Y208+1,"")</f>
        <v/>
      </c>
      <c r="AA208" s="21" t="str">
        <f t="shared" ref="AA208" si="226">IFERROR(Z208+1,"")</f>
        <v/>
      </c>
      <c r="AB208" s="21" t="str">
        <f t="shared" ref="AB208" si="227">IFERROR(AA208+1,"")</f>
        <v/>
      </c>
      <c r="AC208" s="21" t="str">
        <f t="shared" ref="AC208" si="228">IFERROR(AB208+1,"")</f>
        <v/>
      </c>
      <c r="AD208" s="21" t="str">
        <f t="shared" ref="AD208" si="229">IFERROR(AC208+1,"")</f>
        <v/>
      </c>
      <c r="AE208" s="21" t="str">
        <f t="shared" ref="AE208" si="230">IFERROR(AD208+1,"")</f>
        <v/>
      </c>
      <c r="AF208" s="21" t="str">
        <f t="shared" ref="AF208" si="231">IFERROR(AE208+1,"")</f>
        <v/>
      </c>
      <c r="AG208" s="21" t="str">
        <f t="shared" ref="AG208" si="232">IFERROR(AF208+1,"")</f>
        <v/>
      </c>
      <c r="AH208" s="21" t="str">
        <f t="shared" ref="AH208" si="233">IFERROR(AG208+1,"")</f>
        <v/>
      </c>
      <c r="AI208" s="21" t="str">
        <f t="shared" ref="AI208" si="234">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5">J208</f>
        <v/>
      </c>
      <c r="K209" s="22" t="str">
        <f t="shared" si="235"/>
        <v/>
      </c>
      <c r="L209" s="22" t="str">
        <f t="shared" si="235"/>
        <v/>
      </c>
      <c r="M209" s="22" t="str">
        <f t="shared" si="235"/>
        <v/>
      </c>
      <c r="N209" s="22" t="str">
        <f t="shared" si="235"/>
        <v/>
      </c>
      <c r="O209" s="22" t="str">
        <f t="shared" si="235"/>
        <v/>
      </c>
      <c r="P209" s="22" t="str">
        <f t="shared" si="235"/>
        <v/>
      </c>
      <c r="Q209" s="22" t="str">
        <f t="shared" si="235"/>
        <v/>
      </c>
      <c r="R209" s="22" t="str">
        <f t="shared" si="235"/>
        <v/>
      </c>
      <c r="S209" s="22" t="str">
        <f t="shared" si="235"/>
        <v/>
      </c>
      <c r="T209" s="22" t="str">
        <f t="shared" si="235"/>
        <v/>
      </c>
      <c r="U209" s="22" t="str">
        <f t="shared" si="235"/>
        <v/>
      </c>
      <c r="V209" s="22" t="str">
        <f t="shared" si="235"/>
        <v/>
      </c>
      <c r="W209" s="22" t="str">
        <f t="shared" si="235"/>
        <v/>
      </c>
      <c r="X209" s="22" t="str">
        <f t="shared" si="235"/>
        <v/>
      </c>
      <c r="Y209" s="22" t="str">
        <f t="shared" si="235"/>
        <v/>
      </c>
      <c r="Z209" s="22" t="str">
        <f t="shared" si="235"/>
        <v/>
      </c>
      <c r="AA209" s="22" t="str">
        <f t="shared" si="235"/>
        <v/>
      </c>
      <c r="AB209" s="22" t="str">
        <f t="shared" si="235"/>
        <v/>
      </c>
      <c r="AC209" s="22" t="str">
        <f t="shared" si="235"/>
        <v/>
      </c>
      <c r="AD209" s="22" t="str">
        <f t="shared" si="235"/>
        <v/>
      </c>
      <c r="AE209" s="22" t="str">
        <f t="shared" si="235"/>
        <v/>
      </c>
      <c r="AF209" s="22" t="str">
        <f t="shared" si="235"/>
        <v/>
      </c>
      <c r="AG209" s="22" t="str">
        <f t="shared" si="235"/>
        <v/>
      </c>
      <c r="AH209" s="22" t="str">
        <f t="shared" si="235"/>
        <v/>
      </c>
      <c r="AI209" s="22" t="str">
        <f t="shared" si="235"/>
        <v/>
      </c>
      <c r="AJ209" s="22" t="str">
        <f t="shared" si="235"/>
        <v/>
      </c>
      <c r="AK209" s="22" t="str">
        <f t="shared" si="235"/>
        <v/>
      </c>
      <c r="AL209" s="22" t="str">
        <f t="shared" si="235"/>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6">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7">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8">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9">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40">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1">IF(AO216="介護福祉士","〇","")</f>
        <v/>
      </c>
      <c r="D216" s="311" t="str">
        <f t="shared" ref="D216" si="242">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3">SUM(H217:AL217)</f>
        <v>0</v>
      </c>
      <c r="AN216" s="211" t="str">
        <f t="shared" ref="AN216" si="244">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5">IF(AO218="介護福祉士","〇","")</f>
        <v/>
      </c>
      <c r="D218" s="311" t="str">
        <f t="shared" ref="D218" si="246">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7">SUM(H219:AL219)</f>
        <v>0</v>
      </c>
      <c r="AN218" s="211" t="str">
        <f t="shared" ref="AN218" si="248">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9">IF(AO220="介護福祉士","〇","")</f>
        <v/>
      </c>
      <c r="D220" s="311" t="str">
        <f t="shared" ref="D220" si="250">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1">SUM(H221:AL221)</f>
        <v>0</v>
      </c>
      <c r="AN220" s="211" t="str">
        <f t="shared" ref="AN220" si="252">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3">IF(AO222="介護福祉士","〇","")</f>
        <v/>
      </c>
      <c r="D222" s="311" t="str">
        <f t="shared" ref="D222" si="254">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5">SUM(H223:AL223)</f>
        <v>0</v>
      </c>
      <c r="AN222" s="211" t="str">
        <f t="shared" ref="AN222" si="256">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7">IF(AO224="介護福祉士","〇","")</f>
        <v/>
      </c>
      <c r="D224" s="311" t="str">
        <f t="shared" ref="D224" si="258">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9">SUM(H225:AL225)</f>
        <v>0</v>
      </c>
      <c r="AN224" s="211" t="str">
        <f t="shared" ref="AN224" si="260">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1">IF(AO226="介護福祉士","〇","")</f>
        <v/>
      </c>
      <c r="D226" s="311" t="str">
        <f t="shared" ref="D226" si="262">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3">SUM(H227:AL227)</f>
        <v>0</v>
      </c>
      <c r="AN226" s="211" t="str">
        <f t="shared" ref="AN226" si="264">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5">IF(AO228="介護福祉士","〇","")</f>
        <v/>
      </c>
      <c r="D228" s="311" t="str">
        <f t="shared" ref="D228" si="266">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7">SUM(H229:AL229)</f>
        <v>0</v>
      </c>
      <c r="AN228" s="211" t="str">
        <f t="shared" ref="AN228" si="268">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9">IF(AO230="介護福祉士","〇","")</f>
        <v/>
      </c>
      <c r="D230" s="311" t="str">
        <f t="shared" ref="D230" si="270">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1">SUM(H231:AL231)</f>
        <v>0</v>
      </c>
      <c r="AN230" s="211" t="str">
        <f t="shared" ref="AN230" si="272">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3">IF(AO232="介護福祉士","〇","")</f>
        <v/>
      </c>
      <c r="D232" s="311" t="str">
        <f t="shared" ref="D232" si="274">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5">SUM(H233:AL233)</f>
        <v>0</v>
      </c>
      <c r="AN232" s="211" t="str">
        <f t="shared" ref="AN232" si="276">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7">IF(AO234="介護福祉士","〇","")</f>
        <v/>
      </c>
      <c r="D234" s="311" t="str">
        <f t="shared" ref="D234" si="278">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9">SUM(H235:AL235)</f>
        <v>0</v>
      </c>
      <c r="AN234" s="211" t="str">
        <f t="shared" ref="AN234" si="280">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1">IF(AO236="介護福祉士","〇","")</f>
        <v/>
      </c>
      <c r="D236" s="311" t="str">
        <f t="shared" ref="D236" si="282">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3">SUM(H237:AL237)</f>
        <v>0</v>
      </c>
      <c r="AN236" s="211" t="str">
        <f t="shared" ref="AN236" si="284">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5">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6">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93</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42"/>
  <sheetViews>
    <sheetView showZeros="0" view="pageBreakPreview" zoomScaleNormal="130" zoomScaleSheetLayoutView="100" zoomScalePageLayoutView="115" workbookViewId="0">
      <pane xSplit="1" ySplit="7" topLeftCell="B8" activePane="bottomRight" state="frozen"/>
      <selection activeCell="AO210" sqref="AO210:AO211"/>
      <selection pane="topRight" activeCell="AO210" sqref="AO210:AO211"/>
      <selection pane="bottomLeft" activeCell="AO210" sqref="AO210:AO211"/>
      <selection pane="bottomRight" activeCell="K10" sqref="K10"/>
    </sheetView>
  </sheetViews>
  <sheetFormatPr defaultRowHeight="12"/>
  <cols>
    <col min="1" max="1" width="9" style="1"/>
    <col min="2" max="2" width="7.625" style="1" customWidth="1"/>
    <col min="3" max="4" width="4.625" style="1" customWidth="1"/>
    <col min="5" max="5" width="3.625" style="1" customWidth="1"/>
    <col min="6" max="6" width="11.375" style="1" customWidth="1"/>
    <col min="7" max="7" width="4.625" style="1" customWidth="1"/>
    <col min="8" max="38" width="2.625" style="1" customWidth="1"/>
    <col min="39" max="39" width="5.125" style="1" customWidth="1"/>
    <col min="40" max="40" width="5.625" style="1" customWidth="1"/>
    <col min="41" max="41" width="10.625" style="1" customWidth="1"/>
    <col min="42" max="42" width="0.875" style="1" customWidth="1"/>
    <col min="43" max="51" width="2.625" style="1" customWidth="1"/>
    <col min="52" max="16384" width="9" style="1"/>
  </cols>
  <sheetData>
    <row r="1" spans="1:53" ht="18" customHeight="1">
      <c r="B1" s="290"/>
      <c r="C1" s="290"/>
      <c r="D1" s="290"/>
      <c r="E1" s="290"/>
      <c r="AP1" s="12"/>
      <c r="AQ1" s="12"/>
      <c r="AR1" s="12"/>
      <c r="AY1" s="16"/>
    </row>
    <row r="2" spans="1:53" ht="18" customHeight="1">
      <c r="B2" s="2" t="s">
        <v>2</v>
      </c>
      <c r="C2" s="2"/>
      <c r="D2" s="2"/>
      <c r="E2" s="2"/>
      <c r="F2" s="2"/>
      <c r="G2" s="2"/>
      <c r="H2" s="2"/>
      <c r="I2" s="2"/>
      <c r="J2" s="2"/>
      <c r="AF2" s="3"/>
      <c r="AO2" s="3"/>
      <c r="AY2" s="3" t="s">
        <v>36</v>
      </c>
    </row>
    <row r="3" spans="1:53" ht="18" customHeight="1">
      <c r="B3" s="291" t="s">
        <v>23</v>
      </c>
      <c r="C3" s="292"/>
      <c r="D3" s="293">
        <f>【算定要件集計】!B3</f>
        <v>0</v>
      </c>
      <c r="E3" s="294"/>
      <c r="F3" s="294"/>
      <c r="G3" s="294"/>
      <c r="H3" s="294"/>
      <c r="I3" s="294"/>
      <c r="J3" s="294"/>
      <c r="K3" s="295"/>
      <c r="L3" s="286" t="s">
        <v>22</v>
      </c>
      <c r="M3" s="289"/>
      <c r="N3" s="289"/>
      <c r="O3" s="296"/>
      <c r="P3" s="297"/>
      <c r="Q3" s="297"/>
      <c r="R3" s="297"/>
      <c r="S3" s="297"/>
      <c r="T3" s="297"/>
      <c r="U3" s="298"/>
      <c r="V3" s="291" t="s">
        <v>24</v>
      </c>
      <c r="W3" s="299"/>
      <c r="X3" s="146"/>
      <c r="Y3" s="300"/>
      <c r="Z3" s="301"/>
      <c r="AA3" s="291" t="s">
        <v>41</v>
      </c>
      <c r="AB3" s="302"/>
      <c r="AC3" s="302"/>
      <c r="AD3" s="302"/>
      <c r="AE3" s="303"/>
      <c r="AF3" s="315" t="str">
        <f>【算定要件集計】!L5</f>
        <v/>
      </c>
      <c r="AG3" s="316"/>
      <c r="AH3" s="316"/>
      <c r="AI3" s="316"/>
      <c r="AJ3" s="317"/>
      <c r="AK3" s="318"/>
      <c r="AO3" s="5"/>
    </row>
    <row r="4" spans="1:53" ht="5.0999999999999996" customHeight="1"/>
    <row r="5" spans="1:53" ht="16.5" customHeight="1">
      <c r="G5" s="5" t="s">
        <v>45</v>
      </c>
      <c r="H5" s="56"/>
      <c r="I5" s="1" t="s">
        <v>44</v>
      </c>
      <c r="J5" s="56"/>
      <c r="K5" s="1" t="s">
        <v>25</v>
      </c>
      <c r="M5" s="56"/>
      <c r="N5" s="1" t="s">
        <v>44</v>
      </c>
      <c r="O5" s="56"/>
      <c r="P5" s="1" t="s">
        <v>26</v>
      </c>
      <c r="R5" s="7"/>
      <c r="U5" s="7"/>
      <c r="V5" s="7"/>
      <c r="W5" s="7"/>
      <c r="X5" s="7"/>
      <c r="Y5" s="7"/>
      <c r="AE5" s="5" t="s">
        <v>43</v>
      </c>
      <c r="AF5" s="284">
        <f>【算定要件集計】!$I$4</f>
        <v>0</v>
      </c>
      <c r="AG5" s="313"/>
      <c r="AH5" s="7" t="s">
        <v>32</v>
      </c>
      <c r="AI5" s="7"/>
      <c r="AJ5" s="7"/>
      <c r="AL5" s="5" t="s">
        <v>33</v>
      </c>
      <c r="AM5" s="57">
        <f>【算定要件集計】!$L$4</f>
        <v>0</v>
      </c>
      <c r="AN5" s="7" t="s">
        <v>32</v>
      </c>
      <c r="AQ5" s="1" t="s">
        <v>28</v>
      </c>
    </row>
    <row r="6" spans="1:53" s="6" customFormat="1" ht="18" customHeight="1">
      <c r="A6" s="220" t="s">
        <v>61</v>
      </c>
      <c r="B6" s="286" t="s">
        <v>0</v>
      </c>
      <c r="C6" s="287" t="s">
        <v>169</v>
      </c>
      <c r="D6" s="287" t="s">
        <v>63</v>
      </c>
      <c r="E6" s="287" t="s">
        <v>1</v>
      </c>
      <c r="F6" s="286" t="s">
        <v>3</v>
      </c>
      <c r="G6" s="172" t="s">
        <v>38</v>
      </c>
      <c r="H6" s="21" t="str">
        <f>AF3</f>
        <v/>
      </c>
      <c r="I6" s="21" t="str">
        <f>IFERROR(H6+1,"")</f>
        <v/>
      </c>
      <c r="J6" s="21" t="str">
        <f>IFERROR(I6+1,"")</f>
        <v/>
      </c>
      <c r="K6" s="21" t="str">
        <f t="shared" ref="K6:AI6" si="0">IFERROR(J6+1,"")</f>
        <v/>
      </c>
      <c r="L6" s="21" t="str">
        <f t="shared" si="0"/>
        <v/>
      </c>
      <c r="M6" s="21" t="str">
        <f t="shared" si="0"/>
        <v/>
      </c>
      <c r="N6" s="21" t="str">
        <f t="shared" si="0"/>
        <v/>
      </c>
      <c r="O6" s="21" t="str">
        <f t="shared" si="0"/>
        <v/>
      </c>
      <c r="P6" s="21" t="str">
        <f t="shared" si="0"/>
        <v/>
      </c>
      <c r="Q6" s="21" t="str">
        <f t="shared" si="0"/>
        <v/>
      </c>
      <c r="R6" s="21" t="str">
        <f t="shared" si="0"/>
        <v/>
      </c>
      <c r="S6" s="21" t="str">
        <f t="shared" si="0"/>
        <v/>
      </c>
      <c r="T6" s="21" t="str">
        <f t="shared" si="0"/>
        <v/>
      </c>
      <c r="U6" s="21" t="str">
        <f t="shared" si="0"/>
        <v/>
      </c>
      <c r="V6" s="21" t="str">
        <f t="shared" si="0"/>
        <v/>
      </c>
      <c r="W6" s="21" t="str">
        <f t="shared" si="0"/>
        <v/>
      </c>
      <c r="X6" s="21" t="str">
        <f t="shared" si="0"/>
        <v/>
      </c>
      <c r="Y6" s="21" t="str">
        <f t="shared" si="0"/>
        <v/>
      </c>
      <c r="Z6" s="21" t="str">
        <f t="shared" si="0"/>
        <v/>
      </c>
      <c r="AA6" s="21" t="str">
        <f t="shared" si="0"/>
        <v/>
      </c>
      <c r="AB6" s="21" t="str">
        <f t="shared" si="0"/>
        <v/>
      </c>
      <c r="AC6" s="21" t="str">
        <f t="shared" si="0"/>
        <v/>
      </c>
      <c r="AD6" s="21" t="str">
        <f t="shared" si="0"/>
        <v/>
      </c>
      <c r="AE6" s="21" t="str">
        <f t="shared" si="0"/>
        <v/>
      </c>
      <c r="AF6" s="21" t="str">
        <f t="shared" si="0"/>
        <v/>
      </c>
      <c r="AG6" s="21" t="str">
        <f t="shared" si="0"/>
        <v/>
      </c>
      <c r="AH6" s="21" t="str">
        <f t="shared" si="0"/>
        <v/>
      </c>
      <c r="AI6" s="21" t="str">
        <f t="shared" si="0"/>
        <v/>
      </c>
      <c r="AJ6" s="21" t="str">
        <f>IFERROR(IF(MONTH(AI6)&lt;&gt;MONTH(AI6+1),"",AI6+1),"")</f>
        <v/>
      </c>
      <c r="AK6" s="21" t="str">
        <f>IFERROR(IF(MONTH(AJ6)&lt;&gt;MONTH(AJ6+1),"",AJ6+1),"")</f>
        <v/>
      </c>
      <c r="AL6" s="21" t="str">
        <f>IFERROR(IF(MONTH(AK6)&lt;&gt;MONTH(AK6+1),"",AK6+1),"")</f>
        <v/>
      </c>
      <c r="AM6" s="275" t="s">
        <v>145</v>
      </c>
      <c r="AN6" s="275" t="s">
        <v>150</v>
      </c>
      <c r="AO6" s="276" t="s">
        <v>124</v>
      </c>
      <c r="AQ6" s="278" t="s">
        <v>37</v>
      </c>
      <c r="AR6" s="279"/>
      <c r="AS6" s="278" t="s">
        <v>40</v>
      </c>
      <c r="AT6" s="280"/>
      <c r="AU6" s="280"/>
      <c r="AV6" s="280"/>
      <c r="AW6" s="281"/>
      <c r="AX6" s="278" t="s">
        <v>17</v>
      </c>
      <c r="AY6" s="282"/>
    </row>
    <row r="7" spans="1:53" s="6" customFormat="1" ht="18" customHeight="1">
      <c r="A7" s="221"/>
      <c r="B7" s="286"/>
      <c r="C7" s="288"/>
      <c r="D7" s="288"/>
      <c r="E7" s="288"/>
      <c r="F7" s="286"/>
      <c r="G7" s="289"/>
      <c r="H7" s="22" t="str">
        <f>H6</f>
        <v/>
      </c>
      <c r="I7" s="22" t="str">
        <f>I6</f>
        <v/>
      </c>
      <c r="J7" s="22" t="str">
        <f t="shared" ref="J7:AL7" si="1">J6</f>
        <v/>
      </c>
      <c r="K7" s="22" t="str">
        <f t="shared" si="1"/>
        <v/>
      </c>
      <c r="L7" s="22" t="str">
        <f t="shared" si="1"/>
        <v/>
      </c>
      <c r="M7" s="22" t="str">
        <f t="shared" si="1"/>
        <v/>
      </c>
      <c r="N7" s="22" t="str">
        <f t="shared" si="1"/>
        <v/>
      </c>
      <c r="O7" s="22" t="str">
        <f t="shared" si="1"/>
        <v/>
      </c>
      <c r="P7" s="22" t="str">
        <f t="shared" si="1"/>
        <v/>
      </c>
      <c r="Q7" s="22" t="str">
        <f t="shared" si="1"/>
        <v/>
      </c>
      <c r="R7" s="22" t="str">
        <f t="shared" si="1"/>
        <v/>
      </c>
      <c r="S7" s="22" t="str">
        <f t="shared" si="1"/>
        <v/>
      </c>
      <c r="T7" s="22" t="str">
        <f t="shared" si="1"/>
        <v/>
      </c>
      <c r="U7" s="22" t="str">
        <f t="shared" si="1"/>
        <v/>
      </c>
      <c r="V7" s="22" t="str">
        <f t="shared" si="1"/>
        <v/>
      </c>
      <c r="W7" s="22" t="str">
        <f t="shared" si="1"/>
        <v/>
      </c>
      <c r="X7" s="22" t="str">
        <f t="shared" si="1"/>
        <v/>
      </c>
      <c r="Y7" s="22" t="str">
        <f t="shared" si="1"/>
        <v/>
      </c>
      <c r="Z7" s="22" t="str">
        <f t="shared" si="1"/>
        <v/>
      </c>
      <c r="AA7" s="22" t="str">
        <f t="shared" si="1"/>
        <v/>
      </c>
      <c r="AB7" s="22" t="str">
        <f t="shared" si="1"/>
        <v/>
      </c>
      <c r="AC7" s="22" t="str">
        <f t="shared" si="1"/>
        <v/>
      </c>
      <c r="AD7" s="22" t="str">
        <f t="shared" si="1"/>
        <v/>
      </c>
      <c r="AE7" s="22" t="str">
        <f t="shared" si="1"/>
        <v/>
      </c>
      <c r="AF7" s="22" t="str">
        <f t="shared" si="1"/>
        <v/>
      </c>
      <c r="AG7" s="22" t="str">
        <f t="shared" si="1"/>
        <v/>
      </c>
      <c r="AH7" s="22" t="str">
        <f t="shared" si="1"/>
        <v/>
      </c>
      <c r="AI7" s="22" t="str">
        <f t="shared" si="1"/>
        <v/>
      </c>
      <c r="AJ7" s="22" t="str">
        <f t="shared" si="1"/>
        <v/>
      </c>
      <c r="AK7" s="22" t="str">
        <f t="shared" si="1"/>
        <v/>
      </c>
      <c r="AL7" s="22" t="str">
        <f t="shared" si="1"/>
        <v/>
      </c>
      <c r="AM7" s="275"/>
      <c r="AN7" s="275"/>
      <c r="AO7" s="277"/>
      <c r="AQ7" s="198"/>
      <c r="AR7" s="219"/>
      <c r="AS7" s="198"/>
      <c r="AT7" s="199"/>
      <c r="AU7" s="199"/>
      <c r="AV7" s="199"/>
      <c r="AW7" s="219"/>
      <c r="AX7" s="198"/>
      <c r="AY7" s="219"/>
    </row>
    <row r="8" spans="1:53" s="6" customFormat="1" ht="13.5" customHeight="1">
      <c r="A8" s="220"/>
      <c r="B8" s="234" t="s">
        <v>4</v>
      </c>
      <c r="C8" s="259" t="s">
        <v>49</v>
      </c>
      <c r="D8" s="259" t="s">
        <v>49</v>
      </c>
      <c r="E8" s="283" t="s">
        <v>125</v>
      </c>
      <c r="F8" s="236"/>
      <c r="G8" s="96" t="s">
        <v>37</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191">
        <f>SUM(H9:AL9)</f>
        <v>0</v>
      </c>
      <c r="AN8" s="262" t="s">
        <v>49</v>
      </c>
      <c r="AO8" s="214"/>
      <c r="AQ8" s="169"/>
      <c r="AR8" s="314"/>
      <c r="AS8" s="167"/>
      <c r="AT8" s="171"/>
      <c r="AU8" s="15" t="s">
        <v>27</v>
      </c>
      <c r="AV8" s="168"/>
      <c r="AW8" s="181"/>
      <c r="AX8" s="119"/>
      <c r="AY8" s="14" t="s">
        <v>35</v>
      </c>
      <c r="BA8" s="48" t="s">
        <v>96</v>
      </c>
    </row>
    <row r="9" spans="1:53" ht="13.5" customHeight="1">
      <c r="A9" s="221"/>
      <c r="B9" s="223"/>
      <c r="C9" s="260"/>
      <c r="D9" s="260"/>
      <c r="E9" s="229"/>
      <c r="F9" s="230"/>
      <c r="G9" s="96"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91"/>
      <c r="AN9" s="262"/>
      <c r="AO9" s="310"/>
      <c r="AQ9" s="169"/>
      <c r="AR9" s="314"/>
      <c r="AS9" s="167"/>
      <c r="AT9" s="171"/>
      <c r="AU9" s="15" t="s">
        <v>27</v>
      </c>
      <c r="AV9" s="168"/>
      <c r="AW9" s="181"/>
      <c r="AX9" s="81"/>
      <c r="AY9" s="14" t="s">
        <v>35</v>
      </c>
      <c r="BA9" s="13" t="s">
        <v>67</v>
      </c>
    </row>
    <row r="10" spans="1:53" ht="13.5" customHeight="1">
      <c r="A10" s="220"/>
      <c r="B10" s="194" t="s">
        <v>5</v>
      </c>
      <c r="C10" s="259" t="s">
        <v>49</v>
      </c>
      <c r="D10" s="259" t="s">
        <v>49</v>
      </c>
      <c r="E10" s="228" t="s">
        <v>11</v>
      </c>
      <c r="F10" s="230"/>
      <c r="G10" s="96" t="s">
        <v>37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91">
        <f>SUM(H11:AL11)</f>
        <v>0</v>
      </c>
      <c r="AN10" s="262" t="s">
        <v>49</v>
      </c>
      <c r="AO10" s="309"/>
      <c r="AQ10" s="169"/>
      <c r="AR10" s="314"/>
      <c r="AS10" s="167"/>
      <c r="AT10" s="171"/>
      <c r="AU10" s="15" t="s">
        <v>27</v>
      </c>
      <c r="AV10" s="168"/>
      <c r="AW10" s="181"/>
      <c r="AX10" s="81"/>
      <c r="AY10" s="14" t="s">
        <v>35</v>
      </c>
      <c r="BA10" s="95" t="s">
        <v>11</v>
      </c>
    </row>
    <row r="11" spans="1:53" ht="13.5" customHeight="1">
      <c r="A11" s="221"/>
      <c r="B11" s="258"/>
      <c r="C11" s="260"/>
      <c r="D11" s="260"/>
      <c r="E11" s="229"/>
      <c r="F11" s="230"/>
      <c r="G11" s="97" t="s">
        <v>42</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261"/>
      <c r="AN11" s="263"/>
      <c r="AO11" s="310"/>
      <c r="AQ11" s="169"/>
      <c r="AR11" s="314"/>
      <c r="AS11" s="167"/>
      <c r="AT11" s="171"/>
      <c r="AU11" s="15" t="s">
        <v>27</v>
      </c>
      <c r="AV11" s="168"/>
      <c r="AW11" s="181"/>
      <c r="AX11" s="81"/>
      <c r="AY11" s="14" t="s">
        <v>35</v>
      </c>
      <c r="BA11" s="95" t="s">
        <v>65</v>
      </c>
    </row>
    <row r="12" spans="1:53" ht="13.5" customHeight="1">
      <c r="A12" s="220"/>
      <c r="B12" s="265" t="s">
        <v>39</v>
      </c>
      <c r="C12" s="259" t="s">
        <v>49</v>
      </c>
      <c r="D12" s="259" t="s">
        <v>49</v>
      </c>
      <c r="E12" s="268" t="s">
        <v>49</v>
      </c>
      <c r="F12" s="235"/>
      <c r="G12" s="96" t="s">
        <v>37</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91">
        <f>SUM(H13:AL13)</f>
        <v>0</v>
      </c>
      <c r="AN12" s="262" t="s">
        <v>49</v>
      </c>
      <c r="AO12" s="309"/>
      <c r="AQ12" s="169"/>
      <c r="AR12" s="314"/>
      <c r="AS12" s="167"/>
      <c r="AT12" s="171"/>
      <c r="AU12" s="15" t="s">
        <v>27</v>
      </c>
      <c r="AV12" s="168"/>
      <c r="AW12" s="181"/>
      <c r="AX12" s="81"/>
      <c r="AY12" s="14" t="s">
        <v>35</v>
      </c>
      <c r="BA12" s="95" t="s">
        <v>16</v>
      </c>
    </row>
    <row r="13" spans="1:53" ht="13.5" customHeight="1" thickBot="1">
      <c r="A13" s="264"/>
      <c r="B13" s="266"/>
      <c r="C13" s="267"/>
      <c r="D13" s="267"/>
      <c r="E13" s="269"/>
      <c r="F13" s="270"/>
      <c r="G13" s="98" t="s">
        <v>42</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19"/>
      <c r="AN13" s="273"/>
      <c r="AO13" s="320"/>
      <c r="AQ13" s="169"/>
      <c r="AR13" s="314"/>
      <c r="AS13" s="167"/>
      <c r="AT13" s="171"/>
      <c r="AU13" s="15" t="s">
        <v>27</v>
      </c>
      <c r="AV13" s="168"/>
      <c r="AW13" s="181"/>
      <c r="AX13" s="81"/>
      <c r="AY13" s="14" t="s">
        <v>35</v>
      </c>
      <c r="BA13" s="95" t="s">
        <v>66</v>
      </c>
    </row>
    <row r="14" spans="1:53" ht="13.5" customHeight="1" thickTop="1">
      <c r="A14" s="250" t="str">
        <f>IFERROR(INDEX(【従業者名簿】!F:F,MATCH('2月'!F14,【従業者名簿】!C:C,0)),"")</f>
        <v/>
      </c>
      <c r="B14" s="234" t="s">
        <v>4</v>
      </c>
      <c r="C14" s="251" t="str">
        <f>IF(AO14="介護福祉士","〇","")</f>
        <v/>
      </c>
      <c r="D14" s="312" t="str">
        <f>IF(A14="","",DATEDIF(A14,$AF$3,"m"))</f>
        <v/>
      </c>
      <c r="E14" s="252" t="s">
        <v>107</v>
      </c>
      <c r="F14" s="253"/>
      <c r="G14" s="99" t="s">
        <v>37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190">
        <f>SUM(H15:AL15)</f>
        <v>0</v>
      </c>
      <c r="AN14" s="192" t="str">
        <f>IFERROR(IF(SUM(AM14:AM19)&gt;$AF$45,1,ROUNDDOWN(SUM(AM14:AM19)/$AF$45,1)),"")</f>
        <v/>
      </c>
      <c r="AO14" s="257"/>
      <c r="AQ14" s="169"/>
      <c r="AR14" s="314"/>
      <c r="AS14" s="167"/>
      <c r="AT14" s="171"/>
      <c r="AU14" s="15" t="s">
        <v>27</v>
      </c>
      <c r="AV14" s="168"/>
      <c r="AW14" s="181"/>
      <c r="AX14" s="81"/>
      <c r="AY14" s="14" t="s">
        <v>35</v>
      </c>
    </row>
    <row r="15" spans="1:53" ht="13.5" customHeight="1">
      <c r="A15" s="239"/>
      <c r="B15" s="223"/>
      <c r="C15" s="240"/>
      <c r="D15" s="321"/>
      <c r="E15" s="243"/>
      <c r="F15" s="253"/>
      <c r="G15" s="96" t="s">
        <v>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191"/>
      <c r="AN15" s="192"/>
      <c r="AO15" s="247"/>
      <c r="AQ15" s="169"/>
      <c r="AR15" s="314"/>
      <c r="AS15" s="167"/>
      <c r="AT15" s="171"/>
      <c r="AU15" s="15" t="s">
        <v>27</v>
      </c>
      <c r="AV15" s="168"/>
      <c r="AW15" s="181"/>
      <c r="AX15" s="81"/>
      <c r="AY15" s="14" t="s">
        <v>35</v>
      </c>
    </row>
    <row r="16" spans="1:53" ht="13.5" customHeight="1">
      <c r="A16" s="239"/>
      <c r="B16" s="194" t="s">
        <v>5</v>
      </c>
      <c r="C16" s="240"/>
      <c r="D16" s="321"/>
      <c r="E16" s="243"/>
      <c r="F16" s="253"/>
      <c r="G16" s="99" t="s">
        <v>37</v>
      </c>
      <c r="H16" s="41"/>
      <c r="I16" s="41"/>
      <c r="J16" s="41"/>
      <c r="K16" s="41"/>
      <c r="L16" s="1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190">
        <f>SUM(H17:AL17)</f>
        <v>0</v>
      </c>
      <c r="AN16" s="192"/>
      <c r="AO16" s="248"/>
      <c r="AQ16" s="169"/>
      <c r="AR16" s="314"/>
      <c r="AS16" s="167"/>
      <c r="AT16" s="171"/>
      <c r="AU16" s="15" t="s">
        <v>27</v>
      </c>
      <c r="AV16" s="168"/>
      <c r="AW16" s="181"/>
      <c r="AX16" s="112"/>
      <c r="AY16" s="114" t="s">
        <v>35</v>
      </c>
    </row>
    <row r="17" spans="1:51" ht="13.5" customHeight="1">
      <c r="A17" s="239"/>
      <c r="B17" s="195"/>
      <c r="C17" s="240"/>
      <c r="D17" s="321"/>
      <c r="E17" s="243"/>
      <c r="F17" s="253"/>
      <c r="G17" s="96" t="s">
        <v>42</v>
      </c>
      <c r="H17" s="38"/>
      <c r="I17" s="38"/>
      <c r="J17" s="38"/>
      <c r="K17" s="38"/>
      <c r="L17" s="39"/>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91"/>
      <c r="AN17" s="192"/>
      <c r="AO17" s="247"/>
      <c r="AQ17" s="169"/>
      <c r="AR17" s="314"/>
      <c r="AS17" s="167"/>
      <c r="AT17" s="171"/>
      <c r="AU17" s="15" t="s">
        <v>27</v>
      </c>
      <c r="AV17" s="168"/>
      <c r="AW17" s="181"/>
      <c r="AX17" s="112"/>
      <c r="AY17" s="114" t="s">
        <v>35</v>
      </c>
    </row>
    <row r="18" spans="1:51" ht="13.5" customHeight="1">
      <c r="A18" s="239"/>
      <c r="B18" s="256" t="s">
        <v>34</v>
      </c>
      <c r="C18" s="240"/>
      <c r="D18" s="321"/>
      <c r="E18" s="243"/>
      <c r="F18" s="254"/>
      <c r="G18" s="99" t="s">
        <v>37</v>
      </c>
      <c r="H18" s="41"/>
      <c r="I18" s="41"/>
      <c r="J18" s="41"/>
      <c r="K18" s="41"/>
      <c r="L18" s="13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190">
        <f>SUM(H19:AL19)</f>
        <v>0</v>
      </c>
      <c r="AN18" s="193"/>
      <c r="AO18" s="248"/>
      <c r="AQ18" s="169"/>
      <c r="AR18" s="314"/>
      <c r="AS18" s="167"/>
      <c r="AT18" s="171"/>
      <c r="AU18" s="15" t="s">
        <v>27</v>
      </c>
      <c r="AV18" s="168"/>
      <c r="AW18" s="181"/>
      <c r="AX18" s="81"/>
      <c r="AY18" s="14" t="s">
        <v>35</v>
      </c>
    </row>
    <row r="19" spans="1:51" ht="13.5" customHeight="1">
      <c r="A19" s="239"/>
      <c r="B19" s="234"/>
      <c r="C19" s="225"/>
      <c r="D19" s="321"/>
      <c r="E19" s="244"/>
      <c r="F19" s="255"/>
      <c r="G19" s="96" t="s">
        <v>42</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91"/>
      <c r="AN19" s="193"/>
      <c r="AO19" s="249"/>
      <c r="AQ19" s="169"/>
      <c r="AR19" s="314"/>
      <c r="AS19" s="167"/>
      <c r="AT19" s="171"/>
      <c r="AU19" s="15" t="s">
        <v>27</v>
      </c>
      <c r="AV19" s="168"/>
      <c r="AW19" s="181"/>
      <c r="AX19" s="81"/>
      <c r="AY19" s="14" t="s">
        <v>35</v>
      </c>
    </row>
    <row r="20" spans="1:51" ht="13.5" customHeight="1">
      <c r="A20" s="238" t="str">
        <f>IFERROR(INDEX(【従業者名簿】!F:F,MATCH('2月'!F20,【従業者名簿】!C:C,0)),"")</f>
        <v/>
      </c>
      <c r="B20" s="194" t="s">
        <v>5</v>
      </c>
      <c r="C20" s="224" t="str">
        <f>IF(AO20="介護福祉士","〇","")</f>
        <v/>
      </c>
      <c r="D20" s="321" t="str">
        <f>IF(A20="","",DATEDIF(A20,$AF$3,"m"))</f>
        <v/>
      </c>
      <c r="E20" s="242" t="s">
        <v>107</v>
      </c>
      <c r="F20" s="230"/>
      <c r="G20" s="96" t="s">
        <v>37</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90">
        <f>SUM(H21:AL21)</f>
        <v>0</v>
      </c>
      <c r="AN20" s="211" t="str">
        <f>IFERROR(IF(SUM(AM20:AM23)&gt;$AF$45,1,ROUNDDOWN(SUM(AM20:AM23)/$AF$45,1)),"")</f>
        <v/>
      </c>
      <c r="AO20" s="213"/>
      <c r="AP20" s="8"/>
      <c r="AQ20" s="169"/>
      <c r="AR20" s="314"/>
      <c r="AS20" s="167"/>
      <c r="AT20" s="171"/>
      <c r="AU20" s="15" t="s">
        <v>27</v>
      </c>
      <c r="AV20" s="168"/>
      <c r="AW20" s="181"/>
      <c r="AX20" s="81"/>
      <c r="AY20" s="14" t="s">
        <v>35</v>
      </c>
    </row>
    <row r="21" spans="1:51" ht="13.5" customHeight="1">
      <c r="A21" s="239"/>
      <c r="B21" s="195"/>
      <c r="C21" s="240"/>
      <c r="D21" s="321"/>
      <c r="E21" s="243"/>
      <c r="F21" s="230"/>
      <c r="G21" s="96" t="s">
        <v>42</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191"/>
      <c r="AN21" s="192"/>
      <c r="AO21" s="247"/>
      <c r="AP21" s="8"/>
      <c r="AQ21" s="169"/>
      <c r="AR21" s="314"/>
      <c r="AS21" s="167"/>
      <c r="AT21" s="171"/>
      <c r="AU21" s="15" t="s">
        <v>27</v>
      </c>
      <c r="AV21" s="168"/>
      <c r="AW21" s="181"/>
      <c r="AX21" s="81"/>
      <c r="AY21" s="14" t="s">
        <v>35</v>
      </c>
    </row>
    <row r="22" spans="1:51" ht="13.5" customHeight="1">
      <c r="A22" s="239"/>
      <c r="B22" s="222" t="s">
        <v>34</v>
      </c>
      <c r="C22" s="240"/>
      <c r="D22" s="321"/>
      <c r="E22" s="243"/>
      <c r="F22" s="245"/>
      <c r="G22" s="96" t="s">
        <v>37</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91">
        <f>SUM(H23:AL23)</f>
        <v>0</v>
      </c>
      <c r="AN22" s="193"/>
      <c r="AO22" s="248"/>
      <c r="AP22" s="8"/>
      <c r="AQ22" s="169"/>
      <c r="AR22" s="314"/>
      <c r="AS22" s="167"/>
      <c r="AT22" s="171"/>
      <c r="AU22" s="15" t="s">
        <v>27</v>
      </c>
      <c r="AV22" s="168"/>
      <c r="AW22" s="181"/>
      <c r="AX22" s="81"/>
      <c r="AY22" s="14" t="s">
        <v>35</v>
      </c>
    </row>
    <row r="23" spans="1:51" ht="13.5" customHeight="1">
      <c r="A23" s="239"/>
      <c r="B23" s="222"/>
      <c r="C23" s="225"/>
      <c r="D23" s="321"/>
      <c r="E23" s="244"/>
      <c r="F23" s="245"/>
      <c r="G23" s="96" t="s">
        <v>42</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191"/>
      <c r="AN23" s="246"/>
      <c r="AO23" s="249"/>
      <c r="AP23" s="8"/>
      <c r="AQ23" s="169"/>
      <c r="AR23" s="314"/>
      <c r="AS23" s="167"/>
      <c r="AT23" s="171"/>
      <c r="AU23" s="15" t="s">
        <v>27</v>
      </c>
      <c r="AV23" s="168"/>
      <c r="AW23" s="181"/>
      <c r="AX23" s="81"/>
      <c r="AY23" s="14" t="s">
        <v>35</v>
      </c>
    </row>
    <row r="24" spans="1:51" ht="13.5" customHeight="1">
      <c r="A24" s="220" t="str">
        <f>IFERROR(INDEX(【従業者名簿】!F:F,MATCH(F24,【従業者名簿】!C:C,0)),"")</f>
        <v/>
      </c>
      <c r="B24" s="233" t="s">
        <v>34</v>
      </c>
      <c r="C24" s="224" t="str">
        <f>IF(AO24="介護福祉士","〇","")</f>
        <v/>
      </c>
      <c r="D24" s="311" t="str">
        <f>IF(A24="","",DATEDIF(A24,$AF$3,"m"))</f>
        <v/>
      </c>
      <c r="E24" s="231"/>
      <c r="F24" s="235"/>
      <c r="G24" s="96" t="s">
        <v>37</v>
      </c>
      <c r="H24" s="132"/>
      <c r="I24" s="132"/>
      <c r="J24" s="132"/>
      <c r="K24" s="132"/>
      <c r="L24" s="132"/>
      <c r="M24" s="132"/>
      <c r="N24" s="132"/>
      <c r="O24" s="43"/>
      <c r="P24" s="132"/>
      <c r="Q24" s="132"/>
      <c r="R24" s="132"/>
      <c r="S24" s="132"/>
      <c r="T24" s="132"/>
      <c r="U24" s="41"/>
      <c r="V24" s="41"/>
      <c r="W24" s="132"/>
      <c r="X24" s="132"/>
      <c r="Y24" s="132"/>
      <c r="Z24" s="132"/>
      <c r="AA24" s="132"/>
      <c r="AB24" s="132"/>
      <c r="AC24" s="132"/>
      <c r="AD24" s="132"/>
      <c r="AE24" s="132"/>
      <c r="AF24" s="132"/>
      <c r="AG24" s="132"/>
      <c r="AH24" s="132"/>
      <c r="AI24" s="132"/>
      <c r="AJ24" s="132"/>
      <c r="AK24" s="132"/>
      <c r="AL24" s="132"/>
      <c r="AM24" s="191">
        <f>SUM(H25:AL25)</f>
        <v>0</v>
      </c>
      <c r="AN24" s="308" t="str">
        <f>IFERROR(IF(OR(E24="Ａ",AM24&gt;$AF$45),1,ROUNDDOWN(AM24/$AF$45,1)),"")</f>
        <v/>
      </c>
      <c r="AO24" s="213"/>
      <c r="AP24" s="8"/>
      <c r="AQ24" s="169"/>
      <c r="AR24" s="314"/>
      <c r="AS24" s="167"/>
      <c r="AT24" s="168"/>
      <c r="AU24" s="15" t="s">
        <v>27</v>
      </c>
      <c r="AV24" s="168"/>
      <c r="AW24" s="237"/>
      <c r="AX24" s="81"/>
      <c r="AY24" s="14" t="s">
        <v>35</v>
      </c>
    </row>
    <row r="25" spans="1:51" ht="13.5" customHeight="1">
      <c r="A25" s="221"/>
      <c r="B25" s="234"/>
      <c r="C25" s="225"/>
      <c r="D25" s="312"/>
      <c r="E25" s="232"/>
      <c r="F25" s="236"/>
      <c r="G25" s="96" t="s">
        <v>42</v>
      </c>
      <c r="H25" s="38"/>
      <c r="I25" s="38"/>
      <c r="J25" s="38"/>
      <c r="K25" s="38"/>
      <c r="L25" s="38"/>
      <c r="M25" s="38"/>
      <c r="N25" s="38"/>
      <c r="O25" s="58"/>
      <c r="P25" s="38"/>
      <c r="Q25" s="38"/>
      <c r="R25" s="38"/>
      <c r="S25" s="38"/>
      <c r="T25" s="38"/>
      <c r="U25" s="38"/>
      <c r="V25" s="38"/>
      <c r="W25" s="38"/>
      <c r="X25" s="38"/>
      <c r="Y25" s="38"/>
      <c r="Z25" s="38"/>
      <c r="AA25" s="38"/>
      <c r="AB25" s="38"/>
      <c r="AC25" s="38"/>
      <c r="AD25" s="38"/>
      <c r="AE25" s="38"/>
      <c r="AF25" s="38"/>
      <c r="AG25" s="42"/>
      <c r="AH25" s="38"/>
      <c r="AI25" s="38"/>
      <c r="AJ25" s="38"/>
      <c r="AK25" s="38"/>
      <c r="AL25" s="38"/>
      <c r="AM25" s="191"/>
      <c r="AN25" s="308"/>
      <c r="AO25" s="214"/>
      <c r="AP25" s="8"/>
      <c r="AQ25" s="169"/>
      <c r="AR25" s="314"/>
      <c r="AS25" s="167"/>
      <c r="AT25" s="168"/>
      <c r="AU25" s="15" t="s">
        <v>27</v>
      </c>
      <c r="AV25" s="168"/>
      <c r="AW25" s="237"/>
      <c r="AX25" s="81"/>
      <c r="AY25" s="14" t="s">
        <v>35</v>
      </c>
    </row>
    <row r="26" spans="1:51" ht="13.5" customHeight="1">
      <c r="A26" s="220" t="str">
        <f>IFERROR(INDEX(【従業者名簿】!F:F,MATCH(F26,【従業者名簿】!C:C,0)),"")</f>
        <v/>
      </c>
      <c r="B26" s="233" t="s">
        <v>34</v>
      </c>
      <c r="C26" s="224" t="str">
        <f t="shared" ref="C26" si="2">IF(AO26="介護福祉士","〇","")</f>
        <v/>
      </c>
      <c r="D26" s="311" t="str">
        <f>IF(A26="","",DATEDIF(A26,$AF$3,"m"))</f>
        <v/>
      </c>
      <c r="E26" s="231"/>
      <c r="F26" s="235"/>
      <c r="G26" s="96" t="s">
        <v>37</v>
      </c>
      <c r="H26" s="132"/>
      <c r="I26" s="132"/>
      <c r="J26" s="132"/>
      <c r="K26" s="132"/>
      <c r="L26" s="132"/>
      <c r="M26" s="132"/>
      <c r="N26" s="132"/>
      <c r="O26" s="132"/>
      <c r="P26" s="132"/>
      <c r="Q26" s="43"/>
      <c r="R26" s="132"/>
      <c r="S26" s="132"/>
      <c r="T26" s="132"/>
      <c r="U26" s="132"/>
      <c r="V26" s="132"/>
      <c r="W26" s="132"/>
      <c r="X26" s="132"/>
      <c r="Y26" s="132"/>
      <c r="Z26" s="132"/>
      <c r="AA26" s="132"/>
      <c r="AB26" s="132"/>
      <c r="AC26" s="132"/>
      <c r="AD26" s="132"/>
      <c r="AE26" s="43"/>
      <c r="AF26" s="132"/>
      <c r="AG26" s="132"/>
      <c r="AH26" s="132"/>
      <c r="AI26" s="132"/>
      <c r="AJ26" s="132"/>
      <c r="AK26" s="132"/>
      <c r="AL26" s="132"/>
      <c r="AM26" s="191">
        <f>SUM(H27:AL27)</f>
        <v>0</v>
      </c>
      <c r="AN26" s="308" t="str">
        <f t="shared" ref="AN26" si="3">IFERROR(IF(OR(E26="Ａ",AM26&gt;$AF$45),1,ROUNDDOWN(AM26/$AF$45,1)),"")</f>
        <v/>
      </c>
      <c r="AO26" s="213"/>
      <c r="AP26" s="8"/>
      <c r="AQ26" s="169" t="s">
        <v>20</v>
      </c>
      <c r="AR26" s="182"/>
      <c r="AS26" s="183" t="s">
        <v>21</v>
      </c>
      <c r="AT26" s="184"/>
      <c r="AU26" s="184"/>
      <c r="AV26" s="184"/>
      <c r="AW26" s="184"/>
      <c r="AX26" s="184"/>
      <c r="AY26" s="185"/>
    </row>
    <row r="27" spans="1:51" ht="13.5" customHeight="1">
      <c r="A27" s="221"/>
      <c r="B27" s="234"/>
      <c r="C27" s="225"/>
      <c r="D27" s="312"/>
      <c r="E27" s="232"/>
      <c r="F27" s="236"/>
      <c r="G27" s="96" t="s">
        <v>42</v>
      </c>
      <c r="H27" s="38"/>
      <c r="I27" s="38"/>
      <c r="J27" s="38"/>
      <c r="K27" s="38"/>
      <c r="L27" s="38"/>
      <c r="M27" s="38"/>
      <c r="N27" s="38"/>
      <c r="O27" s="38"/>
      <c r="P27" s="38"/>
      <c r="Q27" s="58"/>
      <c r="R27" s="38"/>
      <c r="S27" s="38"/>
      <c r="T27" s="38"/>
      <c r="U27" s="38"/>
      <c r="V27" s="38"/>
      <c r="W27" s="38"/>
      <c r="X27" s="38"/>
      <c r="Y27" s="38"/>
      <c r="Z27" s="38"/>
      <c r="AA27" s="38"/>
      <c r="AB27" s="38"/>
      <c r="AC27" s="38"/>
      <c r="AD27" s="38"/>
      <c r="AE27" s="58"/>
      <c r="AF27" s="38"/>
      <c r="AG27" s="38"/>
      <c r="AH27" s="38"/>
      <c r="AI27" s="38"/>
      <c r="AJ27" s="38"/>
      <c r="AK27" s="38"/>
      <c r="AL27" s="38"/>
      <c r="AM27" s="191"/>
      <c r="AN27" s="308"/>
      <c r="AO27" s="214"/>
      <c r="AP27" s="8"/>
      <c r="AQ27" s="169" t="s">
        <v>29</v>
      </c>
      <c r="AR27" s="182"/>
      <c r="AS27" s="183" t="s">
        <v>30</v>
      </c>
      <c r="AT27" s="184"/>
      <c r="AU27" s="184"/>
      <c r="AV27" s="184"/>
      <c r="AW27" s="184"/>
      <c r="AX27" s="184"/>
      <c r="AY27" s="185"/>
    </row>
    <row r="28" spans="1:51" ht="13.5" customHeight="1">
      <c r="A28" s="220" t="str">
        <f>IFERROR(INDEX(【従業者名簿】!F:F,MATCH(F28,【従業者名簿】!C:C,0)),"")</f>
        <v/>
      </c>
      <c r="B28" s="233" t="s">
        <v>34</v>
      </c>
      <c r="C28" s="224" t="str">
        <f t="shared" ref="C28" si="4">IF(AO28="介護福祉士","〇","")</f>
        <v/>
      </c>
      <c r="D28" s="311" t="str">
        <f>IF(A28="","",DATEDIF(A28,$AF$3,"m"))</f>
        <v/>
      </c>
      <c r="E28" s="231"/>
      <c r="F28" s="235"/>
      <c r="G28" s="96" t="s">
        <v>37</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91">
        <f>SUM(H29:AL29)</f>
        <v>0</v>
      </c>
      <c r="AN28" s="308" t="str">
        <f t="shared" ref="AN28" si="5">IFERROR(IF(OR(E28="Ａ",AM28&gt;$AF$45),1,ROUNDDOWN(AM28/$AF$45,1)),"")</f>
        <v/>
      </c>
      <c r="AO28" s="213"/>
      <c r="AP28" s="8"/>
      <c r="AQ28" s="169" t="s">
        <v>12</v>
      </c>
      <c r="AR28" s="182"/>
      <c r="AS28" s="183" t="s">
        <v>31</v>
      </c>
      <c r="AT28" s="184"/>
      <c r="AU28" s="184"/>
      <c r="AV28" s="184"/>
      <c r="AW28" s="184"/>
      <c r="AX28" s="184"/>
      <c r="AY28" s="185"/>
    </row>
    <row r="29" spans="1:51" ht="13.5" customHeight="1">
      <c r="A29" s="221"/>
      <c r="B29" s="234"/>
      <c r="C29" s="225"/>
      <c r="D29" s="312"/>
      <c r="E29" s="232"/>
      <c r="F29" s="236"/>
      <c r="G29" s="96" t="s">
        <v>42</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191"/>
      <c r="AN29" s="308"/>
      <c r="AO29" s="214"/>
      <c r="AP29" s="8"/>
      <c r="AQ29" s="81"/>
      <c r="AR29" s="82"/>
      <c r="AS29" s="183"/>
      <c r="AT29" s="184"/>
      <c r="AU29" s="184"/>
      <c r="AV29" s="184"/>
      <c r="AW29" s="184"/>
      <c r="AX29" s="184"/>
      <c r="AY29" s="185"/>
    </row>
    <row r="30" spans="1:51" ht="13.5" customHeight="1">
      <c r="A30" s="220" t="str">
        <f>IFERROR(INDEX(【従業者名簿】!F:F,MATCH(F30,【従業者名簿】!C:C,0)),"")</f>
        <v/>
      </c>
      <c r="B30" s="233" t="s">
        <v>34</v>
      </c>
      <c r="C30" s="224" t="str">
        <f t="shared" ref="C30" si="6">IF(AO30="介護福祉士","〇","")</f>
        <v/>
      </c>
      <c r="D30" s="311" t="str">
        <f>IF(A30="","",DATEDIF(A30,$AF$3,"m"))</f>
        <v/>
      </c>
      <c r="E30" s="231"/>
      <c r="F30" s="235"/>
      <c r="G30" s="96" t="s">
        <v>37</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91">
        <f>SUM(H31:AL31)</f>
        <v>0</v>
      </c>
      <c r="AN30" s="308" t="str">
        <f t="shared" ref="AN30" si="7">IFERROR(IF(OR(E30="Ａ",AM30&gt;$AF$45),1,ROUNDDOWN(AM30/$AF$45,1)),"")</f>
        <v/>
      </c>
      <c r="AO30" s="213"/>
      <c r="AP30" s="8"/>
      <c r="AQ30" s="169"/>
      <c r="AR30" s="182"/>
      <c r="AS30" s="183"/>
      <c r="AT30" s="184"/>
      <c r="AU30" s="184"/>
      <c r="AV30" s="184"/>
      <c r="AW30" s="184"/>
      <c r="AX30" s="184"/>
      <c r="AY30" s="185"/>
    </row>
    <row r="31" spans="1:51" ht="13.5" customHeight="1">
      <c r="A31" s="221"/>
      <c r="B31" s="234"/>
      <c r="C31" s="225"/>
      <c r="D31" s="312"/>
      <c r="E31" s="232"/>
      <c r="F31" s="236"/>
      <c r="G31" s="96" t="s">
        <v>42</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191"/>
      <c r="AN31" s="308"/>
      <c r="AO31" s="214"/>
      <c r="AP31" s="8"/>
      <c r="AQ31" s="81"/>
      <c r="AR31" s="82"/>
      <c r="AS31" s="83"/>
      <c r="AT31" s="84"/>
      <c r="AU31" s="84"/>
      <c r="AV31" s="84"/>
      <c r="AW31" s="84"/>
      <c r="AX31" s="84"/>
      <c r="AY31" s="85"/>
    </row>
    <row r="32" spans="1:51" ht="13.5" customHeight="1">
      <c r="A32" s="220" t="str">
        <f>IFERROR(INDEX(【従業者名簿】!F:F,MATCH(F32,【従業者名簿】!C:C,0)),"")</f>
        <v/>
      </c>
      <c r="B32" s="233" t="s">
        <v>34</v>
      </c>
      <c r="C32" s="224" t="str">
        <f t="shared" ref="C32" si="8">IF(AO32="介護福祉士","〇","")</f>
        <v/>
      </c>
      <c r="D32" s="311" t="str">
        <f t="shared" ref="D32" si="9">IF(A32="","",DATEDIF(A32,$AF$3,"m"))</f>
        <v/>
      </c>
      <c r="E32" s="231"/>
      <c r="F32" s="235"/>
      <c r="G32" s="96" t="s">
        <v>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91">
        <f t="shared" ref="AM32" si="10">SUM(H33:AL33)</f>
        <v>0</v>
      </c>
      <c r="AN32" s="308" t="str">
        <f t="shared" ref="AN32" si="11">IFERROR(IF(OR(E32="Ａ",AM32&gt;$AF$45),1,ROUNDDOWN(AM32/$AF$45,1)),"")</f>
        <v/>
      </c>
      <c r="AO32" s="213"/>
      <c r="AP32" s="8"/>
    </row>
    <row r="33" spans="1:53" ht="13.5" customHeight="1">
      <c r="A33" s="221"/>
      <c r="B33" s="234"/>
      <c r="C33" s="225"/>
      <c r="D33" s="312"/>
      <c r="E33" s="232"/>
      <c r="F33" s="236"/>
      <c r="G33" s="96" t="s">
        <v>42</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191"/>
      <c r="AN33" s="308"/>
      <c r="AO33" s="214"/>
      <c r="AP33" s="8"/>
      <c r="AQ33" s="196" t="s">
        <v>165</v>
      </c>
      <c r="AR33" s="200"/>
      <c r="AS33" s="215"/>
      <c r="AT33" s="172" t="s">
        <v>166</v>
      </c>
      <c r="AU33" s="173"/>
      <c r="AV33" s="173"/>
      <c r="AW33" s="172" t="s">
        <v>167</v>
      </c>
      <c r="AX33" s="173"/>
      <c r="AY33" s="173"/>
    </row>
    <row r="34" spans="1:53" ht="13.5" customHeight="1">
      <c r="A34" s="220" t="str">
        <f>IFERROR(INDEX(【従業者名簿】!F:F,MATCH(F34,【従業者名簿】!C:C,0)),"")</f>
        <v/>
      </c>
      <c r="B34" s="233" t="s">
        <v>34</v>
      </c>
      <c r="C34" s="224" t="str">
        <f t="shared" ref="C34" si="12">IF(AO34="介護福祉士","〇","")</f>
        <v/>
      </c>
      <c r="D34" s="311" t="str">
        <f t="shared" ref="D34" si="13">IF(A34="","",DATEDIF(A34,$AF$3,"m"))</f>
        <v/>
      </c>
      <c r="E34" s="231"/>
      <c r="F34" s="235"/>
      <c r="G34" s="96" t="s">
        <v>37</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91">
        <f t="shared" ref="AM34" si="14">SUM(H35:AL35)</f>
        <v>0</v>
      </c>
      <c r="AN34" s="308" t="str">
        <f t="shared" ref="AN34" si="15">IFERROR(IF(OR(E34="Ａ",AM34&gt;$AF$45),1,ROUNDDOWN(AM34/$AF$45,1)),"")</f>
        <v/>
      </c>
      <c r="AO34" s="213"/>
      <c r="AP34" s="8"/>
      <c r="AQ34" s="216"/>
      <c r="AR34" s="217"/>
      <c r="AS34" s="218"/>
      <c r="AT34" s="174"/>
      <c r="AU34" s="174"/>
      <c r="AV34" s="174"/>
      <c r="AW34" s="174"/>
      <c r="AX34" s="174"/>
      <c r="AY34" s="174"/>
    </row>
    <row r="35" spans="1:53" ht="13.5" customHeight="1">
      <c r="A35" s="221"/>
      <c r="B35" s="234"/>
      <c r="C35" s="225"/>
      <c r="D35" s="312"/>
      <c r="E35" s="232"/>
      <c r="F35" s="236"/>
      <c r="G35" s="96" t="s">
        <v>42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191"/>
      <c r="AN35" s="308"/>
      <c r="AO35" s="214"/>
      <c r="AP35" s="8"/>
      <c r="AQ35" s="198"/>
      <c r="AR35" s="199"/>
      <c r="AS35" s="219"/>
      <c r="AT35" s="175" t="s">
        <v>147</v>
      </c>
      <c r="AU35" s="176"/>
      <c r="AV35" s="141"/>
      <c r="AW35" s="175" t="s">
        <v>148</v>
      </c>
      <c r="AX35" s="177"/>
      <c r="AY35" s="178"/>
    </row>
    <row r="36" spans="1:53" ht="13.5" customHeight="1">
      <c r="A36" s="220" t="str">
        <f>IFERROR(INDEX(【従業者名簿】!F:F,MATCH(F36,【従業者名簿】!C:C,0)),"")</f>
        <v/>
      </c>
      <c r="B36" s="233" t="s">
        <v>34</v>
      </c>
      <c r="C36" s="224" t="str">
        <f t="shared" ref="C36" si="16">IF(AO36="介護福祉士","〇","")</f>
        <v/>
      </c>
      <c r="D36" s="311" t="str">
        <f t="shared" ref="D36" si="17">IF(A36="","",DATEDIF(A36,$AF$3,"m"))</f>
        <v/>
      </c>
      <c r="E36" s="231"/>
      <c r="F36" s="235"/>
      <c r="G36" s="96" t="s">
        <v>37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91">
        <f t="shared" ref="AM36" si="18">SUM(H37:AL37)</f>
        <v>0</v>
      </c>
      <c r="AN36" s="308" t="str">
        <f t="shared" ref="AN36" si="19">IFERROR(IF(OR(E36="Ａ",AM36&gt;$AF$45),1,ROUNDDOWN(AM36/$AF$45,1)),"")</f>
        <v/>
      </c>
      <c r="AO36" s="309"/>
      <c r="AP36" s="8"/>
      <c r="AQ36" s="156" t="s">
        <v>168</v>
      </c>
      <c r="AR36" s="157"/>
      <c r="AS36" s="158"/>
      <c r="AT36" s="159">
        <f>ROUNDDOWN(SUMIF(C14:C79,"〇",AN14:AN79),1)</f>
        <v>0</v>
      </c>
      <c r="AU36" s="160"/>
      <c r="AV36" s="160"/>
      <c r="AW36" s="179" t="e">
        <f>AT36/AM44</f>
        <v>#DIV/0!</v>
      </c>
      <c r="AX36" s="180"/>
      <c r="AY36" s="180"/>
    </row>
    <row r="37" spans="1:53" ht="13.5" customHeight="1">
      <c r="A37" s="221"/>
      <c r="B37" s="234"/>
      <c r="C37" s="225"/>
      <c r="D37" s="312"/>
      <c r="E37" s="232"/>
      <c r="F37" s="236"/>
      <c r="G37" s="96" t="s">
        <v>42</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191"/>
      <c r="AN37" s="308"/>
      <c r="AO37" s="310"/>
      <c r="AP37" s="8"/>
      <c r="AQ37" s="153" t="s">
        <v>169</v>
      </c>
      <c r="AR37" s="154"/>
      <c r="AS37" s="155"/>
      <c r="AT37" s="160"/>
      <c r="AU37" s="160"/>
      <c r="AV37" s="160"/>
      <c r="AW37" s="180"/>
      <c r="AX37" s="180"/>
      <c r="AY37" s="180"/>
    </row>
    <row r="38" spans="1:53" ht="13.5" customHeight="1">
      <c r="A38" s="220" t="str">
        <f>IFERROR(INDEX(【従業者名簿】!F:F,MATCH(F38,【従業者名簿】!C:C,0)),"")</f>
        <v/>
      </c>
      <c r="B38" s="233" t="s">
        <v>34</v>
      </c>
      <c r="C38" s="224" t="str">
        <f t="shared" ref="C38" si="20">IF(AO38="介護福祉士","〇","")</f>
        <v/>
      </c>
      <c r="D38" s="311" t="str">
        <f t="shared" ref="D38" si="21">IF(A38="","",DATEDIF(A38,$AF$3,"m"))</f>
        <v/>
      </c>
      <c r="E38" s="231"/>
      <c r="F38" s="235"/>
      <c r="G38" s="96" t="s">
        <v>37</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91">
        <f t="shared" ref="AM38" si="22">SUM(H39:AL39)</f>
        <v>0</v>
      </c>
      <c r="AN38" s="308" t="str">
        <f t="shared" ref="AN38" si="23">IFERROR(IF(OR(E38="Ａ",AM38&gt;$AF$45),1,ROUNDDOWN(AM38/$AF$45,1)),"")</f>
        <v/>
      </c>
      <c r="AO38" s="309"/>
      <c r="AP38" s="8"/>
      <c r="AQ38" s="156" t="s">
        <v>170</v>
      </c>
      <c r="AR38" s="157"/>
      <c r="AS38" s="158"/>
      <c r="AT38" s="159">
        <f>ROUNDDOWN(SUMIFS(AN14:AN79,C14:C79,"〇",D14:D79,"&gt;="&amp;BA38),1)</f>
        <v>0</v>
      </c>
      <c r="AU38" s="160"/>
      <c r="AV38" s="160"/>
      <c r="AW38" s="179" t="e">
        <f>AT38/AM44</f>
        <v>#DIV/0!</v>
      </c>
      <c r="AX38" s="180"/>
      <c r="AY38" s="180"/>
      <c r="BA38" s="151">
        <f>【算定要件集計】!T7</f>
        <v>120</v>
      </c>
    </row>
    <row r="39" spans="1:53" ht="13.5" customHeight="1">
      <c r="A39" s="221"/>
      <c r="B39" s="234"/>
      <c r="C39" s="225"/>
      <c r="D39" s="312"/>
      <c r="E39" s="232"/>
      <c r="F39" s="236"/>
      <c r="G39" s="96" t="s">
        <v>42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191"/>
      <c r="AN39" s="308"/>
      <c r="AO39" s="310"/>
      <c r="AP39" s="8"/>
      <c r="AQ39" s="153" t="s">
        <v>172</v>
      </c>
      <c r="AR39" s="154"/>
      <c r="AS39" s="155"/>
      <c r="AT39" s="160"/>
      <c r="AU39" s="160"/>
      <c r="AV39" s="160"/>
      <c r="AW39" s="180"/>
      <c r="AX39" s="180"/>
      <c r="AY39" s="180"/>
      <c r="BA39" s="152"/>
    </row>
    <row r="40" spans="1:53" ht="13.5" customHeight="1">
      <c r="A40" s="220" t="str">
        <f>IFERROR(INDEX(【従業者名簿】!F:F,MATCH(F40,【従業者名簿】!C:C,0)),"")</f>
        <v/>
      </c>
      <c r="B40" s="233" t="s">
        <v>34</v>
      </c>
      <c r="C40" s="224" t="str">
        <f t="shared" ref="C40" si="24">IF(AO40="介護福祉士","〇","")</f>
        <v/>
      </c>
      <c r="D40" s="311" t="str">
        <f>IF(A40="","",DATEDIF(A40,$AF$3,"m"))</f>
        <v/>
      </c>
      <c r="E40" s="231"/>
      <c r="F40" s="235"/>
      <c r="G40" s="96" t="s">
        <v>37</v>
      </c>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91">
        <f>SUM(H41:AL41)</f>
        <v>0</v>
      </c>
      <c r="AN40" s="308" t="str">
        <f t="shared" ref="AN40" si="25">IFERROR(IF(OR(E40="Ａ",AM40&gt;$AF$45),1,ROUNDDOWN(AM40/$AF$45,1)),"")</f>
        <v/>
      </c>
      <c r="AO40" s="309"/>
      <c r="AP40" s="8"/>
      <c r="AQ40" s="156" t="s">
        <v>173</v>
      </c>
      <c r="AR40" s="157"/>
      <c r="AS40" s="158"/>
      <c r="AT40" s="159">
        <f>ROUNDDOWN(SUM(SUMIF(E14:E79,{"Ａ","Ｂ"},AN14:AN79)),1)</f>
        <v>0</v>
      </c>
      <c r="AU40" s="160"/>
      <c r="AV40" s="160"/>
      <c r="AW40" s="161" t="e">
        <f>AT40/AM44</f>
        <v>#DIV/0!</v>
      </c>
      <c r="AX40" s="162"/>
      <c r="AY40" s="163"/>
      <c r="BA40" s="129"/>
    </row>
    <row r="41" spans="1:53" ht="13.5" customHeight="1">
      <c r="A41" s="221"/>
      <c r="B41" s="234"/>
      <c r="C41" s="225"/>
      <c r="D41" s="312"/>
      <c r="E41" s="232"/>
      <c r="F41" s="236"/>
      <c r="G41" s="96" t="s">
        <v>42</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191"/>
      <c r="AN41" s="308"/>
      <c r="AO41" s="310"/>
      <c r="AP41" s="8"/>
      <c r="AQ41" s="153" t="s">
        <v>181</v>
      </c>
      <c r="AR41" s="154"/>
      <c r="AS41" s="155"/>
      <c r="AT41" s="160"/>
      <c r="AU41" s="160"/>
      <c r="AV41" s="160"/>
      <c r="AW41" s="164"/>
      <c r="AX41" s="165"/>
      <c r="AY41" s="166"/>
      <c r="BA41" s="130"/>
    </row>
    <row r="42" spans="1:53" ht="13.5" customHeight="1">
      <c r="A42" s="220" t="str">
        <f>IFERROR(INDEX(【従業者名簿】!F:F,MATCH(F42,【従業者名簿】!C:C,0)),"")</f>
        <v/>
      </c>
      <c r="B42" s="233" t="s">
        <v>34</v>
      </c>
      <c r="C42" s="224" t="str">
        <f t="shared" ref="C42" si="26">IF(AO42="介護福祉士","〇","")</f>
        <v/>
      </c>
      <c r="D42" s="311" t="str">
        <f>IF(A42="","",DATEDIF(A42,$AF$3,"m"))</f>
        <v/>
      </c>
      <c r="E42" s="228"/>
      <c r="F42" s="230"/>
      <c r="G42" s="96" t="s">
        <v>37</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91">
        <f>SUM(H43:AL43)</f>
        <v>0</v>
      </c>
      <c r="AN42" s="308" t="str">
        <f>IFERROR(IF(OR(E42="Ａ",AM42&gt;$AF$45),1,ROUNDDOWN(AM42/$AF$45,1)),"")</f>
        <v/>
      </c>
      <c r="AO42" s="309"/>
      <c r="AP42" s="8"/>
      <c r="AQ42" s="156" t="s">
        <v>173</v>
      </c>
      <c r="AR42" s="157"/>
      <c r="AS42" s="158"/>
      <c r="AT42" s="159">
        <f>ROUNDDOWN(SUMIF(D14:D79,"&gt;="&amp;BA42,AN14:AN79),1)</f>
        <v>0</v>
      </c>
      <c r="AU42" s="160"/>
      <c r="AV42" s="160"/>
      <c r="AW42" s="161" t="e">
        <f>AT42/AM44</f>
        <v>#DIV/0!</v>
      </c>
      <c r="AX42" s="162"/>
      <c r="AY42" s="163"/>
      <c r="BA42" s="151">
        <f>【算定要件集計】!T11</f>
        <v>84</v>
      </c>
    </row>
    <row r="43" spans="1:53" ht="13.5" customHeight="1">
      <c r="A43" s="221"/>
      <c r="B43" s="234"/>
      <c r="C43" s="225"/>
      <c r="D43" s="312"/>
      <c r="E43" s="229"/>
      <c r="F43" s="230"/>
      <c r="G43" s="96" t="s">
        <v>42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191"/>
      <c r="AN43" s="308"/>
      <c r="AO43" s="310"/>
      <c r="AP43" s="8"/>
      <c r="AQ43" s="153" t="s">
        <v>175</v>
      </c>
      <c r="AR43" s="154"/>
      <c r="AS43" s="155"/>
      <c r="AT43" s="160"/>
      <c r="AU43" s="160"/>
      <c r="AV43" s="160"/>
      <c r="AW43" s="164"/>
      <c r="AX43" s="165"/>
      <c r="AY43" s="166"/>
      <c r="BA43" s="152"/>
    </row>
    <row r="44" spans="1:53" ht="13.5" customHeight="1">
      <c r="B44" s="196" t="s">
        <v>52</v>
      </c>
      <c r="C44" s="197"/>
      <c r="D44" s="197"/>
      <c r="E44" s="197"/>
      <c r="F44" s="197"/>
      <c r="G44" s="28" t="s">
        <v>50</v>
      </c>
      <c r="H44" s="26"/>
      <c r="I44" s="18"/>
      <c r="J44" s="196" t="s">
        <v>47</v>
      </c>
      <c r="K44" s="200"/>
      <c r="L44" s="200"/>
      <c r="M44" s="200"/>
      <c r="N44" s="200"/>
      <c r="O44" s="200"/>
      <c r="P44" s="200"/>
      <c r="Q44" s="200"/>
      <c r="R44" s="200"/>
      <c r="S44" s="17"/>
      <c r="T44" s="29" t="s">
        <v>51</v>
      </c>
      <c r="U44" s="27"/>
      <c r="V44" s="196" t="s">
        <v>48</v>
      </c>
      <c r="W44" s="200"/>
      <c r="X44" s="200"/>
      <c r="Y44" s="200"/>
      <c r="Z44" s="200"/>
      <c r="AA44" s="200"/>
      <c r="AB44" s="200"/>
      <c r="AC44" s="197"/>
      <c r="AD44" s="197"/>
      <c r="AE44" s="197"/>
      <c r="AF44" s="17" t="s">
        <v>152</v>
      </c>
      <c r="AH44" s="30"/>
      <c r="AI44" s="30"/>
      <c r="AJ44" s="30"/>
      <c r="AK44" s="30"/>
      <c r="AL44" s="30"/>
      <c r="AM44" s="203">
        <f>ROUNDDOWN(SUM(AN14:AN43,AN50:AN79),1)</f>
        <v>0</v>
      </c>
      <c r="AN44" s="204"/>
      <c r="AO44" s="326" t="s">
        <v>155</v>
      </c>
      <c r="AP44" s="11"/>
      <c r="AQ44" s="149"/>
      <c r="AR44" s="150"/>
      <c r="AS44" s="150"/>
      <c r="AT44" s="149"/>
      <c r="AU44" s="150"/>
      <c r="AV44" s="150"/>
      <c r="AW44" s="149"/>
      <c r="AX44" s="150"/>
      <c r="AY44" s="150"/>
    </row>
    <row r="45" spans="1:53" ht="13.5" customHeight="1">
      <c r="B45" s="198"/>
      <c r="C45" s="199"/>
      <c r="D45" s="199"/>
      <c r="E45" s="199"/>
      <c r="F45" s="199"/>
      <c r="G45" s="44">
        <f>AF5</f>
        <v>0</v>
      </c>
      <c r="H45" s="24" t="s">
        <v>17</v>
      </c>
      <c r="I45" s="23"/>
      <c r="J45" s="201"/>
      <c r="K45" s="202"/>
      <c r="L45" s="202"/>
      <c r="M45" s="202"/>
      <c r="N45" s="202"/>
      <c r="O45" s="202"/>
      <c r="P45" s="202"/>
      <c r="Q45" s="202"/>
      <c r="R45" s="202"/>
      <c r="S45" s="209" t="str">
        <f>IFERROR((AM5/AF5*4)+(COUNT(H6:AL6)-28)*(AM5/AF5/7),"")</f>
        <v/>
      </c>
      <c r="T45" s="209"/>
      <c r="U45" s="25" t="s">
        <v>7</v>
      </c>
      <c r="V45" s="201"/>
      <c r="W45" s="202"/>
      <c r="X45" s="202"/>
      <c r="Y45" s="202"/>
      <c r="Z45" s="202"/>
      <c r="AA45" s="202"/>
      <c r="AB45" s="202"/>
      <c r="AC45" s="199"/>
      <c r="AD45" s="199"/>
      <c r="AE45" s="199"/>
      <c r="AF45" s="210" t="str">
        <f>IFERROR(ROUNDDOWN(G45*S45,0),"")</f>
        <v/>
      </c>
      <c r="AG45" s="210"/>
      <c r="AH45" s="24" t="s">
        <v>17</v>
      </c>
      <c r="AI45" s="24"/>
      <c r="AJ45" s="24"/>
      <c r="AK45" s="24"/>
      <c r="AL45" s="24"/>
      <c r="AM45" s="205"/>
      <c r="AN45" s="206"/>
      <c r="AO45" s="208"/>
      <c r="AP45" s="11"/>
      <c r="AQ45" s="150"/>
      <c r="AR45" s="150"/>
      <c r="AS45" s="150"/>
      <c r="AT45" s="150"/>
      <c r="AU45" s="150"/>
      <c r="AV45" s="150"/>
      <c r="AW45" s="150"/>
      <c r="AX45" s="150"/>
      <c r="AY45" s="150"/>
    </row>
    <row r="46" spans="1:53" ht="13.5" customHeight="1">
      <c r="B46" s="115"/>
      <c r="C46" s="115"/>
      <c r="D46" s="115"/>
      <c r="E46" s="7" t="s">
        <v>92</v>
      </c>
      <c r="F46" s="115"/>
      <c r="G46" s="61"/>
      <c r="H46" s="7"/>
      <c r="I46" s="62"/>
      <c r="J46" s="62"/>
      <c r="K46" s="62"/>
      <c r="L46" s="62"/>
      <c r="M46" s="62"/>
      <c r="N46" s="62"/>
      <c r="O46" s="62"/>
      <c r="P46" s="62"/>
      <c r="Q46" s="62"/>
      <c r="R46" s="62"/>
      <c r="S46" s="63"/>
      <c r="T46" s="63"/>
      <c r="U46" s="7"/>
      <c r="V46" s="62"/>
      <c r="W46" s="62"/>
      <c r="X46" s="62"/>
      <c r="Y46" s="62"/>
      <c r="Z46" s="62"/>
      <c r="AA46" s="62"/>
      <c r="AB46" s="62"/>
      <c r="AC46" s="115"/>
      <c r="AD46" s="115"/>
      <c r="AE46" s="115"/>
      <c r="AF46" s="64"/>
      <c r="AG46" s="64"/>
      <c r="AH46" s="7"/>
      <c r="AI46" s="7"/>
      <c r="AJ46" s="7"/>
      <c r="AK46" s="7"/>
      <c r="AL46" s="7"/>
      <c r="AM46" s="121" t="s">
        <v>130</v>
      </c>
      <c r="AN46" s="66"/>
      <c r="AO46" s="67"/>
      <c r="AP46" s="11"/>
      <c r="AQ46" s="115"/>
      <c r="AR46" s="115"/>
      <c r="AS46" s="115"/>
      <c r="AT46" s="68"/>
      <c r="AU46" s="68"/>
      <c r="AV46" s="68"/>
      <c r="AW46" s="69"/>
      <c r="AX46" s="69"/>
      <c r="AY46" s="69"/>
    </row>
    <row r="47" spans="1:53" ht="13.5" customHeight="1">
      <c r="B47" s="120"/>
      <c r="C47" s="120"/>
      <c r="D47" s="120"/>
      <c r="E47" s="7"/>
      <c r="F47" s="120"/>
      <c r="G47" s="61"/>
      <c r="H47" s="7"/>
      <c r="I47" s="62"/>
      <c r="J47" s="62"/>
      <c r="K47" s="62"/>
      <c r="L47" s="62"/>
      <c r="M47" s="62"/>
      <c r="N47" s="62"/>
      <c r="O47" s="62"/>
      <c r="P47" s="62"/>
      <c r="Q47" s="62"/>
      <c r="R47" s="62"/>
      <c r="S47" s="63"/>
      <c r="T47" s="63"/>
      <c r="U47" s="7"/>
      <c r="V47" s="62"/>
      <c r="W47" s="62"/>
      <c r="X47" s="62"/>
      <c r="Y47" s="62"/>
      <c r="Z47" s="62"/>
      <c r="AA47" s="62"/>
      <c r="AB47" s="62"/>
      <c r="AC47" s="120"/>
      <c r="AD47" s="120"/>
      <c r="AE47" s="120"/>
      <c r="AF47" s="64"/>
      <c r="AG47" s="64"/>
      <c r="AH47" s="7"/>
      <c r="AI47" s="7"/>
      <c r="AJ47" s="7"/>
      <c r="AK47" s="7"/>
      <c r="AL47" s="7"/>
      <c r="AM47" s="121"/>
      <c r="AN47" s="66"/>
      <c r="AO47" s="67"/>
      <c r="AP47" s="11"/>
      <c r="AQ47" s="120"/>
      <c r="AR47" s="120"/>
      <c r="AS47" s="120"/>
      <c r="AT47" s="68"/>
      <c r="AU47" s="68"/>
      <c r="AV47" s="68"/>
      <c r="AW47" s="69"/>
      <c r="AX47" s="69"/>
      <c r="AY47" s="69"/>
    </row>
    <row r="48" spans="1:53" s="6" customFormat="1" ht="18" customHeight="1">
      <c r="A48" s="220" t="s">
        <v>61</v>
      </c>
      <c r="B48" s="286" t="s">
        <v>0</v>
      </c>
      <c r="C48" s="287" t="s">
        <v>169</v>
      </c>
      <c r="D48" s="287" t="s">
        <v>63</v>
      </c>
      <c r="E48" s="287" t="s">
        <v>1</v>
      </c>
      <c r="F48" s="286" t="s">
        <v>3</v>
      </c>
      <c r="G48" s="172" t="s">
        <v>38</v>
      </c>
      <c r="H48" s="21" t="str">
        <f>AF3</f>
        <v/>
      </c>
      <c r="I48" s="21" t="str">
        <f>IFERROR(H48+1,"")</f>
        <v/>
      </c>
      <c r="J48" s="21" t="str">
        <f>IFERROR(I48+1,"")</f>
        <v/>
      </c>
      <c r="K48" s="21" t="str">
        <f t="shared" ref="K48" si="27">IFERROR(J48+1,"")</f>
        <v/>
      </c>
      <c r="L48" s="21" t="str">
        <f t="shared" ref="L48" si="28">IFERROR(K48+1,"")</f>
        <v/>
      </c>
      <c r="M48" s="21" t="str">
        <f t="shared" ref="M48" si="29">IFERROR(L48+1,"")</f>
        <v/>
      </c>
      <c r="N48" s="21" t="str">
        <f t="shared" ref="N48" si="30">IFERROR(M48+1,"")</f>
        <v/>
      </c>
      <c r="O48" s="21" t="str">
        <f t="shared" ref="O48" si="31">IFERROR(N48+1,"")</f>
        <v/>
      </c>
      <c r="P48" s="21" t="str">
        <f t="shared" ref="P48" si="32">IFERROR(O48+1,"")</f>
        <v/>
      </c>
      <c r="Q48" s="21" t="str">
        <f t="shared" ref="Q48" si="33">IFERROR(P48+1,"")</f>
        <v/>
      </c>
      <c r="R48" s="21" t="str">
        <f t="shared" ref="R48" si="34">IFERROR(Q48+1,"")</f>
        <v/>
      </c>
      <c r="S48" s="21" t="str">
        <f t="shared" ref="S48" si="35">IFERROR(R48+1,"")</f>
        <v/>
      </c>
      <c r="T48" s="21" t="str">
        <f t="shared" ref="T48" si="36">IFERROR(S48+1,"")</f>
        <v/>
      </c>
      <c r="U48" s="21" t="str">
        <f t="shared" ref="U48" si="37">IFERROR(T48+1,"")</f>
        <v/>
      </c>
      <c r="V48" s="21" t="str">
        <f t="shared" ref="V48" si="38">IFERROR(U48+1,"")</f>
        <v/>
      </c>
      <c r="W48" s="21" t="str">
        <f t="shared" ref="W48" si="39">IFERROR(V48+1,"")</f>
        <v/>
      </c>
      <c r="X48" s="21" t="str">
        <f t="shared" ref="X48" si="40">IFERROR(W48+1,"")</f>
        <v/>
      </c>
      <c r="Y48" s="21" t="str">
        <f t="shared" ref="Y48" si="41">IFERROR(X48+1,"")</f>
        <v/>
      </c>
      <c r="Z48" s="21" t="str">
        <f t="shared" ref="Z48" si="42">IFERROR(Y48+1,"")</f>
        <v/>
      </c>
      <c r="AA48" s="21" t="str">
        <f t="shared" ref="AA48" si="43">IFERROR(Z48+1,"")</f>
        <v/>
      </c>
      <c r="AB48" s="21" t="str">
        <f t="shared" ref="AB48" si="44">IFERROR(AA48+1,"")</f>
        <v/>
      </c>
      <c r="AC48" s="21" t="str">
        <f t="shared" ref="AC48" si="45">IFERROR(AB48+1,"")</f>
        <v/>
      </c>
      <c r="AD48" s="21" t="str">
        <f t="shared" ref="AD48" si="46">IFERROR(AC48+1,"")</f>
        <v/>
      </c>
      <c r="AE48" s="21" t="str">
        <f t="shared" ref="AE48" si="47">IFERROR(AD48+1,"")</f>
        <v/>
      </c>
      <c r="AF48" s="21" t="str">
        <f t="shared" ref="AF48" si="48">IFERROR(AE48+1,"")</f>
        <v/>
      </c>
      <c r="AG48" s="21" t="str">
        <f t="shared" ref="AG48" si="49">IFERROR(AF48+1,"")</f>
        <v/>
      </c>
      <c r="AH48" s="21" t="str">
        <f t="shared" ref="AH48" si="50">IFERROR(AG48+1,"")</f>
        <v/>
      </c>
      <c r="AI48" s="21" t="str">
        <f t="shared" ref="AI48" si="51">IFERROR(AH48+1,"")</f>
        <v/>
      </c>
      <c r="AJ48" s="21" t="str">
        <f>IFERROR(IF(MONTH(AI48)&lt;&gt;MONTH(AI48+1),"",AI48+1),"")</f>
        <v/>
      </c>
      <c r="AK48" s="21" t="str">
        <f>IFERROR(IF(MONTH(AJ48)&lt;&gt;MONTH(AJ48+1),"",AJ48+1),"")</f>
        <v/>
      </c>
      <c r="AL48" s="21" t="str">
        <f>IFERROR(IF(MONTH(AK48)&lt;&gt;MONTH(AK48+1),"",AK48+1),"")</f>
        <v/>
      </c>
      <c r="AM48" s="275" t="s">
        <v>145</v>
      </c>
      <c r="AN48" s="275" t="s">
        <v>150</v>
      </c>
      <c r="AO48" s="276" t="s">
        <v>124</v>
      </c>
      <c r="AQ48" s="1"/>
      <c r="AR48" s="1"/>
      <c r="AS48" s="1"/>
      <c r="AT48" s="1"/>
      <c r="AU48" s="1"/>
      <c r="AV48" s="1"/>
      <c r="AW48" s="1"/>
      <c r="AX48" s="1"/>
      <c r="AY48" s="1"/>
    </row>
    <row r="49" spans="1:51" s="6" customFormat="1" ht="18" customHeight="1">
      <c r="A49" s="221"/>
      <c r="B49" s="286"/>
      <c r="C49" s="288"/>
      <c r="D49" s="288"/>
      <c r="E49" s="288"/>
      <c r="F49" s="286"/>
      <c r="G49" s="289"/>
      <c r="H49" s="22" t="str">
        <f>H48</f>
        <v/>
      </c>
      <c r="I49" s="22" t="str">
        <f>I48</f>
        <v/>
      </c>
      <c r="J49" s="22" t="str">
        <f t="shared" ref="J49:AL49" si="52">J48</f>
        <v/>
      </c>
      <c r="K49" s="22" t="str">
        <f t="shared" si="52"/>
        <v/>
      </c>
      <c r="L49" s="22" t="str">
        <f t="shared" si="52"/>
        <v/>
      </c>
      <c r="M49" s="22" t="str">
        <f t="shared" si="52"/>
        <v/>
      </c>
      <c r="N49" s="22" t="str">
        <f t="shared" si="52"/>
        <v/>
      </c>
      <c r="O49" s="22" t="str">
        <f t="shared" si="52"/>
        <v/>
      </c>
      <c r="P49" s="22" t="str">
        <f t="shared" si="52"/>
        <v/>
      </c>
      <c r="Q49" s="22" t="str">
        <f t="shared" si="52"/>
        <v/>
      </c>
      <c r="R49" s="22" t="str">
        <f t="shared" si="52"/>
        <v/>
      </c>
      <c r="S49" s="22" t="str">
        <f t="shared" si="52"/>
        <v/>
      </c>
      <c r="T49" s="22" t="str">
        <f t="shared" si="52"/>
        <v/>
      </c>
      <c r="U49" s="22" t="str">
        <f t="shared" si="52"/>
        <v/>
      </c>
      <c r="V49" s="22" t="str">
        <f t="shared" si="52"/>
        <v/>
      </c>
      <c r="W49" s="22" t="str">
        <f t="shared" si="52"/>
        <v/>
      </c>
      <c r="X49" s="22" t="str">
        <f t="shared" si="52"/>
        <v/>
      </c>
      <c r="Y49" s="22" t="str">
        <f t="shared" si="52"/>
        <v/>
      </c>
      <c r="Z49" s="22" t="str">
        <f t="shared" si="52"/>
        <v/>
      </c>
      <c r="AA49" s="22" t="str">
        <f t="shared" si="52"/>
        <v/>
      </c>
      <c r="AB49" s="22" t="str">
        <f t="shared" si="52"/>
        <v/>
      </c>
      <c r="AC49" s="22" t="str">
        <f t="shared" si="52"/>
        <v/>
      </c>
      <c r="AD49" s="22" t="str">
        <f t="shared" si="52"/>
        <v/>
      </c>
      <c r="AE49" s="22" t="str">
        <f t="shared" si="52"/>
        <v/>
      </c>
      <c r="AF49" s="22" t="str">
        <f t="shared" si="52"/>
        <v/>
      </c>
      <c r="AG49" s="22" t="str">
        <f t="shared" si="52"/>
        <v/>
      </c>
      <c r="AH49" s="22" t="str">
        <f t="shared" si="52"/>
        <v/>
      </c>
      <c r="AI49" s="22" t="str">
        <f t="shared" si="52"/>
        <v/>
      </c>
      <c r="AJ49" s="22" t="str">
        <f t="shared" si="52"/>
        <v/>
      </c>
      <c r="AK49" s="22" t="str">
        <f t="shared" si="52"/>
        <v/>
      </c>
      <c r="AL49" s="22" t="str">
        <f t="shared" si="52"/>
        <v/>
      </c>
      <c r="AM49" s="275"/>
      <c r="AN49" s="275"/>
      <c r="AO49" s="277"/>
      <c r="AQ49" s="1"/>
      <c r="AR49" s="1"/>
      <c r="AS49" s="1"/>
      <c r="AT49" s="1"/>
      <c r="AU49" s="1"/>
      <c r="AV49" s="1"/>
      <c r="AW49" s="1"/>
      <c r="AX49" s="1"/>
      <c r="AY49" s="1"/>
    </row>
    <row r="50" spans="1:51" ht="13.5" customHeight="1">
      <c r="A50" s="220" t="str">
        <f>IFERROR(INDEX(【従業者名簿】!F:F,MATCH(F50,【従業者名簿】!C:C,0)),"")</f>
        <v/>
      </c>
      <c r="B50" s="233" t="s">
        <v>34</v>
      </c>
      <c r="C50" s="224" t="str">
        <f>IF(AO50="介護福祉士","〇","")</f>
        <v/>
      </c>
      <c r="D50" s="311" t="str">
        <f>IF(A50="","",DATEDIF(A50,$AF$3,"m"))</f>
        <v/>
      </c>
      <c r="E50" s="231"/>
      <c r="F50" s="235"/>
      <c r="G50" s="96" t="s">
        <v>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91">
        <f>SUM(H51:AL51)</f>
        <v>0</v>
      </c>
      <c r="AN50" s="308" t="str">
        <f>IFERROR(IF(OR(E50="Ａ",AM50&gt;$AF$45),1,ROUNDDOWN(AM50/$AF$45,1)),"")</f>
        <v/>
      </c>
      <c r="AO50" s="213"/>
      <c r="AP50" s="8"/>
    </row>
    <row r="51" spans="1:51" ht="13.5" customHeight="1">
      <c r="A51" s="221"/>
      <c r="B51" s="234"/>
      <c r="C51" s="225"/>
      <c r="D51" s="312"/>
      <c r="E51" s="232"/>
      <c r="F51" s="236"/>
      <c r="G51" s="96" t="s">
        <v>42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191"/>
      <c r="AN51" s="308"/>
      <c r="AO51" s="214"/>
      <c r="AP51" s="8"/>
    </row>
    <row r="52" spans="1:51" ht="13.5" customHeight="1">
      <c r="A52" s="220" t="str">
        <f>IFERROR(INDEX(【従業者名簿】!F:F,MATCH(F52,【従業者名簿】!C:C,0)),"")</f>
        <v/>
      </c>
      <c r="B52" s="233" t="s">
        <v>34</v>
      </c>
      <c r="C52" s="224" t="str">
        <f t="shared" ref="C52" si="53">IF(AO52="介護福祉士","〇","")</f>
        <v/>
      </c>
      <c r="D52" s="311" t="str">
        <f>IF(A52="","",DATEDIF(A52,$AF$3,"m"))</f>
        <v/>
      </c>
      <c r="E52" s="228"/>
      <c r="F52" s="230"/>
      <c r="G52" s="96" t="s">
        <v>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191">
        <f>SUM(H53:AL53)</f>
        <v>0</v>
      </c>
      <c r="AN52" s="308" t="str">
        <f t="shared" ref="AN52" si="54">IFERROR(IF(OR(E52="Ａ",AM52&gt;$AF$45),1,ROUNDDOWN(AM52/$AF$45,1)),"")</f>
        <v/>
      </c>
      <c r="AO52" s="309"/>
      <c r="AP52" s="8"/>
    </row>
    <row r="53" spans="1:51" ht="13.5" customHeight="1">
      <c r="A53" s="221"/>
      <c r="B53" s="234"/>
      <c r="C53" s="225"/>
      <c r="D53" s="312"/>
      <c r="E53" s="229"/>
      <c r="F53" s="230"/>
      <c r="G53" s="96" t="s">
        <v>42</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191"/>
      <c r="AN53" s="308"/>
      <c r="AO53" s="310"/>
      <c r="AP53" s="8"/>
    </row>
    <row r="54" spans="1:51" ht="13.5" customHeight="1">
      <c r="A54" s="220" t="str">
        <f>IFERROR(INDEX(【従業者名簿】!F:F,MATCH(F54,【従業者名簿】!C:C,0)),"")</f>
        <v/>
      </c>
      <c r="B54" s="233" t="s">
        <v>34</v>
      </c>
      <c r="C54" s="224" t="str">
        <f t="shared" ref="C54" si="55">IF(AO54="介護福祉士","〇","")</f>
        <v/>
      </c>
      <c r="D54" s="311" t="str">
        <f>IF(A54="","",DATEDIF(A54,$AF$3,"m"))</f>
        <v/>
      </c>
      <c r="E54" s="228"/>
      <c r="F54" s="230"/>
      <c r="G54" s="96" t="s">
        <v>37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191">
        <f>SUM(H55:AL55)</f>
        <v>0</v>
      </c>
      <c r="AN54" s="308" t="str">
        <f t="shared" ref="AN54" si="56">IFERROR(IF(OR(E54="Ａ",AM54&gt;$AF$45),1,ROUNDDOWN(AM54/$AF$45,1)),"")</f>
        <v/>
      </c>
      <c r="AO54" s="309"/>
      <c r="AP54" s="8"/>
    </row>
    <row r="55" spans="1:51" ht="13.5" customHeight="1">
      <c r="A55" s="221"/>
      <c r="B55" s="234"/>
      <c r="C55" s="225"/>
      <c r="D55" s="312"/>
      <c r="E55" s="229"/>
      <c r="F55" s="230"/>
      <c r="G55" s="96" t="s">
        <v>42</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191"/>
      <c r="AN55" s="308"/>
      <c r="AO55" s="310"/>
      <c r="AP55" s="8"/>
    </row>
    <row r="56" spans="1:51" ht="13.5" customHeight="1">
      <c r="A56" s="220" t="str">
        <f>IFERROR(INDEX(【従業者名簿】!F:F,MATCH(F56,【従業者名簿】!C:C,0)),"")</f>
        <v/>
      </c>
      <c r="B56" s="233" t="s">
        <v>34</v>
      </c>
      <c r="C56" s="224" t="str">
        <f t="shared" ref="C56" si="57">IF(AO56="介護福祉士","〇","")</f>
        <v/>
      </c>
      <c r="D56" s="311" t="str">
        <f t="shared" ref="D56" si="58">IF(A56="","",DATEDIF(A56,$AF$3,"m"))</f>
        <v/>
      </c>
      <c r="E56" s="228"/>
      <c r="F56" s="230"/>
      <c r="G56" s="96" t="s">
        <v>37</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91">
        <f t="shared" ref="AM56" si="59">SUM(H57:AL57)</f>
        <v>0</v>
      </c>
      <c r="AN56" s="308" t="str">
        <f t="shared" ref="AN56" si="60">IFERROR(IF(OR(E56="Ａ",AM56&gt;$AF$45),1,ROUNDDOWN(AM56/$AF$45,1)),"")</f>
        <v/>
      </c>
      <c r="AO56" s="309"/>
      <c r="AP56" s="8"/>
    </row>
    <row r="57" spans="1:51" ht="13.5" customHeight="1">
      <c r="A57" s="221"/>
      <c r="B57" s="234"/>
      <c r="C57" s="225"/>
      <c r="D57" s="312"/>
      <c r="E57" s="229"/>
      <c r="F57" s="230"/>
      <c r="G57" s="96" t="s">
        <v>42</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191"/>
      <c r="AN57" s="308"/>
      <c r="AO57" s="310"/>
      <c r="AP57" s="8"/>
    </row>
    <row r="58" spans="1:51" ht="13.5" customHeight="1">
      <c r="A58" s="220" t="str">
        <f>IFERROR(INDEX(【従業者名簿】!F:F,MATCH(F58,【従業者名簿】!C:C,0)),"")</f>
        <v/>
      </c>
      <c r="B58" s="233" t="s">
        <v>34</v>
      </c>
      <c r="C58" s="224" t="str">
        <f t="shared" ref="C58" si="61">IF(AO58="介護福祉士","〇","")</f>
        <v/>
      </c>
      <c r="D58" s="311" t="str">
        <f t="shared" ref="D58" si="62">IF(A58="","",DATEDIF(A58,$AF$3,"m"))</f>
        <v/>
      </c>
      <c r="E58" s="228"/>
      <c r="F58" s="230"/>
      <c r="G58" s="96" t="s">
        <v>37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91">
        <f t="shared" ref="AM58" si="63">SUM(H59:AL59)</f>
        <v>0</v>
      </c>
      <c r="AN58" s="308" t="str">
        <f t="shared" ref="AN58" si="64">IFERROR(IF(OR(E58="Ａ",AM58&gt;$AF$45),1,ROUNDDOWN(AM58/$AF$45,1)),"")</f>
        <v/>
      </c>
      <c r="AO58" s="309"/>
      <c r="AP58" s="8"/>
    </row>
    <row r="59" spans="1:51" ht="13.5" customHeight="1">
      <c r="A59" s="221"/>
      <c r="B59" s="234"/>
      <c r="C59" s="225"/>
      <c r="D59" s="312"/>
      <c r="E59" s="229"/>
      <c r="F59" s="230"/>
      <c r="G59" s="96" t="s">
        <v>42</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191"/>
      <c r="AN59" s="308"/>
      <c r="AO59" s="310"/>
      <c r="AP59" s="8"/>
    </row>
    <row r="60" spans="1:51" ht="13.5" customHeight="1">
      <c r="A60" s="220" t="str">
        <f>IFERROR(INDEX(【従業者名簿】!F:F,MATCH(F60,【従業者名簿】!C:C,0)),"")</f>
        <v/>
      </c>
      <c r="B60" s="233" t="s">
        <v>34</v>
      </c>
      <c r="C60" s="224" t="str">
        <f t="shared" ref="C60" si="65">IF(AO60="介護福祉士","〇","")</f>
        <v/>
      </c>
      <c r="D60" s="311" t="str">
        <f t="shared" ref="D60" si="66">IF(A60="","",DATEDIF(A60,$AF$3,"m"))</f>
        <v/>
      </c>
      <c r="E60" s="228"/>
      <c r="F60" s="230"/>
      <c r="G60" s="96" t="s">
        <v>37</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91">
        <f t="shared" ref="AM60" si="67">SUM(H61:AL61)</f>
        <v>0</v>
      </c>
      <c r="AN60" s="308" t="str">
        <f t="shared" ref="AN60" si="68">IFERROR(IF(OR(E60="Ａ",AM60&gt;$AF$45),1,ROUNDDOWN(AM60/$AF$45,1)),"")</f>
        <v/>
      </c>
      <c r="AO60" s="309"/>
      <c r="AP60" s="8"/>
    </row>
    <row r="61" spans="1:51" ht="13.5" customHeight="1">
      <c r="A61" s="221"/>
      <c r="B61" s="234"/>
      <c r="C61" s="225"/>
      <c r="D61" s="312"/>
      <c r="E61" s="229"/>
      <c r="F61" s="230"/>
      <c r="G61" s="96" t="s">
        <v>42</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191"/>
      <c r="AN61" s="308"/>
      <c r="AO61" s="310"/>
      <c r="AP61" s="8"/>
    </row>
    <row r="62" spans="1:51" ht="13.5" customHeight="1">
      <c r="A62" s="220" t="str">
        <f>IFERROR(INDEX(【従業者名簿】!F:F,MATCH(F62,【従業者名簿】!C:C,0)),"")</f>
        <v/>
      </c>
      <c r="B62" s="233" t="s">
        <v>34</v>
      </c>
      <c r="C62" s="224" t="str">
        <f t="shared" ref="C62" si="69">IF(AO62="介護福祉士","〇","")</f>
        <v/>
      </c>
      <c r="D62" s="311" t="str">
        <f t="shared" ref="D62" si="70">IF(A62="","",DATEDIF(A62,$AF$3,"m"))</f>
        <v/>
      </c>
      <c r="E62" s="228"/>
      <c r="F62" s="230"/>
      <c r="G62" s="96" t="s">
        <v>37</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91">
        <f t="shared" ref="AM62" si="71">SUM(H63:AL63)</f>
        <v>0</v>
      </c>
      <c r="AN62" s="308" t="str">
        <f t="shared" ref="AN62" si="72">IFERROR(IF(OR(E62="Ａ",AM62&gt;$AF$45),1,ROUNDDOWN(AM62/$AF$45,1)),"")</f>
        <v/>
      </c>
      <c r="AO62" s="309"/>
      <c r="AP62" s="8"/>
    </row>
    <row r="63" spans="1:51" ht="13.5" customHeight="1">
      <c r="A63" s="221"/>
      <c r="B63" s="234"/>
      <c r="C63" s="225"/>
      <c r="D63" s="312"/>
      <c r="E63" s="229"/>
      <c r="F63" s="230"/>
      <c r="G63" s="96" t="s">
        <v>42</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91"/>
      <c r="AN63" s="308"/>
      <c r="AO63" s="310"/>
      <c r="AP63" s="8"/>
    </row>
    <row r="64" spans="1:51" ht="13.5" customHeight="1">
      <c r="A64" s="220" t="str">
        <f>IFERROR(INDEX(【従業者名簿】!F:F,MATCH(F64,【従業者名簿】!C:C,0)),"")</f>
        <v/>
      </c>
      <c r="B64" s="233" t="s">
        <v>34</v>
      </c>
      <c r="C64" s="224" t="str">
        <f t="shared" ref="C64" si="73">IF(AO64="介護福祉士","〇","")</f>
        <v/>
      </c>
      <c r="D64" s="311" t="str">
        <f t="shared" ref="D64" si="74">IF(A64="","",DATEDIF(A64,$AF$3,"m"))</f>
        <v/>
      </c>
      <c r="E64" s="228"/>
      <c r="F64" s="230"/>
      <c r="G64" s="96" t="s">
        <v>37</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91">
        <f t="shared" ref="AM64" si="75">SUM(H65:AL65)</f>
        <v>0</v>
      </c>
      <c r="AN64" s="308" t="str">
        <f t="shared" ref="AN64" si="76">IFERROR(IF(OR(E64="Ａ",AM64&gt;$AF$45),1,ROUNDDOWN(AM64/$AF$45,1)),"")</f>
        <v/>
      </c>
      <c r="AO64" s="309"/>
      <c r="AP64" s="8"/>
    </row>
    <row r="65" spans="1:51" ht="13.5" customHeight="1">
      <c r="A65" s="221"/>
      <c r="B65" s="234"/>
      <c r="C65" s="225"/>
      <c r="D65" s="312"/>
      <c r="E65" s="229"/>
      <c r="F65" s="230"/>
      <c r="G65" s="96" t="s">
        <v>42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191"/>
      <c r="AN65" s="308"/>
      <c r="AO65" s="310"/>
      <c r="AP65" s="8"/>
    </row>
    <row r="66" spans="1:51" ht="13.5" customHeight="1">
      <c r="A66" s="220" t="str">
        <f>IFERROR(INDEX(【従業者名簿】!F:F,MATCH(F66,【従業者名簿】!C:C,0)),"")</f>
        <v/>
      </c>
      <c r="B66" s="233" t="s">
        <v>34</v>
      </c>
      <c r="C66" s="224" t="str">
        <f t="shared" ref="C66" si="77">IF(AO66="介護福祉士","〇","")</f>
        <v/>
      </c>
      <c r="D66" s="311" t="str">
        <f t="shared" ref="D66" si="78">IF(A66="","",DATEDIF(A66,$AF$3,"m"))</f>
        <v/>
      </c>
      <c r="E66" s="228"/>
      <c r="F66" s="230"/>
      <c r="G66" s="96" t="s">
        <v>37</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91">
        <f t="shared" ref="AM66" si="79">SUM(H67:AL67)</f>
        <v>0</v>
      </c>
      <c r="AN66" s="308" t="str">
        <f t="shared" ref="AN66" si="80">IFERROR(IF(OR(E66="Ａ",AM66&gt;$AF$45),1,ROUNDDOWN(AM66/$AF$45,1)),"")</f>
        <v/>
      </c>
      <c r="AO66" s="309"/>
      <c r="AP66" s="8"/>
    </row>
    <row r="67" spans="1:51" ht="13.5" customHeight="1">
      <c r="A67" s="221"/>
      <c r="B67" s="234"/>
      <c r="C67" s="225"/>
      <c r="D67" s="312"/>
      <c r="E67" s="229"/>
      <c r="F67" s="230"/>
      <c r="G67" s="96" t="s">
        <v>42</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191"/>
      <c r="AN67" s="308"/>
      <c r="AO67" s="310"/>
      <c r="AP67" s="8"/>
    </row>
    <row r="68" spans="1:51" ht="13.5" customHeight="1">
      <c r="A68" s="220" t="str">
        <f>IFERROR(INDEX(【従業者名簿】!F:F,MATCH(F68,【従業者名簿】!C:C,0)),"")</f>
        <v/>
      </c>
      <c r="B68" s="233" t="s">
        <v>34</v>
      </c>
      <c r="C68" s="224" t="str">
        <f t="shared" ref="C68" si="81">IF(AO68="介護福祉士","〇","")</f>
        <v/>
      </c>
      <c r="D68" s="311" t="str">
        <f t="shared" ref="D68" si="82">IF(A68="","",DATEDIF(A68,$AF$3,"m"))</f>
        <v/>
      </c>
      <c r="E68" s="228"/>
      <c r="F68" s="230"/>
      <c r="G68" s="96" t="s">
        <v>37</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91">
        <f t="shared" ref="AM68" si="83">SUM(H69:AL69)</f>
        <v>0</v>
      </c>
      <c r="AN68" s="308" t="str">
        <f t="shared" ref="AN68" si="84">IFERROR(IF(OR(E68="Ａ",AM68&gt;$AF$45),1,ROUNDDOWN(AM68/$AF$45,1)),"")</f>
        <v/>
      </c>
      <c r="AO68" s="309"/>
      <c r="AP68" s="8"/>
    </row>
    <row r="69" spans="1:51" ht="13.5" customHeight="1">
      <c r="A69" s="221"/>
      <c r="B69" s="234"/>
      <c r="C69" s="225"/>
      <c r="D69" s="312"/>
      <c r="E69" s="229"/>
      <c r="F69" s="230"/>
      <c r="G69" s="96" t="s">
        <v>42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191"/>
      <c r="AN69" s="308"/>
      <c r="AO69" s="310"/>
      <c r="AP69" s="8"/>
    </row>
    <row r="70" spans="1:51" ht="13.5" customHeight="1">
      <c r="A70" s="220" t="str">
        <f>IFERROR(INDEX(【従業者名簿】!F:F,MATCH(F70,【従業者名簿】!C:C,0)),"")</f>
        <v/>
      </c>
      <c r="B70" s="233" t="s">
        <v>34</v>
      </c>
      <c r="C70" s="224" t="str">
        <f t="shared" ref="C70" si="85">IF(AO70="介護福祉士","〇","")</f>
        <v/>
      </c>
      <c r="D70" s="311" t="str">
        <f t="shared" ref="D70" si="86">IF(A70="","",DATEDIF(A70,$AF$3,"m"))</f>
        <v/>
      </c>
      <c r="E70" s="228"/>
      <c r="F70" s="230"/>
      <c r="G70" s="96" t="s">
        <v>37</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91">
        <f t="shared" ref="AM70" si="87">SUM(H71:AL71)</f>
        <v>0</v>
      </c>
      <c r="AN70" s="308" t="str">
        <f t="shared" ref="AN70" si="88">IFERROR(IF(OR(E70="Ａ",AM70&gt;$AF$45),1,ROUNDDOWN(AM70/$AF$45,1)),"")</f>
        <v/>
      </c>
      <c r="AO70" s="309"/>
      <c r="AP70" s="8"/>
    </row>
    <row r="71" spans="1:51" ht="13.5" customHeight="1">
      <c r="A71" s="221"/>
      <c r="B71" s="234"/>
      <c r="C71" s="225"/>
      <c r="D71" s="312"/>
      <c r="E71" s="229"/>
      <c r="F71" s="230"/>
      <c r="G71" s="96" t="s">
        <v>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191"/>
      <c r="AN71" s="308"/>
      <c r="AO71" s="310"/>
      <c r="AP71" s="8"/>
    </row>
    <row r="72" spans="1:51" ht="13.5" customHeight="1">
      <c r="A72" s="220" t="str">
        <f>IFERROR(INDEX(【従業者名簿】!F:F,MATCH(F72,【従業者名簿】!C:C,0)),"")</f>
        <v/>
      </c>
      <c r="B72" s="233" t="s">
        <v>34</v>
      </c>
      <c r="C72" s="224" t="str">
        <f t="shared" ref="C72" si="89">IF(AO72="介護福祉士","〇","")</f>
        <v/>
      </c>
      <c r="D72" s="311" t="str">
        <f t="shared" ref="D72" si="90">IF(A72="","",DATEDIF(A72,$AF$3,"m"))</f>
        <v/>
      </c>
      <c r="E72" s="228"/>
      <c r="F72" s="230"/>
      <c r="G72" s="96" t="s">
        <v>37</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91">
        <f t="shared" ref="AM72" si="91">SUM(H73:AL73)</f>
        <v>0</v>
      </c>
      <c r="AN72" s="308" t="str">
        <f t="shared" ref="AN72" si="92">IFERROR(IF(OR(E72="Ａ",AM72&gt;$AF$45),1,ROUNDDOWN(AM72/$AF$45,1)),"")</f>
        <v/>
      </c>
      <c r="AO72" s="309"/>
      <c r="AP72" s="8"/>
    </row>
    <row r="73" spans="1:51" ht="13.5" customHeight="1">
      <c r="A73" s="221"/>
      <c r="B73" s="234"/>
      <c r="C73" s="225"/>
      <c r="D73" s="312"/>
      <c r="E73" s="229"/>
      <c r="F73" s="230"/>
      <c r="G73" s="96" t="s">
        <v>42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191"/>
      <c r="AN73" s="308"/>
      <c r="AO73" s="310"/>
      <c r="AP73" s="8"/>
    </row>
    <row r="74" spans="1:51" ht="13.5" customHeight="1">
      <c r="A74" s="220" t="str">
        <f>IFERROR(INDEX(【従業者名簿】!F:F,MATCH(F74,【従業者名簿】!C:C,0)),"")</f>
        <v/>
      </c>
      <c r="B74" s="233" t="s">
        <v>34</v>
      </c>
      <c r="C74" s="224" t="str">
        <f t="shared" ref="C74" si="93">IF(AO74="介護福祉士","〇","")</f>
        <v/>
      </c>
      <c r="D74" s="311" t="str">
        <f t="shared" ref="D74" si="94">IF(A74="","",DATEDIF(A74,$AF$3,"m"))</f>
        <v/>
      </c>
      <c r="E74" s="228"/>
      <c r="F74" s="230"/>
      <c r="G74" s="96" t="s">
        <v>37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91">
        <f t="shared" ref="AM74" si="95">SUM(H75:AL75)</f>
        <v>0</v>
      </c>
      <c r="AN74" s="308" t="str">
        <f t="shared" ref="AN74" si="96">IFERROR(IF(OR(E74="Ａ",AM74&gt;$AF$45),1,ROUNDDOWN(AM74/$AF$45,1)),"")</f>
        <v/>
      </c>
      <c r="AO74" s="309"/>
      <c r="AP74" s="8"/>
    </row>
    <row r="75" spans="1:51" ht="13.5" customHeight="1">
      <c r="A75" s="221"/>
      <c r="B75" s="234"/>
      <c r="C75" s="225"/>
      <c r="D75" s="312"/>
      <c r="E75" s="229"/>
      <c r="F75" s="230"/>
      <c r="G75" s="96" t="s">
        <v>42</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191"/>
      <c r="AN75" s="308"/>
      <c r="AO75" s="310"/>
      <c r="AP75" s="8"/>
    </row>
    <row r="76" spans="1:51" ht="13.5" customHeight="1">
      <c r="A76" s="220" t="str">
        <f>IFERROR(INDEX(【従業者名簿】!F:F,MATCH(F76,【従業者名簿】!C:C,0)),"")</f>
        <v/>
      </c>
      <c r="B76" s="233" t="s">
        <v>34</v>
      </c>
      <c r="C76" s="224" t="str">
        <f t="shared" ref="C76" si="97">IF(AO76="介護福祉士","〇","")</f>
        <v/>
      </c>
      <c r="D76" s="311" t="str">
        <f t="shared" ref="D76" si="98">IF(A76="","",DATEDIF(A76,$AF$3,"m"))</f>
        <v/>
      </c>
      <c r="E76" s="231"/>
      <c r="F76" s="235"/>
      <c r="G76" s="96" t="s">
        <v>37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91">
        <f t="shared" ref="AM76" si="99">SUM(H77:AL77)</f>
        <v>0</v>
      </c>
      <c r="AN76" s="308" t="str">
        <f t="shared" ref="AN76" si="100">IFERROR(IF(OR(E76="Ａ",AM76&gt;$AF$45),1,ROUNDDOWN(AM76/$AF$45,1)),"")</f>
        <v/>
      </c>
      <c r="AO76" s="309"/>
      <c r="AP76" s="8"/>
    </row>
    <row r="77" spans="1:51" ht="13.5" customHeight="1">
      <c r="A77" s="221"/>
      <c r="B77" s="234"/>
      <c r="C77" s="225"/>
      <c r="D77" s="312"/>
      <c r="E77" s="232"/>
      <c r="F77" s="236"/>
      <c r="G77" s="96" t="s">
        <v>42</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191"/>
      <c r="AN77" s="308"/>
      <c r="AO77" s="310"/>
      <c r="AP77" s="8"/>
    </row>
    <row r="78" spans="1:51" ht="13.5" customHeight="1">
      <c r="A78" s="220" t="str">
        <f>IFERROR(INDEX(【従業者名簿】!F:F,MATCH(F78,【従業者名簿】!C:C,0)),"")</f>
        <v/>
      </c>
      <c r="B78" s="233" t="s">
        <v>34</v>
      </c>
      <c r="C78" s="224" t="str">
        <f t="shared" ref="C78" si="101">IF(AO78="介護福祉士","〇","")</f>
        <v/>
      </c>
      <c r="D78" s="311" t="str">
        <f>IF(A78="","",DATEDIF(A78,$AF$3,"m"))</f>
        <v/>
      </c>
      <c r="E78" s="228"/>
      <c r="F78" s="230"/>
      <c r="G78" s="96" t="s">
        <v>37</v>
      </c>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191">
        <f>SUM(H79:AL79)</f>
        <v>0</v>
      </c>
      <c r="AN78" s="308" t="str">
        <f t="shared" ref="AN78" si="102">IFERROR(IF(OR(E78="Ａ",AM78&gt;$AF$45),1,ROUNDDOWN(AM78/$AF$45,1)),"")</f>
        <v/>
      </c>
      <c r="AO78" s="309"/>
      <c r="AP78" s="8"/>
    </row>
    <row r="79" spans="1:51" ht="13.5" customHeight="1">
      <c r="A79" s="221"/>
      <c r="B79" s="234"/>
      <c r="C79" s="225"/>
      <c r="D79" s="312"/>
      <c r="E79" s="229"/>
      <c r="F79" s="230"/>
      <c r="G79" s="96" t="s">
        <v>42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191"/>
      <c r="AN79" s="308"/>
      <c r="AO79" s="310"/>
      <c r="AP79" s="8"/>
    </row>
    <row r="80" spans="1:51" ht="13.5" customHeight="1">
      <c r="B80" s="46"/>
      <c r="C80" s="46"/>
      <c r="D80" s="46"/>
      <c r="E80" s="7" t="s">
        <v>92</v>
      </c>
      <c r="F80" s="46"/>
      <c r="G80" s="61"/>
      <c r="H80" s="7"/>
      <c r="I80" s="62"/>
      <c r="J80" s="62"/>
      <c r="K80" s="62"/>
      <c r="L80" s="62"/>
      <c r="M80" s="62"/>
      <c r="N80" s="62"/>
      <c r="O80" s="62"/>
      <c r="P80" s="62"/>
      <c r="Q80" s="62"/>
      <c r="R80" s="62"/>
      <c r="S80" s="63"/>
      <c r="T80" s="63"/>
      <c r="U80" s="7"/>
      <c r="V80" s="62"/>
      <c r="W80" s="62"/>
      <c r="X80" s="62"/>
      <c r="Y80" s="62"/>
      <c r="Z80" s="62"/>
      <c r="AA80" s="62"/>
      <c r="AB80" s="62"/>
      <c r="AC80" s="46"/>
      <c r="AD80" s="46"/>
      <c r="AE80" s="46"/>
      <c r="AF80" s="64"/>
      <c r="AG80" s="64"/>
      <c r="AH80" s="7"/>
      <c r="AI80" s="7"/>
      <c r="AJ80" s="7"/>
      <c r="AK80" s="7"/>
      <c r="AL80" s="7"/>
      <c r="AM80" s="65"/>
      <c r="AN80" s="66"/>
      <c r="AO80" s="67"/>
      <c r="AP80" s="11"/>
      <c r="AQ80" s="46"/>
      <c r="AR80" s="46"/>
      <c r="AS80" s="46"/>
      <c r="AT80" s="68"/>
      <c r="AU80" s="68"/>
      <c r="AV80" s="68"/>
      <c r="AW80" s="69"/>
      <c r="AX80" s="69"/>
      <c r="AY80" s="69"/>
    </row>
    <row r="81" spans="1:53" ht="13.5" customHeight="1">
      <c r="B81" s="46"/>
      <c r="C81" s="46"/>
      <c r="D81" s="46"/>
      <c r="E81" s="7"/>
      <c r="F81" s="46"/>
      <c r="G81" s="61"/>
      <c r="H81" s="7"/>
      <c r="I81" s="62"/>
      <c r="J81" s="62"/>
      <c r="K81" s="62"/>
      <c r="L81" s="62"/>
      <c r="M81" s="62"/>
      <c r="N81" s="62"/>
      <c r="O81" s="62"/>
      <c r="P81" s="62"/>
      <c r="Q81" s="62"/>
      <c r="R81" s="62"/>
      <c r="S81" s="63"/>
      <c r="T81" s="63"/>
      <c r="U81" s="7"/>
      <c r="V81" s="62"/>
      <c r="W81" s="62"/>
      <c r="X81" s="62"/>
      <c r="Y81" s="62"/>
      <c r="Z81" s="62"/>
      <c r="AA81" s="62"/>
      <c r="AB81" s="62"/>
      <c r="AC81" s="46"/>
      <c r="AD81" s="46"/>
      <c r="AE81" s="46"/>
      <c r="AF81" s="64"/>
      <c r="AG81" s="64"/>
      <c r="AH81" s="7"/>
      <c r="AI81" s="7"/>
      <c r="AJ81" s="7"/>
      <c r="AK81" s="7"/>
      <c r="AL81" s="7"/>
      <c r="AM81" s="65"/>
      <c r="AN81" s="66"/>
      <c r="AO81" s="67"/>
      <c r="AP81" s="11"/>
      <c r="AQ81" s="46"/>
      <c r="AR81" s="46"/>
      <c r="AS81" s="46"/>
      <c r="AT81" s="68"/>
      <c r="AU81" s="68"/>
      <c r="AV81" s="68"/>
      <c r="AW81" s="69"/>
      <c r="AX81" s="69"/>
      <c r="AY81" s="69"/>
    </row>
    <row r="82" spans="1:53" ht="18" customHeight="1">
      <c r="B82" s="2" t="s">
        <v>2</v>
      </c>
      <c r="C82" s="2"/>
      <c r="D82" s="2"/>
      <c r="E82" s="2"/>
      <c r="F82" s="2"/>
      <c r="G82" s="2"/>
      <c r="H82" s="2"/>
      <c r="I82" s="2"/>
      <c r="J82" s="2"/>
      <c r="AF82" s="3"/>
      <c r="AO82" s="3"/>
      <c r="AY82" s="3" t="s">
        <v>36</v>
      </c>
    </row>
    <row r="83" spans="1:53" ht="18" customHeight="1">
      <c r="B83" s="291" t="s">
        <v>23</v>
      </c>
      <c r="C83" s="292"/>
      <c r="D83" s="293">
        <f>【算定要件集計】!$B$3</f>
        <v>0</v>
      </c>
      <c r="E83" s="294"/>
      <c r="F83" s="294"/>
      <c r="G83" s="294"/>
      <c r="H83" s="294"/>
      <c r="I83" s="294"/>
      <c r="J83" s="294"/>
      <c r="K83" s="295"/>
      <c r="L83" s="286" t="s">
        <v>22</v>
      </c>
      <c r="M83" s="289"/>
      <c r="N83" s="289"/>
      <c r="O83" s="296"/>
      <c r="P83" s="297"/>
      <c r="Q83" s="297"/>
      <c r="R83" s="297"/>
      <c r="S83" s="297"/>
      <c r="T83" s="297"/>
      <c r="U83" s="298"/>
      <c r="V83" s="291" t="s">
        <v>24</v>
      </c>
      <c r="W83" s="299"/>
      <c r="X83" s="146"/>
      <c r="Y83" s="300"/>
      <c r="Z83" s="301"/>
      <c r="AA83" s="291" t="s">
        <v>41</v>
      </c>
      <c r="AB83" s="302"/>
      <c r="AC83" s="302"/>
      <c r="AD83" s="302"/>
      <c r="AE83" s="303"/>
      <c r="AF83" s="315" t="str">
        <f>$AF$3</f>
        <v/>
      </c>
      <c r="AG83" s="316"/>
      <c r="AH83" s="316"/>
      <c r="AI83" s="316"/>
      <c r="AJ83" s="317"/>
      <c r="AK83" s="318"/>
      <c r="AO83" s="5"/>
    </row>
    <row r="84" spans="1:53" ht="5.0999999999999996" customHeight="1"/>
    <row r="85" spans="1:53" ht="16.5" customHeight="1">
      <c r="G85" s="5" t="s">
        <v>45</v>
      </c>
      <c r="H85" s="59">
        <f>$H$5</f>
        <v>0</v>
      </c>
      <c r="I85" s="60" t="s">
        <v>44</v>
      </c>
      <c r="J85" s="59">
        <f>$J$5</f>
        <v>0</v>
      </c>
      <c r="K85" s="60" t="s">
        <v>25</v>
      </c>
      <c r="L85" s="60"/>
      <c r="M85" s="59">
        <f>$M$5</f>
        <v>0</v>
      </c>
      <c r="N85" s="60" t="s">
        <v>44</v>
      </c>
      <c r="O85" s="59">
        <f>$O$5</f>
        <v>0</v>
      </c>
      <c r="P85" s="1" t="s">
        <v>26</v>
      </c>
      <c r="R85" s="7"/>
      <c r="U85" s="7"/>
      <c r="V85" s="7"/>
      <c r="W85" s="7"/>
      <c r="X85" s="7"/>
      <c r="Y85" s="7"/>
      <c r="AE85" s="5" t="s">
        <v>43</v>
      </c>
      <c r="AF85" s="284">
        <f>$AF$5</f>
        <v>0</v>
      </c>
      <c r="AG85" s="313"/>
      <c r="AH85" s="7" t="s">
        <v>32</v>
      </c>
      <c r="AI85" s="7"/>
      <c r="AJ85" s="7"/>
      <c r="AL85" s="5" t="s">
        <v>33</v>
      </c>
      <c r="AM85" s="57">
        <f>$AM$5</f>
        <v>0</v>
      </c>
      <c r="AN85" s="7" t="s">
        <v>32</v>
      </c>
      <c r="AQ85" s="1" t="s">
        <v>28</v>
      </c>
    </row>
    <row r="86" spans="1:53" s="6" customFormat="1" ht="18" customHeight="1">
      <c r="A86" s="220" t="s">
        <v>61</v>
      </c>
      <c r="B86" s="286" t="s">
        <v>0</v>
      </c>
      <c r="C86" s="287" t="s">
        <v>169</v>
      </c>
      <c r="D86" s="287" t="s">
        <v>63</v>
      </c>
      <c r="E86" s="287" t="s">
        <v>1</v>
      </c>
      <c r="F86" s="286" t="s">
        <v>3</v>
      </c>
      <c r="G86" s="172" t="s">
        <v>38</v>
      </c>
      <c r="H86" s="21" t="str">
        <f>AF83</f>
        <v/>
      </c>
      <c r="I86" s="21" t="str">
        <f>IFERROR(H86+1,"")</f>
        <v/>
      </c>
      <c r="J86" s="21" t="str">
        <f t="shared" ref="J86:AI86" si="103">IFERROR(I86+1,"")</f>
        <v/>
      </c>
      <c r="K86" s="21" t="str">
        <f t="shared" si="103"/>
        <v/>
      </c>
      <c r="L86" s="21" t="str">
        <f t="shared" si="103"/>
        <v/>
      </c>
      <c r="M86" s="21" t="str">
        <f t="shared" si="103"/>
        <v/>
      </c>
      <c r="N86" s="21" t="str">
        <f t="shared" si="103"/>
        <v/>
      </c>
      <c r="O86" s="21" t="str">
        <f t="shared" si="103"/>
        <v/>
      </c>
      <c r="P86" s="21" t="str">
        <f t="shared" si="103"/>
        <v/>
      </c>
      <c r="Q86" s="21" t="str">
        <f t="shared" si="103"/>
        <v/>
      </c>
      <c r="R86" s="21" t="str">
        <f t="shared" si="103"/>
        <v/>
      </c>
      <c r="S86" s="21" t="str">
        <f t="shared" si="103"/>
        <v/>
      </c>
      <c r="T86" s="21" t="str">
        <f t="shared" si="103"/>
        <v/>
      </c>
      <c r="U86" s="21" t="str">
        <f t="shared" si="103"/>
        <v/>
      </c>
      <c r="V86" s="21" t="str">
        <f t="shared" si="103"/>
        <v/>
      </c>
      <c r="W86" s="21" t="str">
        <f t="shared" si="103"/>
        <v/>
      </c>
      <c r="X86" s="21" t="str">
        <f t="shared" si="103"/>
        <v/>
      </c>
      <c r="Y86" s="21" t="str">
        <f t="shared" si="103"/>
        <v/>
      </c>
      <c r="Z86" s="21" t="str">
        <f t="shared" si="103"/>
        <v/>
      </c>
      <c r="AA86" s="21" t="str">
        <f t="shared" si="103"/>
        <v/>
      </c>
      <c r="AB86" s="21" t="str">
        <f t="shared" si="103"/>
        <v/>
      </c>
      <c r="AC86" s="21" t="str">
        <f t="shared" si="103"/>
        <v/>
      </c>
      <c r="AD86" s="21" t="str">
        <f t="shared" si="103"/>
        <v/>
      </c>
      <c r="AE86" s="21" t="str">
        <f t="shared" si="103"/>
        <v/>
      </c>
      <c r="AF86" s="21" t="str">
        <f t="shared" si="103"/>
        <v/>
      </c>
      <c r="AG86" s="21" t="str">
        <f t="shared" si="103"/>
        <v/>
      </c>
      <c r="AH86" s="21" t="str">
        <f t="shared" si="103"/>
        <v/>
      </c>
      <c r="AI86" s="21" t="str">
        <f t="shared" si="103"/>
        <v/>
      </c>
      <c r="AJ86" s="21" t="str">
        <f>IFERROR(IF(MONTH(AI86)&lt;&gt;MONTH(AI86+1),"",AI86+1),"")</f>
        <v/>
      </c>
      <c r="AK86" s="21" t="str">
        <f>IFERROR(IF(MONTH(AJ86)&lt;&gt;MONTH(AJ86+1),"",AJ86+1),"")</f>
        <v/>
      </c>
      <c r="AL86" s="21" t="str">
        <f>IFERROR(IF(MONTH(AK86)&lt;&gt;MONTH(AK86+1),"",AK86+1),"")</f>
        <v/>
      </c>
      <c r="AM86" s="275" t="s">
        <v>145</v>
      </c>
      <c r="AN86" s="275" t="s">
        <v>150</v>
      </c>
      <c r="AO86" s="276" t="s">
        <v>124</v>
      </c>
      <c r="AQ86" s="278" t="s">
        <v>37</v>
      </c>
      <c r="AR86" s="279"/>
      <c r="AS86" s="278" t="s">
        <v>40</v>
      </c>
      <c r="AT86" s="280"/>
      <c r="AU86" s="280"/>
      <c r="AV86" s="280"/>
      <c r="AW86" s="281"/>
      <c r="AX86" s="278" t="s">
        <v>17</v>
      </c>
      <c r="AY86" s="282"/>
    </row>
    <row r="87" spans="1:53" s="6" customFormat="1" ht="18" customHeight="1">
      <c r="A87" s="221"/>
      <c r="B87" s="286"/>
      <c r="C87" s="288"/>
      <c r="D87" s="288"/>
      <c r="E87" s="288"/>
      <c r="F87" s="286"/>
      <c r="G87" s="289"/>
      <c r="H87" s="22" t="str">
        <f>H86</f>
        <v/>
      </c>
      <c r="I87" s="22" t="str">
        <f>I86</f>
        <v/>
      </c>
      <c r="J87" s="22" t="str">
        <f t="shared" ref="J87:AL87" si="104">J86</f>
        <v/>
      </c>
      <c r="K87" s="22" t="str">
        <f t="shared" si="104"/>
        <v/>
      </c>
      <c r="L87" s="22" t="str">
        <f t="shared" si="104"/>
        <v/>
      </c>
      <c r="M87" s="22" t="str">
        <f t="shared" si="104"/>
        <v/>
      </c>
      <c r="N87" s="22" t="str">
        <f t="shared" si="104"/>
        <v/>
      </c>
      <c r="O87" s="22" t="str">
        <f t="shared" si="104"/>
        <v/>
      </c>
      <c r="P87" s="22" t="str">
        <f t="shared" si="104"/>
        <v/>
      </c>
      <c r="Q87" s="22" t="str">
        <f t="shared" si="104"/>
        <v/>
      </c>
      <c r="R87" s="22" t="str">
        <f t="shared" si="104"/>
        <v/>
      </c>
      <c r="S87" s="22" t="str">
        <f t="shared" si="104"/>
        <v/>
      </c>
      <c r="T87" s="22" t="str">
        <f t="shared" si="104"/>
        <v/>
      </c>
      <c r="U87" s="22" t="str">
        <f t="shared" si="104"/>
        <v/>
      </c>
      <c r="V87" s="22" t="str">
        <f t="shared" si="104"/>
        <v/>
      </c>
      <c r="W87" s="22" t="str">
        <f t="shared" si="104"/>
        <v/>
      </c>
      <c r="X87" s="22" t="str">
        <f t="shared" si="104"/>
        <v/>
      </c>
      <c r="Y87" s="22" t="str">
        <f t="shared" si="104"/>
        <v/>
      </c>
      <c r="Z87" s="22" t="str">
        <f t="shared" si="104"/>
        <v/>
      </c>
      <c r="AA87" s="22" t="str">
        <f t="shared" si="104"/>
        <v/>
      </c>
      <c r="AB87" s="22" t="str">
        <f t="shared" si="104"/>
        <v/>
      </c>
      <c r="AC87" s="22" t="str">
        <f t="shared" si="104"/>
        <v/>
      </c>
      <c r="AD87" s="22" t="str">
        <f t="shared" si="104"/>
        <v/>
      </c>
      <c r="AE87" s="22" t="str">
        <f t="shared" si="104"/>
        <v/>
      </c>
      <c r="AF87" s="22" t="str">
        <f t="shared" si="104"/>
        <v/>
      </c>
      <c r="AG87" s="22" t="str">
        <f t="shared" si="104"/>
        <v/>
      </c>
      <c r="AH87" s="22" t="str">
        <f t="shared" si="104"/>
        <v/>
      </c>
      <c r="AI87" s="22" t="str">
        <f t="shared" si="104"/>
        <v/>
      </c>
      <c r="AJ87" s="22" t="str">
        <f t="shared" si="104"/>
        <v/>
      </c>
      <c r="AK87" s="22" t="str">
        <f t="shared" si="104"/>
        <v/>
      </c>
      <c r="AL87" s="22" t="str">
        <f t="shared" si="104"/>
        <v/>
      </c>
      <c r="AM87" s="275"/>
      <c r="AN87" s="275"/>
      <c r="AO87" s="277"/>
      <c r="AQ87" s="198"/>
      <c r="AR87" s="219"/>
      <c r="AS87" s="198"/>
      <c r="AT87" s="199"/>
      <c r="AU87" s="199"/>
      <c r="AV87" s="199"/>
      <c r="AW87" s="219"/>
      <c r="AX87" s="198"/>
      <c r="AY87" s="219"/>
    </row>
    <row r="88" spans="1:53" s="6" customFormat="1" ht="13.5" customHeight="1">
      <c r="A88" s="220"/>
      <c r="B88" s="234" t="s">
        <v>4</v>
      </c>
      <c r="C88" s="259" t="s">
        <v>49</v>
      </c>
      <c r="D88" s="259" t="s">
        <v>49</v>
      </c>
      <c r="E88" s="283" t="s">
        <v>11</v>
      </c>
      <c r="F88" s="236"/>
      <c r="G88" s="96" t="s">
        <v>37</v>
      </c>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191">
        <f>SUM(H89:AL89)</f>
        <v>0</v>
      </c>
      <c r="AN88" s="262" t="s">
        <v>49</v>
      </c>
      <c r="AO88" s="214"/>
      <c r="AQ88" s="169"/>
      <c r="AR88" s="314"/>
      <c r="AS88" s="167"/>
      <c r="AT88" s="171"/>
      <c r="AU88" s="15" t="s">
        <v>27</v>
      </c>
      <c r="AV88" s="168"/>
      <c r="AW88" s="181"/>
      <c r="AX88" s="81"/>
      <c r="AY88" s="14" t="s">
        <v>35</v>
      </c>
    </row>
    <row r="89" spans="1:53" ht="13.5" customHeight="1">
      <c r="A89" s="221"/>
      <c r="B89" s="223"/>
      <c r="C89" s="260"/>
      <c r="D89" s="260"/>
      <c r="E89" s="229"/>
      <c r="F89" s="230"/>
      <c r="G89" s="96" t="s">
        <v>17</v>
      </c>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191"/>
      <c r="AN89" s="262"/>
      <c r="AO89" s="310"/>
      <c r="AQ89" s="169"/>
      <c r="AR89" s="314"/>
      <c r="AS89" s="167"/>
      <c r="AT89" s="171"/>
      <c r="AU89" s="15" t="s">
        <v>27</v>
      </c>
      <c r="AV89" s="168"/>
      <c r="AW89" s="181"/>
      <c r="AX89" s="81"/>
      <c r="AY89" s="14" t="s">
        <v>35</v>
      </c>
      <c r="BA89" s="6"/>
    </row>
    <row r="90" spans="1:53" ht="13.5" customHeight="1">
      <c r="A90" s="220"/>
      <c r="B90" s="194" t="s">
        <v>5</v>
      </c>
      <c r="C90" s="259" t="s">
        <v>49</v>
      </c>
      <c r="D90" s="259" t="s">
        <v>49</v>
      </c>
      <c r="E90" s="228" t="s">
        <v>11</v>
      </c>
      <c r="F90" s="230"/>
      <c r="G90" s="96" t="s">
        <v>37</v>
      </c>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191">
        <f>SUM(H91:AL91)</f>
        <v>0</v>
      </c>
      <c r="AN90" s="262" t="s">
        <v>49</v>
      </c>
      <c r="AO90" s="309"/>
      <c r="AQ90" s="169"/>
      <c r="AR90" s="314"/>
      <c r="AS90" s="167"/>
      <c r="AT90" s="171"/>
      <c r="AU90" s="15" t="s">
        <v>27</v>
      </c>
      <c r="AV90" s="168"/>
      <c r="AW90" s="181"/>
      <c r="AX90" s="81"/>
      <c r="AY90" s="14" t="s">
        <v>35</v>
      </c>
      <c r="BA90" s="6"/>
    </row>
    <row r="91" spans="1:53" ht="13.5" customHeight="1">
      <c r="A91" s="221"/>
      <c r="B91" s="258"/>
      <c r="C91" s="260"/>
      <c r="D91" s="260"/>
      <c r="E91" s="229"/>
      <c r="F91" s="230"/>
      <c r="G91" s="97" t="s">
        <v>42</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261"/>
      <c r="AN91" s="263"/>
      <c r="AO91" s="310"/>
      <c r="AQ91" s="169"/>
      <c r="AR91" s="314"/>
      <c r="AS91" s="167"/>
      <c r="AT91" s="171"/>
      <c r="AU91" s="15" t="s">
        <v>27</v>
      </c>
      <c r="AV91" s="168"/>
      <c r="AW91" s="181"/>
      <c r="AX91" s="81"/>
      <c r="AY91" s="14" t="s">
        <v>35</v>
      </c>
      <c r="BA91" s="6"/>
    </row>
    <row r="92" spans="1:53" ht="13.5" customHeight="1">
      <c r="A92" s="220"/>
      <c r="B92" s="265" t="s">
        <v>39</v>
      </c>
      <c r="C92" s="259" t="s">
        <v>49</v>
      </c>
      <c r="D92" s="259" t="s">
        <v>49</v>
      </c>
      <c r="E92" s="268" t="s">
        <v>49</v>
      </c>
      <c r="F92" s="235"/>
      <c r="G92" s="96" t="s">
        <v>37</v>
      </c>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191">
        <f>SUM(H93:AL93)</f>
        <v>0</v>
      </c>
      <c r="AN92" s="262" t="s">
        <v>49</v>
      </c>
      <c r="AO92" s="309"/>
      <c r="AQ92" s="169"/>
      <c r="AR92" s="314"/>
      <c r="AS92" s="167"/>
      <c r="AT92" s="171"/>
      <c r="AU92" s="15" t="s">
        <v>27</v>
      </c>
      <c r="AV92" s="168"/>
      <c r="AW92" s="181"/>
      <c r="AX92" s="81"/>
      <c r="AY92" s="14" t="s">
        <v>35</v>
      </c>
      <c r="BA92" s="6"/>
    </row>
    <row r="93" spans="1:53" ht="13.5" customHeight="1" thickBot="1">
      <c r="A93" s="264"/>
      <c r="B93" s="266"/>
      <c r="C93" s="267"/>
      <c r="D93" s="267"/>
      <c r="E93" s="269"/>
      <c r="F93" s="270"/>
      <c r="G93" s="98" t="s">
        <v>42</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319"/>
      <c r="AN93" s="273"/>
      <c r="AO93" s="320"/>
      <c r="AQ93" s="169"/>
      <c r="AR93" s="314"/>
      <c r="AS93" s="167"/>
      <c r="AT93" s="171"/>
      <c r="AU93" s="15" t="s">
        <v>27</v>
      </c>
      <c r="AV93" s="168"/>
      <c r="AW93" s="181"/>
      <c r="AX93" s="81"/>
      <c r="AY93" s="14" t="s">
        <v>35</v>
      </c>
      <c r="BA93" s="6"/>
    </row>
    <row r="94" spans="1:53" ht="13.5" customHeight="1" thickTop="1">
      <c r="A94" s="250" t="str">
        <f>IFERROR(INDEX(【従業者名簿】!F:F,MATCH('2月'!F94,【従業者名簿】!C:C,0)),"")</f>
        <v/>
      </c>
      <c r="B94" s="234" t="s">
        <v>4</v>
      </c>
      <c r="C94" s="251" t="str">
        <f>IF(AO94="介護福祉士","〇","")</f>
        <v/>
      </c>
      <c r="D94" s="312" t="str">
        <f>IF(A94="","",DATEDIF(A94,$AF$3,"m"))</f>
        <v/>
      </c>
      <c r="E94" s="252" t="s">
        <v>107</v>
      </c>
      <c r="F94" s="253"/>
      <c r="G94" s="99" t="s">
        <v>37</v>
      </c>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190">
        <f>SUM(H95:AL95)</f>
        <v>0</v>
      </c>
      <c r="AN94" s="192" t="str">
        <f>IFERROR(IF(SUM(AM94:AM99)&gt;$AF$125,1,ROUNDDOWN(SUM(AM94:AM99)/$AF$125,1)),"")</f>
        <v/>
      </c>
      <c r="AO94" s="257"/>
      <c r="AQ94" s="169"/>
      <c r="AR94" s="314"/>
      <c r="AS94" s="167"/>
      <c r="AT94" s="171"/>
      <c r="AU94" s="15" t="s">
        <v>27</v>
      </c>
      <c r="AV94" s="168"/>
      <c r="AW94" s="181"/>
      <c r="AX94" s="81"/>
      <c r="AY94" s="14" t="s">
        <v>35</v>
      </c>
      <c r="BA94" s="6"/>
    </row>
    <row r="95" spans="1:53" ht="13.5" customHeight="1">
      <c r="A95" s="239"/>
      <c r="B95" s="223"/>
      <c r="C95" s="240"/>
      <c r="D95" s="321"/>
      <c r="E95" s="243"/>
      <c r="F95" s="253"/>
      <c r="G95" s="96" t="s">
        <v>42</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191"/>
      <c r="AN95" s="192"/>
      <c r="AO95" s="247"/>
      <c r="AQ95" s="169"/>
      <c r="AR95" s="314"/>
      <c r="AS95" s="167"/>
      <c r="AT95" s="171"/>
      <c r="AU95" s="15" t="s">
        <v>27</v>
      </c>
      <c r="AV95" s="168"/>
      <c r="AW95" s="181"/>
      <c r="AX95" s="81"/>
      <c r="AY95" s="14" t="s">
        <v>35</v>
      </c>
      <c r="BA95" s="6"/>
    </row>
    <row r="96" spans="1:53" ht="13.5" customHeight="1">
      <c r="A96" s="239"/>
      <c r="B96" s="194" t="s">
        <v>5</v>
      </c>
      <c r="C96" s="240"/>
      <c r="D96" s="321"/>
      <c r="E96" s="243"/>
      <c r="F96" s="253"/>
      <c r="G96" s="99" t="s">
        <v>37</v>
      </c>
      <c r="H96" s="41"/>
      <c r="I96" s="41"/>
      <c r="J96" s="41"/>
      <c r="K96" s="41"/>
      <c r="L96" s="132"/>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190">
        <f>SUM(H97:AL97)</f>
        <v>0</v>
      </c>
      <c r="AN96" s="192"/>
      <c r="AO96" s="248"/>
      <c r="AQ96" s="169"/>
      <c r="AR96" s="314"/>
      <c r="AS96" s="167"/>
      <c r="AT96" s="171"/>
      <c r="AU96" s="15" t="s">
        <v>27</v>
      </c>
      <c r="AV96" s="168"/>
      <c r="AW96" s="181"/>
      <c r="AX96" s="112"/>
      <c r="AY96" s="114" t="s">
        <v>35</v>
      </c>
      <c r="BA96" s="6"/>
    </row>
    <row r="97" spans="1:53" ht="13.5" customHeight="1">
      <c r="A97" s="239"/>
      <c r="B97" s="195"/>
      <c r="C97" s="240"/>
      <c r="D97" s="321"/>
      <c r="E97" s="243"/>
      <c r="F97" s="253"/>
      <c r="G97" s="96" t="s">
        <v>42</v>
      </c>
      <c r="H97" s="38"/>
      <c r="I97" s="38"/>
      <c r="J97" s="38"/>
      <c r="K97" s="38"/>
      <c r="L97" s="39"/>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191"/>
      <c r="AN97" s="192"/>
      <c r="AO97" s="247"/>
      <c r="AQ97" s="169"/>
      <c r="AR97" s="314"/>
      <c r="AS97" s="167"/>
      <c r="AT97" s="171"/>
      <c r="AU97" s="15" t="s">
        <v>27</v>
      </c>
      <c r="AV97" s="168"/>
      <c r="AW97" s="181"/>
      <c r="AX97" s="112"/>
      <c r="AY97" s="114" t="s">
        <v>35</v>
      </c>
      <c r="BA97" s="6"/>
    </row>
    <row r="98" spans="1:53" ht="13.5" customHeight="1">
      <c r="A98" s="239"/>
      <c r="B98" s="256" t="s">
        <v>34</v>
      </c>
      <c r="C98" s="240"/>
      <c r="D98" s="321"/>
      <c r="E98" s="243"/>
      <c r="F98" s="254"/>
      <c r="G98" s="99" t="s">
        <v>37</v>
      </c>
      <c r="H98" s="41"/>
      <c r="I98" s="41"/>
      <c r="J98" s="41"/>
      <c r="K98" s="41"/>
      <c r="L98" s="132"/>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90">
        <f>SUM(H99:AL99)</f>
        <v>0</v>
      </c>
      <c r="AN98" s="193"/>
      <c r="AO98" s="248"/>
      <c r="AQ98" s="169"/>
      <c r="AR98" s="314"/>
      <c r="AS98" s="167"/>
      <c r="AT98" s="171"/>
      <c r="AU98" s="15" t="s">
        <v>27</v>
      </c>
      <c r="AV98" s="168"/>
      <c r="AW98" s="181"/>
      <c r="AX98" s="81"/>
      <c r="AY98" s="14" t="s">
        <v>35</v>
      </c>
      <c r="BA98" s="6"/>
    </row>
    <row r="99" spans="1:53" ht="13.5" customHeight="1">
      <c r="A99" s="239"/>
      <c r="B99" s="234"/>
      <c r="C99" s="225"/>
      <c r="D99" s="321"/>
      <c r="E99" s="244"/>
      <c r="F99" s="255"/>
      <c r="G99" s="96" t="s">
        <v>42</v>
      </c>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191"/>
      <c r="AN99" s="193"/>
      <c r="AO99" s="249"/>
      <c r="AQ99" s="169"/>
      <c r="AR99" s="314"/>
      <c r="AS99" s="167"/>
      <c r="AT99" s="171"/>
      <c r="AU99" s="15" t="s">
        <v>27</v>
      </c>
      <c r="AV99" s="168"/>
      <c r="AW99" s="181"/>
      <c r="AX99" s="81"/>
      <c r="AY99" s="14" t="s">
        <v>35</v>
      </c>
      <c r="BA99" s="6"/>
    </row>
    <row r="100" spans="1:53" ht="13.5" customHeight="1">
      <c r="A100" s="238" t="str">
        <f>IFERROR(INDEX(【従業者名簿】!F:F,MATCH('2月'!F100,【従業者名簿】!C:C,0)),"")</f>
        <v/>
      </c>
      <c r="B100" s="194" t="s">
        <v>5</v>
      </c>
      <c r="C100" s="224" t="str">
        <f>IF(AO100="介護福祉士","〇","")</f>
        <v/>
      </c>
      <c r="D100" s="321" t="str">
        <f>IF(A100="","",DATEDIF(A100,$AF$3,"m"))</f>
        <v/>
      </c>
      <c r="E100" s="242" t="s">
        <v>107</v>
      </c>
      <c r="F100" s="230"/>
      <c r="G100" s="96" t="s">
        <v>37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90">
        <f>SUM(H101:AL101)</f>
        <v>0</v>
      </c>
      <c r="AN100" s="211" t="str">
        <f>IFERROR(IF(SUM(AM100:AM103)&gt;$AF$125,1,ROUNDDOWN(SUM(AM100:AM103)/$AF$125,1)),"")</f>
        <v/>
      </c>
      <c r="AO100" s="213"/>
      <c r="AP100" s="8"/>
      <c r="AQ100" s="169"/>
      <c r="AR100" s="314"/>
      <c r="AS100" s="167"/>
      <c r="AT100" s="171"/>
      <c r="AU100" s="15" t="s">
        <v>27</v>
      </c>
      <c r="AV100" s="168"/>
      <c r="AW100" s="181"/>
      <c r="AX100" s="81"/>
      <c r="AY100" s="14" t="s">
        <v>35</v>
      </c>
      <c r="BA100" s="6"/>
    </row>
    <row r="101" spans="1:53" ht="13.5" customHeight="1">
      <c r="A101" s="239"/>
      <c r="B101" s="195"/>
      <c r="C101" s="240"/>
      <c r="D101" s="321"/>
      <c r="E101" s="243"/>
      <c r="F101" s="230"/>
      <c r="G101" s="96" t="s">
        <v>42</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191"/>
      <c r="AN101" s="192"/>
      <c r="AO101" s="247"/>
      <c r="AP101" s="8"/>
      <c r="AQ101" s="169"/>
      <c r="AR101" s="314"/>
      <c r="AS101" s="167"/>
      <c r="AT101" s="171"/>
      <c r="AU101" s="15" t="s">
        <v>27</v>
      </c>
      <c r="AV101" s="168"/>
      <c r="AW101" s="181"/>
      <c r="AX101" s="81"/>
      <c r="AY101" s="14" t="s">
        <v>35</v>
      </c>
      <c r="BA101" s="6"/>
    </row>
    <row r="102" spans="1:53" ht="13.5" customHeight="1">
      <c r="A102" s="239"/>
      <c r="B102" s="222" t="s">
        <v>34</v>
      </c>
      <c r="C102" s="240"/>
      <c r="D102" s="321"/>
      <c r="E102" s="243"/>
      <c r="F102" s="245"/>
      <c r="G102" s="96" t="s">
        <v>37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91">
        <f>SUM(H103:AL103)</f>
        <v>0</v>
      </c>
      <c r="AN102" s="193"/>
      <c r="AO102" s="248"/>
      <c r="AP102" s="8"/>
      <c r="AQ102" s="169"/>
      <c r="AR102" s="314"/>
      <c r="AS102" s="167"/>
      <c r="AT102" s="171"/>
      <c r="AU102" s="15" t="s">
        <v>27</v>
      </c>
      <c r="AV102" s="168"/>
      <c r="AW102" s="181"/>
      <c r="AX102" s="81"/>
      <c r="AY102" s="14" t="s">
        <v>35</v>
      </c>
      <c r="BA102" s="6"/>
    </row>
    <row r="103" spans="1:53" ht="13.5" customHeight="1">
      <c r="A103" s="239"/>
      <c r="B103" s="222"/>
      <c r="C103" s="225"/>
      <c r="D103" s="321"/>
      <c r="E103" s="244"/>
      <c r="F103" s="245"/>
      <c r="G103" s="96" t="s">
        <v>42</v>
      </c>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191"/>
      <c r="AN103" s="246"/>
      <c r="AO103" s="249"/>
      <c r="AP103" s="8"/>
      <c r="AQ103" s="169"/>
      <c r="AR103" s="314"/>
      <c r="AS103" s="167"/>
      <c r="AT103" s="171"/>
      <c r="AU103" s="15" t="s">
        <v>27</v>
      </c>
      <c r="AV103" s="168"/>
      <c r="AW103" s="181"/>
      <c r="AX103" s="81"/>
      <c r="AY103" s="14" t="s">
        <v>35</v>
      </c>
      <c r="BA103" s="6"/>
    </row>
    <row r="104" spans="1:53" ht="13.5" customHeight="1">
      <c r="A104" s="220" t="str">
        <f>IFERROR(INDEX(【従業者名簿】!F:F,MATCH(F104,【従業者名簿】!C:C,0)),"")</f>
        <v/>
      </c>
      <c r="B104" s="233" t="s">
        <v>34</v>
      </c>
      <c r="C104" s="224" t="str">
        <f>IF(AO104="介護福祉士","〇","")</f>
        <v/>
      </c>
      <c r="D104" s="311" t="str">
        <f>IF(A104="","",DATEDIF(A104,$AF$3,"m"))</f>
        <v/>
      </c>
      <c r="E104" s="231"/>
      <c r="F104" s="235"/>
      <c r="G104" s="96" t="s">
        <v>37</v>
      </c>
      <c r="H104" s="132"/>
      <c r="I104" s="132"/>
      <c r="J104" s="132"/>
      <c r="K104" s="132"/>
      <c r="L104" s="132"/>
      <c r="M104" s="132"/>
      <c r="N104" s="132"/>
      <c r="O104" s="43"/>
      <c r="P104" s="132"/>
      <c r="Q104" s="132"/>
      <c r="R104" s="132"/>
      <c r="S104" s="132"/>
      <c r="T104" s="132"/>
      <c r="U104" s="41"/>
      <c r="V104" s="41"/>
      <c r="W104" s="132"/>
      <c r="X104" s="132"/>
      <c r="Y104" s="132"/>
      <c r="Z104" s="132"/>
      <c r="AA104" s="132"/>
      <c r="AB104" s="132"/>
      <c r="AC104" s="132"/>
      <c r="AD104" s="132"/>
      <c r="AE104" s="132"/>
      <c r="AF104" s="132"/>
      <c r="AG104" s="132"/>
      <c r="AH104" s="132"/>
      <c r="AI104" s="132"/>
      <c r="AJ104" s="132"/>
      <c r="AK104" s="132"/>
      <c r="AL104" s="132"/>
      <c r="AM104" s="191">
        <f>SUM(H105:AL105)</f>
        <v>0</v>
      </c>
      <c r="AN104" s="308" t="str">
        <f>IFERROR(IF(OR(E104="Ａ",AM104&gt;$AF$125),1,ROUNDDOWN(AM104/$AF$125,1)),"")</f>
        <v/>
      </c>
      <c r="AO104" s="213"/>
      <c r="AP104" s="8"/>
      <c r="AQ104" s="169"/>
      <c r="AR104" s="314"/>
      <c r="AS104" s="167"/>
      <c r="AT104" s="168"/>
      <c r="AU104" s="15" t="s">
        <v>27</v>
      </c>
      <c r="AV104" s="168"/>
      <c r="AW104" s="237"/>
      <c r="AX104" s="81"/>
      <c r="AY104" s="14" t="s">
        <v>35</v>
      </c>
      <c r="BA104" s="6"/>
    </row>
    <row r="105" spans="1:53" ht="13.5" customHeight="1">
      <c r="A105" s="221"/>
      <c r="B105" s="234"/>
      <c r="C105" s="225"/>
      <c r="D105" s="312"/>
      <c r="E105" s="232"/>
      <c r="F105" s="236"/>
      <c r="G105" s="96" t="s">
        <v>42</v>
      </c>
      <c r="H105" s="38"/>
      <c r="I105" s="38"/>
      <c r="J105" s="38"/>
      <c r="K105" s="38"/>
      <c r="L105" s="38"/>
      <c r="M105" s="38"/>
      <c r="N105" s="38"/>
      <c r="O105" s="58"/>
      <c r="P105" s="38"/>
      <c r="Q105" s="38"/>
      <c r="R105" s="38"/>
      <c r="S105" s="38"/>
      <c r="T105" s="38"/>
      <c r="U105" s="38"/>
      <c r="V105" s="38"/>
      <c r="W105" s="38"/>
      <c r="X105" s="38"/>
      <c r="Y105" s="38"/>
      <c r="Z105" s="38"/>
      <c r="AA105" s="38"/>
      <c r="AB105" s="38"/>
      <c r="AC105" s="38"/>
      <c r="AD105" s="38"/>
      <c r="AE105" s="38"/>
      <c r="AF105" s="38"/>
      <c r="AG105" s="42"/>
      <c r="AH105" s="38"/>
      <c r="AI105" s="38"/>
      <c r="AJ105" s="38"/>
      <c r="AK105" s="38"/>
      <c r="AL105" s="38"/>
      <c r="AM105" s="191"/>
      <c r="AN105" s="308"/>
      <c r="AO105" s="214"/>
      <c r="AP105" s="8"/>
      <c r="AQ105" s="169"/>
      <c r="AR105" s="314"/>
      <c r="AS105" s="167"/>
      <c r="AT105" s="168"/>
      <c r="AU105" s="15" t="s">
        <v>27</v>
      </c>
      <c r="AV105" s="168"/>
      <c r="AW105" s="237"/>
      <c r="AX105" s="81"/>
      <c r="AY105" s="14" t="s">
        <v>35</v>
      </c>
      <c r="BA105" s="6"/>
    </row>
    <row r="106" spans="1:53" ht="13.5" customHeight="1">
      <c r="A106" s="220" t="str">
        <f>IFERROR(INDEX(【従業者名簿】!F:F,MATCH(F106,【従業者名簿】!C:C,0)),"")</f>
        <v/>
      </c>
      <c r="B106" s="233" t="s">
        <v>34</v>
      </c>
      <c r="C106" s="224" t="str">
        <f t="shared" ref="C106" si="105">IF(AO106="介護福祉士","〇","")</f>
        <v/>
      </c>
      <c r="D106" s="311" t="str">
        <f>IF(A106="","",DATEDIF(A106,$AF$3,"m"))</f>
        <v/>
      </c>
      <c r="E106" s="231"/>
      <c r="F106" s="235"/>
      <c r="G106" s="96" t="s">
        <v>37</v>
      </c>
      <c r="H106" s="132"/>
      <c r="I106" s="132"/>
      <c r="J106" s="132"/>
      <c r="K106" s="132"/>
      <c r="L106" s="132"/>
      <c r="M106" s="132"/>
      <c r="N106" s="132"/>
      <c r="O106" s="132"/>
      <c r="P106" s="132"/>
      <c r="Q106" s="43"/>
      <c r="R106" s="132"/>
      <c r="S106" s="132"/>
      <c r="T106" s="132"/>
      <c r="U106" s="132"/>
      <c r="V106" s="132"/>
      <c r="W106" s="132"/>
      <c r="X106" s="132"/>
      <c r="Y106" s="132"/>
      <c r="Z106" s="132"/>
      <c r="AA106" s="132"/>
      <c r="AB106" s="132"/>
      <c r="AC106" s="132"/>
      <c r="AD106" s="132"/>
      <c r="AE106" s="43"/>
      <c r="AF106" s="132"/>
      <c r="AG106" s="132"/>
      <c r="AH106" s="132"/>
      <c r="AI106" s="132"/>
      <c r="AJ106" s="132"/>
      <c r="AK106" s="132"/>
      <c r="AL106" s="132"/>
      <c r="AM106" s="191">
        <f>SUM(H107:AL107)</f>
        <v>0</v>
      </c>
      <c r="AN106" s="308" t="str">
        <f t="shared" ref="AN106" si="106">IFERROR(IF(OR(E106="Ａ",AM106&gt;$AF$125),1,ROUNDDOWN(AM106/$AF$125,1)),"")</f>
        <v/>
      </c>
      <c r="AO106" s="213"/>
      <c r="AP106" s="8"/>
      <c r="AQ106" s="169" t="s">
        <v>20</v>
      </c>
      <c r="AR106" s="182"/>
      <c r="AS106" s="183" t="s">
        <v>21</v>
      </c>
      <c r="AT106" s="184"/>
      <c r="AU106" s="184"/>
      <c r="AV106" s="184"/>
      <c r="AW106" s="184"/>
      <c r="AX106" s="184"/>
      <c r="AY106" s="185"/>
      <c r="BA106" s="6"/>
    </row>
    <row r="107" spans="1:53" ht="13.5" customHeight="1">
      <c r="A107" s="221"/>
      <c r="B107" s="234"/>
      <c r="C107" s="225"/>
      <c r="D107" s="312"/>
      <c r="E107" s="232"/>
      <c r="F107" s="236"/>
      <c r="G107" s="96" t="s">
        <v>42</v>
      </c>
      <c r="H107" s="38"/>
      <c r="I107" s="38"/>
      <c r="J107" s="38"/>
      <c r="K107" s="38"/>
      <c r="L107" s="38"/>
      <c r="M107" s="38"/>
      <c r="N107" s="38"/>
      <c r="O107" s="38"/>
      <c r="P107" s="38"/>
      <c r="Q107" s="58"/>
      <c r="R107" s="38"/>
      <c r="S107" s="38"/>
      <c r="T107" s="38"/>
      <c r="U107" s="38"/>
      <c r="V107" s="38"/>
      <c r="W107" s="38"/>
      <c r="X107" s="38"/>
      <c r="Y107" s="38"/>
      <c r="Z107" s="38"/>
      <c r="AA107" s="38"/>
      <c r="AB107" s="38"/>
      <c r="AC107" s="38"/>
      <c r="AD107" s="38"/>
      <c r="AE107" s="58"/>
      <c r="AF107" s="38"/>
      <c r="AG107" s="38"/>
      <c r="AH107" s="38"/>
      <c r="AI107" s="38"/>
      <c r="AJ107" s="38"/>
      <c r="AK107" s="38"/>
      <c r="AL107" s="38"/>
      <c r="AM107" s="191"/>
      <c r="AN107" s="308"/>
      <c r="AO107" s="214"/>
      <c r="AP107" s="8"/>
      <c r="AQ107" s="169" t="s">
        <v>29</v>
      </c>
      <c r="AR107" s="182"/>
      <c r="AS107" s="183" t="s">
        <v>30</v>
      </c>
      <c r="AT107" s="184"/>
      <c r="AU107" s="184"/>
      <c r="AV107" s="184"/>
      <c r="AW107" s="184"/>
      <c r="AX107" s="184"/>
      <c r="AY107" s="185"/>
      <c r="BA107" s="6"/>
    </row>
    <row r="108" spans="1:53" ht="13.5" customHeight="1">
      <c r="A108" s="220" t="str">
        <f>IFERROR(INDEX(【従業者名簿】!F:F,MATCH(F108,【従業者名簿】!C:C,0)),"")</f>
        <v/>
      </c>
      <c r="B108" s="233" t="s">
        <v>34</v>
      </c>
      <c r="C108" s="224" t="str">
        <f t="shared" ref="C108" si="107">IF(AO108="介護福祉士","〇","")</f>
        <v/>
      </c>
      <c r="D108" s="311" t="str">
        <f>IF(A108="","",DATEDIF(A108,$AF$3,"m"))</f>
        <v/>
      </c>
      <c r="E108" s="231"/>
      <c r="F108" s="235"/>
      <c r="G108" s="96" t="s">
        <v>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91">
        <f>SUM(H109:AL109)</f>
        <v>0</v>
      </c>
      <c r="AN108" s="308" t="str">
        <f t="shared" ref="AN108" si="108">IFERROR(IF(OR(E108="Ａ",AM108&gt;$AF$125),1,ROUNDDOWN(AM108/$AF$125,1)),"")</f>
        <v/>
      </c>
      <c r="AO108" s="213"/>
      <c r="AP108" s="8"/>
      <c r="AQ108" s="169" t="s">
        <v>12</v>
      </c>
      <c r="AR108" s="182"/>
      <c r="AS108" s="183" t="s">
        <v>31</v>
      </c>
      <c r="AT108" s="184"/>
      <c r="AU108" s="184"/>
      <c r="AV108" s="184"/>
      <c r="AW108" s="184"/>
      <c r="AX108" s="184"/>
      <c r="AY108" s="185"/>
      <c r="BA108" s="6"/>
    </row>
    <row r="109" spans="1:53" ht="13.5" customHeight="1">
      <c r="A109" s="221"/>
      <c r="B109" s="234"/>
      <c r="C109" s="225"/>
      <c r="D109" s="312"/>
      <c r="E109" s="232"/>
      <c r="F109" s="236"/>
      <c r="G109" s="96" t="s">
        <v>42</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191"/>
      <c r="AN109" s="308"/>
      <c r="AO109" s="214"/>
      <c r="AP109" s="8"/>
      <c r="AQ109" s="81"/>
      <c r="AR109" s="82"/>
      <c r="AS109" s="183"/>
      <c r="AT109" s="184"/>
      <c r="AU109" s="184"/>
      <c r="AV109" s="184"/>
      <c r="AW109" s="184"/>
      <c r="AX109" s="184"/>
      <c r="AY109" s="185"/>
      <c r="BA109" s="6"/>
    </row>
    <row r="110" spans="1:53" ht="13.5" customHeight="1">
      <c r="A110" s="220" t="str">
        <f>IFERROR(INDEX(【従業者名簿】!F:F,MATCH(F110,【従業者名簿】!C:C,0)),"")</f>
        <v/>
      </c>
      <c r="B110" s="233" t="s">
        <v>34</v>
      </c>
      <c r="C110" s="224" t="str">
        <f t="shared" ref="C110" si="109">IF(AO110="介護福祉士","〇","")</f>
        <v/>
      </c>
      <c r="D110" s="311" t="str">
        <f>IF(A110="","",DATEDIF(A110,$AF$3,"m"))</f>
        <v/>
      </c>
      <c r="E110" s="231"/>
      <c r="F110" s="235"/>
      <c r="G110" s="96" t="s">
        <v>37</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91">
        <f>SUM(H111:AL111)</f>
        <v>0</v>
      </c>
      <c r="AN110" s="308" t="str">
        <f t="shared" ref="AN110" si="110">IFERROR(IF(OR(E110="Ａ",AM110&gt;$AF$125),1,ROUNDDOWN(AM110/$AF$125,1)),"")</f>
        <v/>
      </c>
      <c r="AO110" s="213"/>
      <c r="AP110" s="8"/>
      <c r="AQ110" s="169"/>
      <c r="AR110" s="182"/>
      <c r="AS110" s="183"/>
      <c r="AT110" s="184"/>
      <c r="AU110" s="184"/>
      <c r="AV110" s="184"/>
      <c r="AW110" s="184"/>
      <c r="AX110" s="184"/>
      <c r="AY110" s="185"/>
      <c r="BA110" s="6"/>
    </row>
    <row r="111" spans="1:53" ht="13.5" customHeight="1">
      <c r="A111" s="221"/>
      <c r="B111" s="234"/>
      <c r="C111" s="225"/>
      <c r="D111" s="312"/>
      <c r="E111" s="232"/>
      <c r="F111" s="236"/>
      <c r="G111" s="96" t="s">
        <v>42</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191"/>
      <c r="AN111" s="308"/>
      <c r="AO111" s="214"/>
      <c r="AP111" s="8"/>
      <c r="AQ111" s="81"/>
      <c r="AR111" s="82"/>
      <c r="AS111" s="83"/>
      <c r="AT111" s="84"/>
      <c r="AU111" s="84"/>
      <c r="AV111" s="84"/>
      <c r="AW111" s="84"/>
      <c r="AX111" s="84"/>
      <c r="AY111" s="85"/>
      <c r="BA111" s="6"/>
    </row>
    <row r="112" spans="1:53" ht="13.5" customHeight="1">
      <c r="A112" s="220" t="str">
        <f>IFERROR(INDEX(【従業者名簿】!F:F,MATCH(F112,【従業者名簿】!C:C,0)),"")</f>
        <v/>
      </c>
      <c r="B112" s="233" t="s">
        <v>34</v>
      </c>
      <c r="C112" s="224" t="str">
        <f t="shared" ref="C112" si="111">IF(AO112="介護福祉士","〇","")</f>
        <v/>
      </c>
      <c r="D112" s="311" t="str">
        <f>IF(A112="","",DATEDIF(A112,$AF$3,"m"))</f>
        <v/>
      </c>
      <c r="E112" s="231"/>
      <c r="F112" s="235"/>
      <c r="G112" s="96" t="s">
        <v>37</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91">
        <f>SUM(H113:AL113)</f>
        <v>0</v>
      </c>
      <c r="AN112" s="308" t="str">
        <f t="shared" ref="AN112" si="112">IFERROR(IF(OR(E112="Ａ",AM112&gt;$AF$125),1,ROUNDDOWN(AM112/$AF$125,1)),"")</f>
        <v/>
      </c>
      <c r="AO112" s="213"/>
      <c r="AP112" s="8"/>
      <c r="BA112" s="6"/>
    </row>
    <row r="113" spans="1:53" ht="13.5" customHeight="1">
      <c r="A113" s="221"/>
      <c r="B113" s="234"/>
      <c r="C113" s="225"/>
      <c r="D113" s="312"/>
      <c r="E113" s="232"/>
      <c r="F113" s="236"/>
      <c r="G113" s="96" t="s">
        <v>42</v>
      </c>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191"/>
      <c r="AN113" s="308"/>
      <c r="AO113" s="214"/>
      <c r="AP113" s="8"/>
      <c r="AQ113" s="196" t="s">
        <v>165</v>
      </c>
      <c r="AR113" s="200"/>
      <c r="AS113" s="215"/>
      <c r="AT113" s="172" t="s">
        <v>166</v>
      </c>
      <c r="AU113" s="173"/>
      <c r="AV113" s="173"/>
      <c r="AW113" s="172" t="s">
        <v>167</v>
      </c>
      <c r="AX113" s="173"/>
      <c r="AY113" s="173"/>
    </row>
    <row r="114" spans="1:53" ht="13.5" customHeight="1">
      <c r="A114" s="220" t="str">
        <f>IFERROR(INDEX(【従業者名簿】!F:F,MATCH(F114,【従業者名簿】!C:C,0)),"")</f>
        <v/>
      </c>
      <c r="B114" s="233" t="s">
        <v>34</v>
      </c>
      <c r="C114" s="224" t="str">
        <f t="shared" ref="C114" si="113">IF(AO114="介護福祉士","〇","")</f>
        <v/>
      </c>
      <c r="D114" s="311" t="str">
        <f>IF(A114="","",DATEDIF(A114,$AF$3,"m"))</f>
        <v/>
      </c>
      <c r="E114" s="231"/>
      <c r="F114" s="235"/>
      <c r="G114" s="96" t="s">
        <v>37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91">
        <f>SUM(H115:AL115)</f>
        <v>0</v>
      </c>
      <c r="AN114" s="308" t="str">
        <f t="shared" ref="AN114" si="114">IFERROR(IF(OR(E114="Ａ",AM114&gt;$AF$125),1,ROUNDDOWN(AM114/$AF$125,1)),"")</f>
        <v/>
      </c>
      <c r="AO114" s="213"/>
      <c r="AP114" s="8"/>
      <c r="AQ114" s="216"/>
      <c r="AR114" s="217"/>
      <c r="AS114" s="218"/>
      <c r="AT114" s="174"/>
      <c r="AU114" s="174"/>
      <c r="AV114" s="174"/>
      <c r="AW114" s="174"/>
      <c r="AX114" s="174"/>
      <c r="AY114" s="174"/>
    </row>
    <row r="115" spans="1:53" ht="13.5" customHeight="1">
      <c r="A115" s="221"/>
      <c r="B115" s="234"/>
      <c r="C115" s="225"/>
      <c r="D115" s="312"/>
      <c r="E115" s="232"/>
      <c r="F115" s="236"/>
      <c r="G115" s="96" t="s">
        <v>42</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191"/>
      <c r="AN115" s="308"/>
      <c r="AO115" s="214"/>
      <c r="AP115" s="8"/>
      <c r="AQ115" s="198"/>
      <c r="AR115" s="199"/>
      <c r="AS115" s="219"/>
      <c r="AT115" s="175" t="s">
        <v>147</v>
      </c>
      <c r="AU115" s="176"/>
      <c r="AV115" s="141"/>
      <c r="AW115" s="175" t="s">
        <v>148</v>
      </c>
      <c r="AX115" s="177"/>
      <c r="AY115" s="178"/>
    </row>
    <row r="116" spans="1:53" ht="13.5" customHeight="1">
      <c r="A116" s="220" t="str">
        <f>IFERROR(INDEX(【従業者名簿】!F:F,MATCH(F116,【従業者名簿】!C:C,0)),"")</f>
        <v/>
      </c>
      <c r="B116" s="233" t="s">
        <v>34</v>
      </c>
      <c r="C116" s="224" t="str">
        <f t="shared" ref="C116" si="115">IF(AO116="介護福祉士","〇","")</f>
        <v/>
      </c>
      <c r="D116" s="311" t="str">
        <f>IF(A116="","",DATEDIF(A116,$AF$3,"m"))</f>
        <v/>
      </c>
      <c r="E116" s="231"/>
      <c r="F116" s="230"/>
      <c r="G116" s="96" t="s">
        <v>37</v>
      </c>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191">
        <f>SUM(H117:AL117)</f>
        <v>0</v>
      </c>
      <c r="AN116" s="308" t="str">
        <f t="shared" ref="AN116" si="116">IFERROR(IF(OR(E116="Ａ",AM116&gt;$AF$125),1,ROUNDDOWN(AM116/$AF$125,1)),"")</f>
        <v/>
      </c>
      <c r="AO116" s="309"/>
      <c r="AP116" s="8"/>
      <c r="AQ116" s="156" t="s">
        <v>168</v>
      </c>
      <c r="AR116" s="157"/>
      <c r="AS116" s="158"/>
      <c r="AT116" s="159">
        <f>ROUNDDOWN(SUMIF(C94:C159,"〇",AN94:AN159),1)</f>
        <v>0</v>
      </c>
      <c r="AU116" s="160"/>
      <c r="AV116" s="160"/>
      <c r="AW116" s="179" t="e">
        <f>AT116/AM124</f>
        <v>#DIV/0!</v>
      </c>
      <c r="AX116" s="180"/>
      <c r="AY116" s="180"/>
    </row>
    <row r="117" spans="1:53" ht="13.5" customHeight="1">
      <c r="A117" s="221"/>
      <c r="B117" s="234"/>
      <c r="C117" s="225"/>
      <c r="D117" s="312"/>
      <c r="E117" s="232"/>
      <c r="F117" s="230"/>
      <c r="G117" s="96" t="s">
        <v>42</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191"/>
      <c r="AN117" s="308"/>
      <c r="AO117" s="310"/>
      <c r="AP117" s="8"/>
      <c r="AQ117" s="153" t="s">
        <v>169</v>
      </c>
      <c r="AR117" s="154"/>
      <c r="AS117" s="155"/>
      <c r="AT117" s="160"/>
      <c r="AU117" s="160"/>
      <c r="AV117" s="160"/>
      <c r="AW117" s="180"/>
      <c r="AX117" s="180"/>
      <c r="AY117" s="180"/>
    </row>
    <row r="118" spans="1:53" ht="13.5" customHeight="1">
      <c r="A118" s="220" t="str">
        <f>IFERROR(INDEX(【従業者名簿】!F:F,MATCH(F118,【従業者名簿】!C:C,0)),"")</f>
        <v/>
      </c>
      <c r="B118" s="233" t="s">
        <v>34</v>
      </c>
      <c r="C118" s="224" t="str">
        <f t="shared" ref="C118" si="117">IF(AO118="介護福祉士","〇","")</f>
        <v/>
      </c>
      <c r="D118" s="311" t="str">
        <f>IF(A118="","",DATEDIF(A118,$AF$3,"m"))</f>
        <v/>
      </c>
      <c r="E118" s="228"/>
      <c r="F118" s="230"/>
      <c r="G118" s="96" t="s">
        <v>37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191">
        <f>SUM(H119:AL119)</f>
        <v>0</v>
      </c>
      <c r="AN118" s="308" t="str">
        <f t="shared" ref="AN118" si="118">IFERROR(IF(OR(E118="Ａ",AM118&gt;$AF$125),1,ROUNDDOWN(AM118/$AF$125,1)),"")</f>
        <v/>
      </c>
      <c r="AO118" s="309"/>
      <c r="AP118" s="8"/>
      <c r="AQ118" s="156" t="s">
        <v>170</v>
      </c>
      <c r="AR118" s="157"/>
      <c r="AS118" s="158"/>
      <c r="AT118" s="159">
        <f>ROUNDDOWN(SUMIFS(AN94:AN159,C94:C159,"〇",D94:D159,"&gt;="&amp;BA118),1)</f>
        <v>0</v>
      </c>
      <c r="AU118" s="160"/>
      <c r="AV118" s="160"/>
      <c r="AW118" s="179" t="e">
        <f>AT118/AM124</f>
        <v>#DIV/0!</v>
      </c>
      <c r="AX118" s="180"/>
      <c r="AY118" s="180"/>
      <c r="BA118" s="151">
        <f>【算定要件集計】!T7</f>
        <v>120</v>
      </c>
    </row>
    <row r="119" spans="1:53" ht="13.5" customHeight="1">
      <c r="A119" s="221"/>
      <c r="B119" s="234"/>
      <c r="C119" s="225"/>
      <c r="D119" s="312"/>
      <c r="E119" s="229"/>
      <c r="F119" s="230"/>
      <c r="G119" s="96" t="s">
        <v>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191"/>
      <c r="AN119" s="308"/>
      <c r="AO119" s="310"/>
      <c r="AP119" s="8"/>
      <c r="AQ119" s="153" t="s">
        <v>172</v>
      </c>
      <c r="AR119" s="154"/>
      <c r="AS119" s="155"/>
      <c r="AT119" s="160"/>
      <c r="AU119" s="160"/>
      <c r="AV119" s="160"/>
      <c r="AW119" s="180"/>
      <c r="AX119" s="180"/>
      <c r="AY119" s="180"/>
      <c r="BA119" s="152"/>
    </row>
    <row r="120" spans="1:53" ht="13.5" customHeight="1">
      <c r="A120" s="220" t="str">
        <f>IFERROR(INDEX(【従業者名簿】!F:F,MATCH(F120,【従業者名簿】!C:C,0)),"")</f>
        <v/>
      </c>
      <c r="B120" s="233" t="s">
        <v>34</v>
      </c>
      <c r="C120" s="224" t="str">
        <f t="shared" ref="C120" si="119">IF(AO120="介護福祉士","〇","")</f>
        <v/>
      </c>
      <c r="D120" s="311" t="str">
        <f>IF(A120="","",DATEDIF(A120,$AF$3,"m"))</f>
        <v/>
      </c>
      <c r="E120" s="228"/>
      <c r="F120" s="230"/>
      <c r="G120" s="96" t="s">
        <v>37</v>
      </c>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191">
        <f>SUM(H121:AL121)</f>
        <v>0</v>
      </c>
      <c r="AN120" s="308" t="str">
        <f t="shared" ref="AN120" si="120">IFERROR(IF(OR(E120="Ａ",AM120&gt;$AF$125),1,ROUNDDOWN(AM120/$AF$125,1)),"")</f>
        <v/>
      </c>
      <c r="AO120" s="309"/>
      <c r="AP120" s="8"/>
      <c r="AQ120" s="156" t="s">
        <v>173</v>
      </c>
      <c r="AR120" s="157"/>
      <c r="AS120" s="158"/>
      <c r="AT120" s="159">
        <f>ROUNDDOWN(SUM(SUMIF(E94:E159,{"Ａ","Ｂ"},AN94:AN159)),1)</f>
        <v>0</v>
      </c>
      <c r="AU120" s="160"/>
      <c r="AV120" s="160"/>
      <c r="AW120" s="161" t="e">
        <f>AT120/AM124</f>
        <v>#DIV/0!</v>
      </c>
      <c r="AX120" s="162"/>
      <c r="AY120" s="163"/>
      <c r="BA120" s="129"/>
    </row>
    <row r="121" spans="1:53" ht="13.5" customHeight="1">
      <c r="A121" s="221"/>
      <c r="B121" s="234"/>
      <c r="C121" s="225"/>
      <c r="D121" s="312"/>
      <c r="E121" s="229"/>
      <c r="F121" s="230"/>
      <c r="G121" s="96" t="s">
        <v>42</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191"/>
      <c r="AN121" s="308"/>
      <c r="AO121" s="310"/>
      <c r="AP121" s="8"/>
      <c r="AQ121" s="153" t="s">
        <v>181</v>
      </c>
      <c r="AR121" s="154"/>
      <c r="AS121" s="155"/>
      <c r="AT121" s="160"/>
      <c r="AU121" s="160"/>
      <c r="AV121" s="160"/>
      <c r="AW121" s="164"/>
      <c r="AX121" s="165"/>
      <c r="AY121" s="166"/>
      <c r="BA121" s="130"/>
    </row>
    <row r="122" spans="1:53" ht="13.5" customHeight="1">
      <c r="A122" s="220" t="str">
        <f>IFERROR(INDEX(【従業者名簿】!F:F,MATCH(F122,【従業者名簿】!C:C,0)),"")</f>
        <v/>
      </c>
      <c r="B122" s="233" t="s">
        <v>34</v>
      </c>
      <c r="C122" s="224" t="str">
        <f t="shared" ref="C122" si="121">IF(AO122="介護福祉士","〇","")</f>
        <v/>
      </c>
      <c r="D122" s="311" t="str">
        <f>IF(A122="","",DATEDIF(A122,$AF$3,"m"))</f>
        <v/>
      </c>
      <c r="E122" s="228"/>
      <c r="F122" s="230"/>
      <c r="G122" s="96" t="s">
        <v>37</v>
      </c>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191">
        <f>SUM(H123:AL123)</f>
        <v>0</v>
      </c>
      <c r="AN122" s="308" t="str">
        <f>IFERROR(IF(OR(E122="Ａ",AM122&gt;$AF$125),1,ROUNDDOWN(AM122/$AF$125,1)),"")</f>
        <v/>
      </c>
      <c r="AO122" s="309"/>
      <c r="AP122" s="8"/>
      <c r="AQ122" s="156" t="s">
        <v>173</v>
      </c>
      <c r="AR122" s="157"/>
      <c r="AS122" s="158"/>
      <c r="AT122" s="159">
        <f>ROUNDDOWN(SUMIF(D94:D159,"&gt;="&amp;BA122,AN94:AN159),1)</f>
        <v>0</v>
      </c>
      <c r="AU122" s="160"/>
      <c r="AV122" s="160"/>
      <c r="AW122" s="161" t="e">
        <f>AT122/AM124</f>
        <v>#DIV/0!</v>
      </c>
      <c r="AX122" s="162"/>
      <c r="AY122" s="163"/>
      <c r="BA122" s="151">
        <f>【算定要件集計】!T11</f>
        <v>84</v>
      </c>
    </row>
    <row r="123" spans="1:53" ht="13.5" customHeight="1">
      <c r="A123" s="221"/>
      <c r="B123" s="234"/>
      <c r="C123" s="225"/>
      <c r="D123" s="312"/>
      <c r="E123" s="229"/>
      <c r="F123" s="230"/>
      <c r="G123" s="96" t="s">
        <v>42</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191"/>
      <c r="AN123" s="308"/>
      <c r="AO123" s="310"/>
      <c r="AP123" s="8"/>
      <c r="AQ123" s="153" t="s">
        <v>175</v>
      </c>
      <c r="AR123" s="154"/>
      <c r="AS123" s="155"/>
      <c r="AT123" s="160"/>
      <c r="AU123" s="160"/>
      <c r="AV123" s="160"/>
      <c r="AW123" s="164"/>
      <c r="AX123" s="165"/>
      <c r="AY123" s="166"/>
      <c r="BA123" s="152"/>
    </row>
    <row r="124" spans="1:53" ht="13.5" customHeight="1">
      <c r="B124" s="196" t="s">
        <v>52</v>
      </c>
      <c r="C124" s="197"/>
      <c r="D124" s="197"/>
      <c r="E124" s="197"/>
      <c r="F124" s="197"/>
      <c r="G124" s="28" t="s">
        <v>50</v>
      </c>
      <c r="H124" s="26"/>
      <c r="I124" s="18"/>
      <c r="J124" s="196" t="s">
        <v>47</v>
      </c>
      <c r="K124" s="200"/>
      <c r="L124" s="200"/>
      <c r="M124" s="200"/>
      <c r="N124" s="200"/>
      <c r="O124" s="200"/>
      <c r="P124" s="200"/>
      <c r="Q124" s="200"/>
      <c r="R124" s="200"/>
      <c r="S124" s="17"/>
      <c r="T124" s="29" t="s">
        <v>51</v>
      </c>
      <c r="U124" s="27"/>
      <c r="V124" s="196" t="s">
        <v>48</v>
      </c>
      <c r="W124" s="200"/>
      <c r="X124" s="200"/>
      <c r="Y124" s="200"/>
      <c r="Z124" s="200"/>
      <c r="AA124" s="200"/>
      <c r="AB124" s="200"/>
      <c r="AC124" s="197"/>
      <c r="AD124" s="197"/>
      <c r="AE124" s="197"/>
      <c r="AF124" s="17" t="s">
        <v>152</v>
      </c>
      <c r="AH124" s="30"/>
      <c r="AI124" s="30"/>
      <c r="AJ124" s="30"/>
      <c r="AK124" s="30"/>
      <c r="AL124" s="30"/>
      <c r="AM124" s="203">
        <f>ROUNDDOWN(SUM(AN94:AN123,AN130:AN159),1)</f>
        <v>0</v>
      </c>
      <c r="AN124" s="204"/>
      <c r="AO124" s="326" t="s">
        <v>155</v>
      </c>
      <c r="AP124" s="11"/>
      <c r="AQ124" s="149"/>
      <c r="AR124" s="150"/>
      <c r="AS124" s="150"/>
      <c r="AT124" s="149"/>
      <c r="AU124" s="150"/>
      <c r="AV124" s="150"/>
      <c r="AW124" s="149"/>
      <c r="AX124" s="150"/>
      <c r="AY124" s="150"/>
    </row>
    <row r="125" spans="1:53" ht="13.5" customHeight="1">
      <c r="B125" s="198"/>
      <c r="C125" s="199"/>
      <c r="D125" s="199"/>
      <c r="E125" s="199"/>
      <c r="F125" s="199"/>
      <c r="G125" s="44">
        <f>$G$45</f>
        <v>0</v>
      </c>
      <c r="H125" s="24" t="s">
        <v>17</v>
      </c>
      <c r="I125" s="23"/>
      <c r="J125" s="201"/>
      <c r="K125" s="202"/>
      <c r="L125" s="202"/>
      <c r="M125" s="202"/>
      <c r="N125" s="202"/>
      <c r="O125" s="202"/>
      <c r="P125" s="202"/>
      <c r="Q125" s="202"/>
      <c r="R125" s="202"/>
      <c r="S125" s="209" t="str">
        <f>$S$45</f>
        <v/>
      </c>
      <c r="T125" s="209"/>
      <c r="U125" s="25" t="s">
        <v>7</v>
      </c>
      <c r="V125" s="201"/>
      <c r="W125" s="202"/>
      <c r="X125" s="202"/>
      <c r="Y125" s="202"/>
      <c r="Z125" s="202"/>
      <c r="AA125" s="202"/>
      <c r="AB125" s="202"/>
      <c r="AC125" s="199"/>
      <c r="AD125" s="199"/>
      <c r="AE125" s="199"/>
      <c r="AF125" s="210" t="str">
        <f>$AF$45</f>
        <v/>
      </c>
      <c r="AG125" s="210"/>
      <c r="AH125" s="24" t="s">
        <v>17</v>
      </c>
      <c r="AI125" s="24"/>
      <c r="AJ125" s="24"/>
      <c r="AK125" s="24"/>
      <c r="AL125" s="24"/>
      <c r="AM125" s="205"/>
      <c r="AN125" s="206"/>
      <c r="AO125" s="208"/>
      <c r="AP125" s="11"/>
      <c r="AQ125" s="150"/>
      <c r="AR125" s="150"/>
      <c r="AS125" s="150"/>
      <c r="AT125" s="150"/>
      <c r="AU125" s="150"/>
      <c r="AV125" s="150"/>
      <c r="AW125" s="150"/>
      <c r="AX125" s="150"/>
      <c r="AY125" s="150"/>
    </row>
    <row r="126" spans="1:53" ht="13.5" customHeight="1">
      <c r="B126" s="46"/>
      <c r="C126" s="46"/>
      <c r="D126" s="46"/>
      <c r="E126" s="7" t="s">
        <v>92</v>
      </c>
      <c r="F126" s="46"/>
      <c r="G126" s="61"/>
      <c r="H126" s="7"/>
      <c r="I126" s="62"/>
      <c r="J126" s="62"/>
      <c r="K126" s="62"/>
      <c r="L126" s="62"/>
      <c r="M126" s="62"/>
      <c r="N126" s="62"/>
      <c r="O126" s="62"/>
      <c r="P126" s="62"/>
      <c r="Q126" s="62"/>
      <c r="R126" s="62"/>
      <c r="S126" s="63"/>
      <c r="T126" s="63"/>
      <c r="U126" s="7"/>
      <c r="V126" s="62"/>
      <c r="W126" s="62"/>
      <c r="X126" s="62"/>
      <c r="Y126" s="62"/>
      <c r="Z126" s="62"/>
      <c r="AA126" s="62"/>
      <c r="AB126" s="62"/>
      <c r="AC126" s="46"/>
      <c r="AD126" s="46"/>
      <c r="AE126" s="46"/>
      <c r="AF126" s="64"/>
      <c r="AG126" s="64"/>
      <c r="AH126" s="7"/>
      <c r="AI126" s="7"/>
      <c r="AJ126" s="7"/>
      <c r="AK126" s="7"/>
      <c r="AL126" s="7"/>
      <c r="AM126" s="121" t="s">
        <v>130</v>
      </c>
      <c r="AN126" s="66"/>
      <c r="AO126" s="67"/>
      <c r="AP126" s="11"/>
      <c r="AQ126" s="46"/>
      <c r="AR126" s="46"/>
      <c r="AS126" s="46"/>
      <c r="AT126" s="68"/>
      <c r="AU126" s="68"/>
      <c r="AV126" s="68"/>
      <c r="AW126" s="69"/>
      <c r="AX126" s="69"/>
      <c r="AY126" s="69"/>
    </row>
    <row r="127" spans="1:53" ht="13.5" customHeight="1">
      <c r="B127" s="46"/>
      <c r="C127" s="46"/>
      <c r="D127" s="46"/>
      <c r="E127" s="46"/>
      <c r="F127" s="46"/>
      <c r="G127" s="61"/>
      <c r="H127" s="7"/>
      <c r="I127" s="62"/>
      <c r="J127" s="62"/>
      <c r="K127" s="62"/>
      <c r="L127" s="62"/>
      <c r="M127" s="62"/>
      <c r="N127" s="62"/>
      <c r="O127" s="62"/>
      <c r="P127" s="62"/>
      <c r="Q127" s="62"/>
      <c r="R127" s="62"/>
      <c r="S127" s="63"/>
      <c r="T127" s="63"/>
      <c r="U127" s="7"/>
      <c r="V127" s="62"/>
      <c r="W127" s="62"/>
      <c r="X127" s="62"/>
      <c r="Y127" s="62"/>
      <c r="Z127" s="62"/>
      <c r="AA127" s="62"/>
      <c r="AB127" s="62"/>
      <c r="AC127" s="46"/>
      <c r="AD127" s="46"/>
      <c r="AE127" s="46"/>
      <c r="AF127" s="64"/>
      <c r="AG127" s="64"/>
      <c r="AH127" s="7"/>
      <c r="AI127" s="7"/>
      <c r="AJ127" s="7"/>
      <c r="AK127" s="7"/>
      <c r="AL127" s="7"/>
      <c r="AM127" s="65"/>
      <c r="AN127" s="66"/>
      <c r="AO127" s="67"/>
      <c r="AP127" s="11"/>
      <c r="AQ127" s="45"/>
      <c r="AR127" s="45"/>
      <c r="AS127" s="45"/>
      <c r="AT127" s="68"/>
      <c r="AU127" s="68"/>
      <c r="AV127" s="68"/>
      <c r="AW127" s="69"/>
      <c r="AX127" s="69"/>
      <c r="AY127" s="69"/>
      <c r="BA127" s="6"/>
    </row>
    <row r="128" spans="1:53" s="6" customFormat="1" ht="18" customHeight="1">
      <c r="A128" s="220" t="s">
        <v>61</v>
      </c>
      <c r="B128" s="286" t="s">
        <v>0</v>
      </c>
      <c r="C128" s="287" t="s">
        <v>169</v>
      </c>
      <c r="D128" s="287" t="s">
        <v>63</v>
      </c>
      <c r="E128" s="287" t="s">
        <v>1</v>
      </c>
      <c r="F128" s="286" t="s">
        <v>3</v>
      </c>
      <c r="G128" s="172" t="s">
        <v>38</v>
      </c>
      <c r="H128" s="21" t="str">
        <f>AF83</f>
        <v/>
      </c>
      <c r="I128" s="21" t="str">
        <f>IFERROR(H128+1,"")</f>
        <v/>
      </c>
      <c r="J128" s="21" t="str">
        <f>IFERROR(I128+1,"")</f>
        <v/>
      </c>
      <c r="K128" s="21" t="str">
        <f t="shared" ref="K128" si="122">IFERROR(J128+1,"")</f>
        <v/>
      </c>
      <c r="L128" s="21" t="str">
        <f t="shared" ref="L128" si="123">IFERROR(K128+1,"")</f>
        <v/>
      </c>
      <c r="M128" s="21" t="str">
        <f t="shared" ref="M128" si="124">IFERROR(L128+1,"")</f>
        <v/>
      </c>
      <c r="N128" s="21" t="str">
        <f t="shared" ref="N128" si="125">IFERROR(M128+1,"")</f>
        <v/>
      </c>
      <c r="O128" s="21" t="str">
        <f t="shared" ref="O128" si="126">IFERROR(N128+1,"")</f>
        <v/>
      </c>
      <c r="P128" s="21" t="str">
        <f t="shared" ref="P128" si="127">IFERROR(O128+1,"")</f>
        <v/>
      </c>
      <c r="Q128" s="21" t="str">
        <f t="shared" ref="Q128" si="128">IFERROR(P128+1,"")</f>
        <v/>
      </c>
      <c r="R128" s="21" t="str">
        <f t="shared" ref="R128" si="129">IFERROR(Q128+1,"")</f>
        <v/>
      </c>
      <c r="S128" s="21" t="str">
        <f t="shared" ref="S128" si="130">IFERROR(R128+1,"")</f>
        <v/>
      </c>
      <c r="T128" s="21" t="str">
        <f t="shared" ref="T128" si="131">IFERROR(S128+1,"")</f>
        <v/>
      </c>
      <c r="U128" s="21" t="str">
        <f t="shared" ref="U128" si="132">IFERROR(T128+1,"")</f>
        <v/>
      </c>
      <c r="V128" s="21" t="str">
        <f t="shared" ref="V128" si="133">IFERROR(U128+1,"")</f>
        <v/>
      </c>
      <c r="W128" s="21" t="str">
        <f t="shared" ref="W128" si="134">IFERROR(V128+1,"")</f>
        <v/>
      </c>
      <c r="X128" s="21" t="str">
        <f t="shared" ref="X128" si="135">IFERROR(W128+1,"")</f>
        <v/>
      </c>
      <c r="Y128" s="21" t="str">
        <f t="shared" ref="Y128" si="136">IFERROR(X128+1,"")</f>
        <v/>
      </c>
      <c r="Z128" s="21" t="str">
        <f t="shared" ref="Z128" si="137">IFERROR(Y128+1,"")</f>
        <v/>
      </c>
      <c r="AA128" s="21" t="str">
        <f t="shared" ref="AA128" si="138">IFERROR(Z128+1,"")</f>
        <v/>
      </c>
      <c r="AB128" s="21" t="str">
        <f t="shared" ref="AB128" si="139">IFERROR(AA128+1,"")</f>
        <v/>
      </c>
      <c r="AC128" s="21" t="str">
        <f t="shared" ref="AC128" si="140">IFERROR(AB128+1,"")</f>
        <v/>
      </c>
      <c r="AD128" s="21" t="str">
        <f t="shared" ref="AD128" si="141">IFERROR(AC128+1,"")</f>
        <v/>
      </c>
      <c r="AE128" s="21" t="str">
        <f t="shared" ref="AE128" si="142">IFERROR(AD128+1,"")</f>
        <v/>
      </c>
      <c r="AF128" s="21" t="str">
        <f t="shared" ref="AF128" si="143">IFERROR(AE128+1,"")</f>
        <v/>
      </c>
      <c r="AG128" s="21" t="str">
        <f t="shared" ref="AG128" si="144">IFERROR(AF128+1,"")</f>
        <v/>
      </c>
      <c r="AH128" s="21" t="str">
        <f t="shared" ref="AH128" si="145">IFERROR(AG128+1,"")</f>
        <v/>
      </c>
      <c r="AI128" s="21" t="str">
        <f t="shared" ref="AI128" si="146">IFERROR(AH128+1,"")</f>
        <v/>
      </c>
      <c r="AJ128" s="21" t="str">
        <f>IFERROR(IF(MONTH(AI128)&lt;&gt;MONTH(AI128+1),"",AI128+1),"")</f>
        <v/>
      </c>
      <c r="AK128" s="21" t="str">
        <f>IFERROR(IF(MONTH(AJ128)&lt;&gt;MONTH(AJ128+1),"",AJ128+1),"")</f>
        <v/>
      </c>
      <c r="AL128" s="21" t="str">
        <f>IFERROR(IF(MONTH(AK128)&lt;&gt;MONTH(AK128+1),"",AK128+1),"")</f>
        <v/>
      </c>
      <c r="AM128" s="275" t="s">
        <v>145</v>
      </c>
      <c r="AN128" s="275" t="s">
        <v>150</v>
      </c>
      <c r="AO128" s="276" t="s">
        <v>124</v>
      </c>
      <c r="AQ128" s="1"/>
      <c r="AR128" s="1"/>
      <c r="AS128" s="1"/>
      <c r="AT128" s="1"/>
      <c r="AU128" s="1"/>
      <c r="AV128" s="1"/>
      <c r="AW128" s="1"/>
      <c r="AX128" s="1"/>
      <c r="AY128" s="1"/>
    </row>
    <row r="129" spans="1:51" s="6" customFormat="1" ht="18" customHeight="1">
      <c r="A129" s="221"/>
      <c r="B129" s="286"/>
      <c r="C129" s="288"/>
      <c r="D129" s="288"/>
      <c r="E129" s="288"/>
      <c r="F129" s="286"/>
      <c r="G129" s="289"/>
      <c r="H129" s="22" t="str">
        <f>H128</f>
        <v/>
      </c>
      <c r="I129" s="22" t="str">
        <f>I128</f>
        <v/>
      </c>
      <c r="J129" s="22" t="str">
        <f t="shared" ref="J129:AL129" si="147">J128</f>
        <v/>
      </c>
      <c r="K129" s="22" t="str">
        <f t="shared" si="147"/>
        <v/>
      </c>
      <c r="L129" s="22" t="str">
        <f t="shared" si="147"/>
        <v/>
      </c>
      <c r="M129" s="22" t="str">
        <f t="shared" si="147"/>
        <v/>
      </c>
      <c r="N129" s="22" t="str">
        <f t="shared" si="147"/>
        <v/>
      </c>
      <c r="O129" s="22" t="str">
        <f t="shared" si="147"/>
        <v/>
      </c>
      <c r="P129" s="22" t="str">
        <f t="shared" si="147"/>
        <v/>
      </c>
      <c r="Q129" s="22" t="str">
        <f t="shared" si="147"/>
        <v/>
      </c>
      <c r="R129" s="22" t="str">
        <f t="shared" si="147"/>
        <v/>
      </c>
      <c r="S129" s="22" t="str">
        <f t="shared" si="147"/>
        <v/>
      </c>
      <c r="T129" s="22" t="str">
        <f t="shared" si="147"/>
        <v/>
      </c>
      <c r="U129" s="22" t="str">
        <f t="shared" si="147"/>
        <v/>
      </c>
      <c r="V129" s="22" t="str">
        <f t="shared" si="147"/>
        <v/>
      </c>
      <c r="W129" s="22" t="str">
        <f t="shared" si="147"/>
        <v/>
      </c>
      <c r="X129" s="22" t="str">
        <f t="shared" si="147"/>
        <v/>
      </c>
      <c r="Y129" s="22" t="str">
        <f t="shared" si="147"/>
        <v/>
      </c>
      <c r="Z129" s="22" t="str">
        <f t="shared" si="147"/>
        <v/>
      </c>
      <c r="AA129" s="22" t="str">
        <f t="shared" si="147"/>
        <v/>
      </c>
      <c r="AB129" s="22" t="str">
        <f t="shared" si="147"/>
        <v/>
      </c>
      <c r="AC129" s="22" t="str">
        <f t="shared" si="147"/>
        <v/>
      </c>
      <c r="AD129" s="22" t="str">
        <f t="shared" si="147"/>
        <v/>
      </c>
      <c r="AE129" s="22" t="str">
        <f t="shared" si="147"/>
        <v/>
      </c>
      <c r="AF129" s="22" t="str">
        <f t="shared" si="147"/>
        <v/>
      </c>
      <c r="AG129" s="22" t="str">
        <f t="shared" si="147"/>
        <v/>
      </c>
      <c r="AH129" s="22" t="str">
        <f t="shared" si="147"/>
        <v/>
      </c>
      <c r="AI129" s="22" t="str">
        <f t="shared" si="147"/>
        <v/>
      </c>
      <c r="AJ129" s="22" t="str">
        <f t="shared" si="147"/>
        <v/>
      </c>
      <c r="AK129" s="22" t="str">
        <f t="shared" si="147"/>
        <v/>
      </c>
      <c r="AL129" s="22" t="str">
        <f t="shared" si="147"/>
        <v/>
      </c>
      <c r="AM129" s="275"/>
      <c r="AN129" s="275"/>
      <c r="AO129" s="277"/>
      <c r="AQ129" s="1"/>
      <c r="AR129" s="1"/>
      <c r="AS129" s="1"/>
      <c r="AT129" s="1"/>
      <c r="AU129" s="1"/>
      <c r="AV129" s="1"/>
      <c r="AW129" s="1"/>
      <c r="AX129" s="1"/>
      <c r="AY129" s="1"/>
    </row>
    <row r="130" spans="1:51" ht="13.5" customHeight="1">
      <c r="A130" s="220" t="str">
        <f>IFERROR(INDEX(【従業者名簿】!F:F,MATCH(F130,【従業者名簿】!C:C,0)),"")</f>
        <v/>
      </c>
      <c r="B130" s="233" t="s">
        <v>34</v>
      </c>
      <c r="C130" s="224" t="str">
        <f>IF(AO130="介護福祉士","〇","")</f>
        <v>〇</v>
      </c>
      <c r="D130" s="311" t="str">
        <f>IF(A130="","",DATEDIF(A130,$AF$3,"m"))</f>
        <v/>
      </c>
      <c r="E130" s="231"/>
      <c r="F130" s="235"/>
      <c r="G130" s="96" t="s">
        <v>37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91">
        <f>SUM(H131:AL131)</f>
        <v>0</v>
      </c>
      <c r="AN130" s="308" t="str">
        <f>IFERROR(IF(OR(E130="Ａ",AM130&gt;$AF$125),1,ROUNDDOWN(AM130/$AF$125,1)),"")</f>
        <v/>
      </c>
      <c r="AO130" s="213" t="s">
        <v>9</v>
      </c>
      <c r="AP130" s="8"/>
    </row>
    <row r="131" spans="1:51" ht="13.5" customHeight="1">
      <c r="A131" s="221"/>
      <c r="B131" s="234"/>
      <c r="C131" s="225"/>
      <c r="D131" s="312"/>
      <c r="E131" s="232"/>
      <c r="F131" s="236"/>
      <c r="G131" s="96" t="s">
        <v>42</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191"/>
      <c r="AN131" s="308"/>
      <c r="AO131" s="214"/>
      <c r="AP131" s="8"/>
    </row>
    <row r="132" spans="1:51" ht="13.5" customHeight="1">
      <c r="A132" s="220" t="str">
        <f>IFERROR(INDEX(【従業者名簿】!F:F,MATCH(F132,【従業者名簿】!C:C,0)),"")</f>
        <v/>
      </c>
      <c r="B132" s="233" t="s">
        <v>34</v>
      </c>
      <c r="C132" s="224" t="str">
        <f t="shared" ref="C132" si="148">IF(AO132="介護福祉士","〇","")</f>
        <v/>
      </c>
      <c r="D132" s="311" t="str">
        <f>IF(A132="","",DATEDIF(A132,$AF$3,"m"))</f>
        <v/>
      </c>
      <c r="E132" s="228"/>
      <c r="F132" s="230"/>
      <c r="G132" s="96" t="s">
        <v>37</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91">
        <f>SUM(H133:AL133)</f>
        <v>0</v>
      </c>
      <c r="AN132" s="308" t="str">
        <f t="shared" ref="AN132" si="149">IFERROR(IF(OR(E132="Ａ",AM132&gt;$AF$125),1,ROUNDDOWN(AM132/$AF$125,1)),"")</f>
        <v/>
      </c>
      <c r="AO132" s="309"/>
      <c r="AP132" s="8"/>
    </row>
    <row r="133" spans="1:51" ht="13.5" customHeight="1">
      <c r="A133" s="221"/>
      <c r="B133" s="234"/>
      <c r="C133" s="225"/>
      <c r="D133" s="312"/>
      <c r="E133" s="229"/>
      <c r="F133" s="230"/>
      <c r="G133" s="96" t="s">
        <v>42</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191"/>
      <c r="AN133" s="308"/>
      <c r="AO133" s="310"/>
      <c r="AP133" s="8"/>
    </row>
    <row r="134" spans="1:51" ht="13.5" customHeight="1">
      <c r="A134" s="220" t="str">
        <f>IFERROR(INDEX(【従業者名簿】!F:F,MATCH(F134,【従業者名簿】!C:C,0)),"")</f>
        <v/>
      </c>
      <c r="B134" s="233" t="s">
        <v>34</v>
      </c>
      <c r="C134" s="224" t="str">
        <f t="shared" ref="C134" si="150">IF(AO134="介護福祉士","〇","")</f>
        <v/>
      </c>
      <c r="D134" s="311" t="str">
        <f>IF(A134="","",DATEDIF(A134,$AF$3,"m"))</f>
        <v/>
      </c>
      <c r="E134" s="228"/>
      <c r="F134" s="230"/>
      <c r="G134" s="96" t="s">
        <v>37</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91">
        <f>SUM(H135:AL135)</f>
        <v>0</v>
      </c>
      <c r="AN134" s="308" t="str">
        <f t="shared" ref="AN134" si="151">IFERROR(IF(OR(E134="Ａ",AM134&gt;$AF$125),1,ROUNDDOWN(AM134/$AF$125,1)),"")</f>
        <v/>
      </c>
      <c r="AO134" s="309"/>
      <c r="AP134" s="8"/>
    </row>
    <row r="135" spans="1:51" ht="13.5" customHeight="1">
      <c r="A135" s="221"/>
      <c r="B135" s="234"/>
      <c r="C135" s="225"/>
      <c r="D135" s="312"/>
      <c r="E135" s="229"/>
      <c r="F135" s="230"/>
      <c r="G135" s="96" t="s">
        <v>42</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191"/>
      <c r="AN135" s="308"/>
      <c r="AO135" s="310"/>
      <c r="AP135" s="8"/>
    </row>
    <row r="136" spans="1:51" ht="13.5" customHeight="1">
      <c r="A136" s="220" t="str">
        <f>IFERROR(INDEX(【従業者名簿】!F:F,MATCH(F136,【従業者名簿】!C:C,0)),"")</f>
        <v/>
      </c>
      <c r="B136" s="233" t="s">
        <v>34</v>
      </c>
      <c r="C136" s="224" t="str">
        <f t="shared" ref="C136" si="152">IF(AO136="介護福祉士","〇","")</f>
        <v/>
      </c>
      <c r="D136" s="311" t="str">
        <f t="shared" ref="D136" si="153">IF(A136="","",DATEDIF(A136,$AF$3,"m"))</f>
        <v/>
      </c>
      <c r="E136" s="228"/>
      <c r="F136" s="230"/>
      <c r="G136" s="96" t="s">
        <v>37</v>
      </c>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91">
        <f t="shared" ref="AM136" si="154">SUM(H137:AL137)</f>
        <v>0</v>
      </c>
      <c r="AN136" s="308" t="str">
        <f t="shared" ref="AN136" si="155">IFERROR(IF(OR(E136="Ａ",AM136&gt;$AF$125),1,ROUNDDOWN(AM136/$AF$125,1)),"")</f>
        <v/>
      </c>
      <c r="AO136" s="309"/>
      <c r="AP136" s="8"/>
    </row>
    <row r="137" spans="1:51" ht="13.5" customHeight="1">
      <c r="A137" s="221"/>
      <c r="B137" s="234"/>
      <c r="C137" s="225"/>
      <c r="D137" s="312"/>
      <c r="E137" s="229"/>
      <c r="F137" s="230"/>
      <c r="G137" s="96" t="s">
        <v>42</v>
      </c>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191"/>
      <c r="AN137" s="308"/>
      <c r="AO137" s="310"/>
      <c r="AP137" s="8"/>
    </row>
    <row r="138" spans="1:51" ht="13.5" customHeight="1">
      <c r="A138" s="220" t="str">
        <f>IFERROR(INDEX(【従業者名簿】!F:F,MATCH(F138,【従業者名簿】!C:C,0)),"")</f>
        <v/>
      </c>
      <c r="B138" s="233" t="s">
        <v>34</v>
      </c>
      <c r="C138" s="224" t="str">
        <f t="shared" ref="C138" si="156">IF(AO138="介護福祉士","〇","")</f>
        <v/>
      </c>
      <c r="D138" s="311" t="str">
        <f t="shared" ref="D138" si="157">IF(A138="","",DATEDIF(A138,$AF$3,"m"))</f>
        <v/>
      </c>
      <c r="E138" s="228"/>
      <c r="F138" s="230"/>
      <c r="G138" s="96" t="s">
        <v>37</v>
      </c>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91">
        <f t="shared" ref="AM138" si="158">SUM(H139:AL139)</f>
        <v>0</v>
      </c>
      <c r="AN138" s="308" t="str">
        <f t="shared" ref="AN138" si="159">IFERROR(IF(OR(E138="Ａ",AM138&gt;$AF$125),1,ROUNDDOWN(AM138/$AF$125,1)),"")</f>
        <v/>
      </c>
      <c r="AO138" s="309"/>
      <c r="AP138" s="8"/>
    </row>
    <row r="139" spans="1:51" ht="13.5" customHeight="1">
      <c r="A139" s="221"/>
      <c r="B139" s="234"/>
      <c r="C139" s="225"/>
      <c r="D139" s="312"/>
      <c r="E139" s="229"/>
      <c r="F139" s="230"/>
      <c r="G139" s="96" t="s">
        <v>42</v>
      </c>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191"/>
      <c r="AN139" s="308"/>
      <c r="AO139" s="310"/>
      <c r="AP139" s="8"/>
    </row>
    <row r="140" spans="1:51" ht="13.5" customHeight="1">
      <c r="A140" s="220" t="str">
        <f>IFERROR(INDEX(【従業者名簿】!F:F,MATCH(F140,【従業者名簿】!C:C,0)),"")</f>
        <v/>
      </c>
      <c r="B140" s="233" t="s">
        <v>34</v>
      </c>
      <c r="C140" s="224" t="str">
        <f t="shared" ref="C140" si="160">IF(AO140="介護福祉士","〇","")</f>
        <v/>
      </c>
      <c r="D140" s="311" t="str">
        <f t="shared" ref="D140" si="161">IF(A140="","",DATEDIF(A140,$AF$3,"m"))</f>
        <v/>
      </c>
      <c r="E140" s="228"/>
      <c r="F140" s="230"/>
      <c r="G140" s="96" t="s">
        <v>37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91">
        <f t="shared" ref="AM140" si="162">SUM(H141:AL141)</f>
        <v>0</v>
      </c>
      <c r="AN140" s="308" t="str">
        <f t="shared" ref="AN140" si="163">IFERROR(IF(OR(E140="Ａ",AM140&gt;$AF$125),1,ROUNDDOWN(AM140/$AF$125,1)),"")</f>
        <v/>
      </c>
      <c r="AO140" s="309"/>
      <c r="AP140" s="8"/>
    </row>
    <row r="141" spans="1:51" ht="13.5" customHeight="1">
      <c r="A141" s="221"/>
      <c r="B141" s="234"/>
      <c r="C141" s="225"/>
      <c r="D141" s="312"/>
      <c r="E141" s="229"/>
      <c r="F141" s="230"/>
      <c r="G141" s="96" t="s">
        <v>42</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191"/>
      <c r="AN141" s="308"/>
      <c r="AO141" s="310"/>
      <c r="AP141" s="8"/>
    </row>
    <row r="142" spans="1:51" ht="13.5" customHeight="1">
      <c r="A142" s="220" t="str">
        <f>IFERROR(INDEX(【従業者名簿】!F:F,MATCH(F142,【従業者名簿】!C:C,0)),"")</f>
        <v/>
      </c>
      <c r="B142" s="233" t="s">
        <v>34</v>
      </c>
      <c r="C142" s="224" t="str">
        <f t="shared" ref="C142" si="164">IF(AO142="介護福祉士","〇","")</f>
        <v/>
      </c>
      <c r="D142" s="311" t="str">
        <f t="shared" ref="D142" si="165">IF(A142="","",DATEDIF(A142,$AF$3,"m"))</f>
        <v/>
      </c>
      <c r="E142" s="228"/>
      <c r="F142" s="230"/>
      <c r="G142" s="96" t="s">
        <v>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91">
        <f t="shared" ref="AM142" si="166">SUM(H143:AL143)</f>
        <v>0</v>
      </c>
      <c r="AN142" s="308" t="str">
        <f t="shared" ref="AN142" si="167">IFERROR(IF(OR(E142="Ａ",AM142&gt;$AF$125),1,ROUNDDOWN(AM142/$AF$125,1)),"")</f>
        <v/>
      </c>
      <c r="AO142" s="309"/>
      <c r="AP142" s="8"/>
    </row>
    <row r="143" spans="1:51" ht="13.5" customHeight="1">
      <c r="A143" s="221"/>
      <c r="B143" s="234"/>
      <c r="C143" s="225"/>
      <c r="D143" s="312"/>
      <c r="E143" s="229"/>
      <c r="F143" s="230"/>
      <c r="G143" s="96" t="s">
        <v>42</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191"/>
      <c r="AN143" s="308"/>
      <c r="AO143" s="310"/>
      <c r="AP143" s="8"/>
    </row>
    <row r="144" spans="1:51" ht="13.5" customHeight="1">
      <c r="A144" s="220" t="str">
        <f>IFERROR(INDEX(【従業者名簿】!F:F,MATCH(F144,【従業者名簿】!C:C,0)),"")</f>
        <v/>
      </c>
      <c r="B144" s="233" t="s">
        <v>34</v>
      </c>
      <c r="C144" s="224" t="str">
        <f t="shared" ref="C144" si="168">IF(AO144="介護福祉士","〇","")</f>
        <v/>
      </c>
      <c r="D144" s="311" t="str">
        <f t="shared" ref="D144" si="169">IF(A144="","",DATEDIF(A144,$AF$3,"m"))</f>
        <v/>
      </c>
      <c r="E144" s="228"/>
      <c r="F144" s="230"/>
      <c r="G144" s="96" t="s">
        <v>37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91">
        <f t="shared" ref="AM144" si="170">SUM(H145:AL145)</f>
        <v>0</v>
      </c>
      <c r="AN144" s="308" t="str">
        <f t="shared" ref="AN144" si="171">IFERROR(IF(OR(E144="Ａ",AM144&gt;$AF$125),1,ROUNDDOWN(AM144/$AF$125,1)),"")</f>
        <v/>
      </c>
      <c r="AO144" s="309"/>
      <c r="AP144" s="8"/>
    </row>
    <row r="145" spans="1:51" ht="13.5" customHeight="1">
      <c r="A145" s="221"/>
      <c r="B145" s="234"/>
      <c r="C145" s="225"/>
      <c r="D145" s="312"/>
      <c r="E145" s="229"/>
      <c r="F145" s="230"/>
      <c r="G145" s="96" t="s">
        <v>42</v>
      </c>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191"/>
      <c r="AN145" s="308"/>
      <c r="AO145" s="310"/>
      <c r="AP145" s="8"/>
    </row>
    <row r="146" spans="1:51" ht="13.5" customHeight="1">
      <c r="A146" s="220" t="str">
        <f>IFERROR(INDEX(【従業者名簿】!F:F,MATCH(F146,【従業者名簿】!C:C,0)),"")</f>
        <v/>
      </c>
      <c r="B146" s="233" t="s">
        <v>34</v>
      </c>
      <c r="C146" s="224" t="str">
        <f t="shared" ref="C146" si="172">IF(AO146="介護福祉士","〇","")</f>
        <v/>
      </c>
      <c r="D146" s="311" t="str">
        <f t="shared" ref="D146" si="173">IF(A146="","",DATEDIF(A146,$AF$3,"m"))</f>
        <v/>
      </c>
      <c r="E146" s="228"/>
      <c r="F146" s="230"/>
      <c r="G146" s="96" t="s">
        <v>37</v>
      </c>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91">
        <f t="shared" ref="AM146" si="174">SUM(H147:AL147)</f>
        <v>0</v>
      </c>
      <c r="AN146" s="308" t="str">
        <f t="shared" ref="AN146" si="175">IFERROR(IF(OR(E146="Ａ",AM146&gt;$AF$125),1,ROUNDDOWN(AM146/$AF$125,1)),"")</f>
        <v/>
      </c>
      <c r="AO146" s="309"/>
      <c r="AP146" s="8"/>
    </row>
    <row r="147" spans="1:51" ht="13.5" customHeight="1">
      <c r="A147" s="221"/>
      <c r="B147" s="234"/>
      <c r="C147" s="225"/>
      <c r="D147" s="312"/>
      <c r="E147" s="229"/>
      <c r="F147" s="230"/>
      <c r="G147" s="96" t="s">
        <v>42</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191"/>
      <c r="AN147" s="308"/>
      <c r="AO147" s="310"/>
      <c r="AP147" s="8"/>
    </row>
    <row r="148" spans="1:51" ht="13.5" customHeight="1">
      <c r="A148" s="220" t="str">
        <f>IFERROR(INDEX(【従業者名簿】!F:F,MATCH(F148,【従業者名簿】!C:C,0)),"")</f>
        <v/>
      </c>
      <c r="B148" s="233" t="s">
        <v>34</v>
      </c>
      <c r="C148" s="224" t="str">
        <f t="shared" ref="C148" si="176">IF(AO148="介護福祉士","〇","")</f>
        <v/>
      </c>
      <c r="D148" s="311" t="str">
        <f t="shared" ref="D148" si="177">IF(A148="","",DATEDIF(A148,$AF$3,"m"))</f>
        <v/>
      </c>
      <c r="E148" s="228"/>
      <c r="F148" s="230"/>
      <c r="G148" s="96" t="s">
        <v>37</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91">
        <f t="shared" ref="AM148" si="178">SUM(H149:AL149)</f>
        <v>0</v>
      </c>
      <c r="AN148" s="308" t="str">
        <f t="shared" ref="AN148" si="179">IFERROR(IF(OR(E148="Ａ",AM148&gt;$AF$125),1,ROUNDDOWN(AM148/$AF$125,1)),"")</f>
        <v/>
      </c>
      <c r="AO148" s="309"/>
      <c r="AP148" s="8"/>
    </row>
    <row r="149" spans="1:51" ht="13.5" customHeight="1">
      <c r="A149" s="221"/>
      <c r="B149" s="234"/>
      <c r="C149" s="225"/>
      <c r="D149" s="312"/>
      <c r="E149" s="229"/>
      <c r="F149" s="230"/>
      <c r="G149" s="96" t="s">
        <v>42</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191"/>
      <c r="AN149" s="308"/>
      <c r="AO149" s="310"/>
      <c r="AP149" s="8"/>
    </row>
    <row r="150" spans="1:51" ht="13.5" customHeight="1">
      <c r="A150" s="220" t="str">
        <f>IFERROR(INDEX(【従業者名簿】!F:F,MATCH(F150,【従業者名簿】!C:C,0)),"")</f>
        <v/>
      </c>
      <c r="B150" s="233" t="s">
        <v>34</v>
      </c>
      <c r="C150" s="224" t="str">
        <f t="shared" ref="C150" si="180">IF(AO150="介護福祉士","〇","")</f>
        <v/>
      </c>
      <c r="D150" s="311" t="str">
        <f t="shared" ref="D150" si="181">IF(A150="","",DATEDIF(A150,$AF$3,"m"))</f>
        <v/>
      </c>
      <c r="E150" s="231"/>
      <c r="F150" s="235"/>
      <c r="G150" s="96" t="s">
        <v>37</v>
      </c>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91">
        <f t="shared" ref="AM150" si="182">SUM(H151:AL151)</f>
        <v>0</v>
      </c>
      <c r="AN150" s="308" t="str">
        <f t="shared" ref="AN150" si="183">IFERROR(IF(OR(E150="Ａ",AM150&gt;$AF$125),1,ROUNDDOWN(AM150/$AF$125,1)),"")</f>
        <v/>
      </c>
      <c r="AO150" s="309"/>
      <c r="AP150" s="8"/>
    </row>
    <row r="151" spans="1:51" ht="13.5" customHeight="1">
      <c r="A151" s="221"/>
      <c r="B151" s="234"/>
      <c r="C151" s="225"/>
      <c r="D151" s="312"/>
      <c r="E151" s="232"/>
      <c r="F151" s="236"/>
      <c r="G151" s="96" t="s">
        <v>42</v>
      </c>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191"/>
      <c r="AN151" s="308"/>
      <c r="AO151" s="310"/>
      <c r="AP151" s="8"/>
    </row>
    <row r="152" spans="1:51" ht="13.5" customHeight="1">
      <c r="A152" s="220" t="str">
        <f>IFERROR(INDEX(【従業者名簿】!F:F,MATCH(F152,【従業者名簿】!C:C,0)),"")</f>
        <v/>
      </c>
      <c r="B152" s="233" t="s">
        <v>34</v>
      </c>
      <c r="C152" s="224" t="str">
        <f t="shared" ref="C152" si="184">IF(AO152="介護福祉士","〇","")</f>
        <v/>
      </c>
      <c r="D152" s="311" t="str">
        <f t="shared" ref="D152" si="185">IF(A152="","",DATEDIF(A152,$AF$3,"m"))</f>
        <v/>
      </c>
      <c r="E152" s="228"/>
      <c r="F152" s="230"/>
      <c r="G152" s="96" t="s">
        <v>37</v>
      </c>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91">
        <f t="shared" ref="AM152" si="186">SUM(H153:AL153)</f>
        <v>0</v>
      </c>
      <c r="AN152" s="308" t="str">
        <f t="shared" ref="AN152" si="187">IFERROR(IF(OR(E152="Ａ",AM152&gt;$AF$125),1,ROUNDDOWN(AM152/$AF$125,1)),"")</f>
        <v/>
      </c>
      <c r="AO152" s="309"/>
      <c r="AP152" s="8"/>
    </row>
    <row r="153" spans="1:51" ht="13.5" customHeight="1">
      <c r="A153" s="221"/>
      <c r="B153" s="234"/>
      <c r="C153" s="225"/>
      <c r="D153" s="312"/>
      <c r="E153" s="229"/>
      <c r="F153" s="230"/>
      <c r="G153" s="96" t="s">
        <v>42</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191"/>
      <c r="AN153" s="308"/>
      <c r="AO153" s="310"/>
      <c r="AP153" s="8"/>
    </row>
    <row r="154" spans="1:51" ht="13.5" customHeight="1">
      <c r="A154" s="220" t="str">
        <f>IFERROR(INDEX(【従業者名簿】!F:F,MATCH(F154,【従業者名簿】!C:C,0)),"")</f>
        <v/>
      </c>
      <c r="B154" s="233" t="s">
        <v>34</v>
      </c>
      <c r="C154" s="224" t="str">
        <f t="shared" ref="C154" si="188">IF(AO154="介護福祉士","〇","")</f>
        <v/>
      </c>
      <c r="D154" s="311" t="str">
        <f t="shared" ref="D154" si="189">IF(A154="","",DATEDIF(A154,$AF$3,"m"))</f>
        <v/>
      </c>
      <c r="E154" s="228"/>
      <c r="F154" s="230"/>
      <c r="G154" s="96" t="s">
        <v>37</v>
      </c>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91">
        <f t="shared" ref="AM154" si="190">SUM(H155:AL155)</f>
        <v>0</v>
      </c>
      <c r="AN154" s="308" t="str">
        <f t="shared" ref="AN154" si="191">IFERROR(IF(OR(E154="Ａ",AM154&gt;$AF$125),1,ROUNDDOWN(AM154/$AF$125,1)),"")</f>
        <v/>
      </c>
      <c r="AO154" s="309"/>
      <c r="AP154" s="8"/>
    </row>
    <row r="155" spans="1:51" ht="13.5" customHeight="1">
      <c r="A155" s="221"/>
      <c r="B155" s="234"/>
      <c r="C155" s="225"/>
      <c r="D155" s="312"/>
      <c r="E155" s="229"/>
      <c r="F155" s="230"/>
      <c r="G155" s="96" t="s">
        <v>42</v>
      </c>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191"/>
      <c r="AN155" s="308"/>
      <c r="AO155" s="310"/>
      <c r="AP155" s="8"/>
    </row>
    <row r="156" spans="1:51" ht="13.5" customHeight="1">
      <c r="A156" s="220" t="str">
        <f>IFERROR(INDEX(【従業者名簿】!F:F,MATCH(F156,【従業者名簿】!C:C,0)),"")</f>
        <v/>
      </c>
      <c r="B156" s="233" t="s">
        <v>34</v>
      </c>
      <c r="C156" s="224" t="str">
        <f t="shared" ref="C156" si="192">IF(AO156="介護福祉士","〇","")</f>
        <v/>
      </c>
      <c r="D156" s="311" t="str">
        <f t="shared" ref="D156" si="193">IF(A156="","",DATEDIF(A156,$AF$3,"m"))</f>
        <v/>
      </c>
      <c r="E156" s="231"/>
      <c r="F156" s="235"/>
      <c r="G156" s="96" t="s">
        <v>37</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91">
        <f t="shared" ref="AM156" si="194">SUM(H157:AL157)</f>
        <v>0</v>
      </c>
      <c r="AN156" s="308" t="str">
        <f t="shared" ref="AN156" si="195">IFERROR(IF(OR(E156="Ａ",AM156&gt;$AF$125),1,ROUNDDOWN(AM156/$AF$125,1)),"")</f>
        <v/>
      </c>
      <c r="AO156" s="309"/>
      <c r="AP156" s="8"/>
    </row>
    <row r="157" spans="1:51" ht="13.5" customHeight="1">
      <c r="A157" s="221"/>
      <c r="B157" s="234"/>
      <c r="C157" s="225"/>
      <c r="D157" s="312"/>
      <c r="E157" s="232"/>
      <c r="F157" s="236"/>
      <c r="G157" s="96" t="s">
        <v>42</v>
      </c>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191"/>
      <c r="AN157" s="308"/>
      <c r="AO157" s="310"/>
      <c r="AP157" s="8"/>
    </row>
    <row r="158" spans="1:51" ht="13.5" customHeight="1">
      <c r="A158" s="220" t="str">
        <f>IFERROR(INDEX(【従業者名簿】!F:F,MATCH(F158,【従業者名簿】!C:C,0)),"")</f>
        <v/>
      </c>
      <c r="B158" s="233" t="s">
        <v>34</v>
      </c>
      <c r="C158" s="224" t="str">
        <f t="shared" ref="C158" si="196">IF(AO158="介護福祉士","〇","")</f>
        <v/>
      </c>
      <c r="D158" s="311" t="str">
        <f>IF(A158="","",DATEDIF(A158,$AF$3,"m"))</f>
        <v/>
      </c>
      <c r="E158" s="228"/>
      <c r="F158" s="230"/>
      <c r="G158" s="96" t="s">
        <v>37</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91">
        <f>SUM(H159:AL159)</f>
        <v>0</v>
      </c>
      <c r="AN158" s="308" t="str">
        <f t="shared" ref="AN158" si="197">IFERROR(IF(OR(E158="Ａ",AM158&gt;$AF$125),1,ROUNDDOWN(AM158/$AF$125,1)),"")</f>
        <v/>
      </c>
      <c r="AO158" s="309"/>
      <c r="AP158" s="8"/>
    </row>
    <row r="159" spans="1:51" ht="13.5" customHeight="1">
      <c r="A159" s="221"/>
      <c r="B159" s="234"/>
      <c r="C159" s="225"/>
      <c r="D159" s="312"/>
      <c r="E159" s="229"/>
      <c r="F159" s="230"/>
      <c r="G159" s="96" t="s">
        <v>42</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191"/>
      <c r="AN159" s="308"/>
      <c r="AO159" s="310"/>
      <c r="AP159" s="8"/>
    </row>
    <row r="160" spans="1:51" ht="13.5" customHeight="1">
      <c r="B160" s="115"/>
      <c r="C160" s="115"/>
      <c r="D160" s="115"/>
      <c r="E160" s="7" t="s">
        <v>92</v>
      </c>
      <c r="F160" s="115"/>
      <c r="G160" s="61"/>
      <c r="H160" s="7"/>
      <c r="I160" s="62"/>
      <c r="J160" s="62"/>
      <c r="K160" s="62"/>
      <c r="L160" s="62"/>
      <c r="M160" s="62"/>
      <c r="N160" s="62"/>
      <c r="O160" s="62"/>
      <c r="P160" s="62"/>
      <c r="Q160" s="62"/>
      <c r="R160" s="62"/>
      <c r="S160" s="63"/>
      <c r="T160" s="63"/>
      <c r="U160" s="7"/>
      <c r="V160" s="62"/>
      <c r="W160" s="62"/>
      <c r="X160" s="62"/>
      <c r="Y160" s="62"/>
      <c r="Z160" s="62"/>
      <c r="AA160" s="62"/>
      <c r="AB160" s="62"/>
      <c r="AC160" s="115"/>
      <c r="AD160" s="115"/>
      <c r="AE160" s="115"/>
      <c r="AF160" s="64"/>
      <c r="AG160" s="64"/>
      <c r="AH160" s="7"/>
      <c r="AI160" s="7"/>
      <c r="AJ160" s="7"/>
      <c r="AK160" s="7"/>
      <c r="AL160" s="7"/>
      <c r="AM160" s="65"/>
      <c r="AN160" s="66"/>
      <c r="AO160" s="67"/>
      <c r="AP160" s="11"/>
      <c r="AQ160" s="115"/>
      <c r="AR160" s="115"/>
      <c r="AS160" s="115"/>
      <c r="AT160" s="68"/>
      <c r="AU160" s="68"/>
      <c r="AV160" s="68"/>
      <c r="AW160" s="69"/>
      <c r="AX160" s="69"/>
      <c r="AY160" s="69"/>
    </row>
    <row r="161" spans="1:53" ht="13.5" customHeight="1">
      <c r="B161" s="115"/>
      <c r="C161" s="115"/>
      <c r="D161" s="115"/>
      <c r="E161" s="7"/>
      <c r="F161" s="115"/>
      <c r="G161" s="61"/>
      <c r="H161" s="7"/>
      <c r="I161" s="62"/>
      <c r="J161" s="62"/>
      <c r="K161" s="62"/>
      <c r="L161" s="62"/>
      <c r="M161" s="62"/>
      <c r="N161" s="62"/>
      <c r="O161" s="62"/>
      <c r="P161" s="62"/>
      <c r="Q161" s="62"/>
      <c r="R161" s="62"/>
      <c r="S161" s="63"/>
      <c r="T161" s="63"/>
      <c r="U161" s="7"/>
      <c r="V161" s="62"/>
      <c r="W161" s="62"/>
      <c r="X161" s="62"/>
      <c r="Y161" s="62"/>
      <c r="Z161" s="62"/>
      <c r="AA161" s="62"/>
      <c r="AB161" s="62"/>
      <c r="AC161" s="115"/>
      <c r="AD161" s="115"/>
      <c r="AE161" s="115"/>
      <c r="AF161" s="64"/>
      <c r="AG161" s="64"/>
      <c r="AH161" s="7"/>
      <c r="AI161" s="7"/>
      <c r="AJ161" s="7"/>
      <c r="AK161" s="7"/>
      <c r="AL161" s="7"/>
      <c r="AM161" s="65"/>
      <c r="AN161" s="66"/>
      <c r="AO161" s="67"/>
      <c r="AP161" s="11"/>
      <c r="AQ161" s="115"/>
      <c r="AR161" s="115"/>
      <c r="AS161" s="115"/>
      <c r="AT161" s="68"/>
      <c r="AU161" s="68"/>
      <c r="AV161" s="68"/>
      <c r="AW161" s="69"/>
      <c r="AX161" s="69"/>
      <c r="AY161" s="69"/>
    </row>
    <row r="162" spans="1:53" ht="18" customHeight="1">
      <c r="B162" s="2" t="s">
        <v>2</v>
      </c>
      <c r="C162" s="2"/>
      <c r="D162" s="2"/>
      <c r="E162" s="2"/>
      <c r="F162" s="2"/>
      <c r="G162" s="2"/>
      <c r="H162" s="2"/>
      <c r="I162" s="2"/>
      <c r="J162" s="2"/>
      <c r="AF162" s="3"/>
      <c r="AO162" s="3"/>
      <c r="AY162" s="3" t="s">
        <v>36</v>
      </c>
      <c r="BA162" s="6"/>
    </row>
    <row r="163" spans="1:53" ht="18" customHeight="1">
      <c r="B163" s="291" t="s">
        <v>23</v>
      </c>
      <c r="C163" s="292"/>
      <c r="D163" s="293">
        <f>【算定要件集計】!$B$3</f>
        <v>0</v>
      </c>
      <c r="E163" s="294"/>
      <c r="F163" s="294"/>
      <c r="G163" s="294"/>
      <c r="H163" s="294"/>
      <c r="I163" s="294"/>
      <c r="J163" s="294"/>
      <c r="K163" s="295"/>
      <c r="L163" s="286" t="s">
        <v>22</v>
      </c>
      <c r="M163" s="289"/>
      <c r="N163" s="289"/>
      <c r="O163" s="296"/>
      <c r="P163" s="297"/>
      <c r="Q163" s="297"/>
      <c r="R163" s="297"/>
      <c r="S163" s="297"/>
      <c r="T163" s="297"/>
      <c r="U163" s="298"/>
      <c r="V163" s="291" t="s">
        <v>24</v>
      </c>
      <c r="W163" s="299"/>
      <c r="X163" s="146"/>
      <c r="Y163" s="300"/>
      <c r="Z163" s="301"/>
      <c r="AA163" s="291" t="s">
        <v>41</v>
      </c>
      <c r="AB163" s="302"/>
      <c r="AC163" s="302"/>
      <c r="AD163" s="302"/>
      <c r="AE163" s="303"/>
      <c r="AF163" s="315" t="str">
        <f>$AF$3</f>
        <v/>
      </c>
      <c r="AG163" s="316"/>
      <c r="AH163" s="316"/>
      <c r="AI163" s="316"/>
      <c r="AJ163" s="317"/>
      <c r="AK163" s="318"/>
      <c r="AO163" s="5"/>
      <c r="BA163" s="6"/>
    </row>
    <row r="164" spans="1:53" ht="5.0999999999999996" customHeight="1">
      <c r="BA164" s="6"/>
    </row>
    <row r="165" spans="1:53" ht="16.5" customHeight="1">
      <c r="G165" s="5" t="s">
        <v>45</v>
      </c>
      <c r="H165" s="59">
        <f>$H$5</f>
        <v>0</v>
      </c>
      <c r="I165" s="60" t="s">
        <v>44</v>
      </c>
      <c r="J165" s="59">
        <f>J$5</f>
        <v>0</v>
      </c>
      <c r="K165" s="60" t="s">
        <v>25</v>
      </c>
      <c r="L165" s="60"/>
      <c r="M165" s="59">
        <f>$M$5</f>
        <v>0</v>
      </c>
      <c r="N165" s="60" t="s">
        <v>44</v>
      </c>
      <c r="O165" s="59">
        <f>$O$5</f>
        <v>0</v>
      </c>
      <c r="P165" s="1" t="s">
        <v>26</v>
      </c>
      <c r="R165" s="7"/>
      <c r="U165" s="7"/>
      <c r="V165" s="7"/>
      <c r="W165" s="7"/>
      <c r="X165" s="7"/>
      <c r="Y165" s="7"/>
      <c r="AE165" s="5" t="s">
        <v>43</v>
      </c>
      <c r="AF165" s="284">
        <f>$AF$5</f>
        <v>0</v>
      </c>
      <c r="AG165" s="313"/>
      <c r="AH165" s="7" t="s">
        <v>32</v>
      </c>
      <c r="AI165" s="7"/>
      <c r="AJ165" s="7"/>
      <c r="AL165" s="5" t="s">
        <v>33</v>
      </c>
      <c r="AM165" s="57">
        <f>$AM$5</f>
        <v>0</v>
      </c>
      <c r="AN165" s="7" t="s">
        <v>32</v>
      </c>
      <c r="AQ165" s="1" t="s">
        <v>28</v>
      </c>
      <c r="BA165" s="6"/>
    </row>
    <row r="166" spans="1:53" s="6" customFormat="1" ht="18" customHeight="1">
      <c r="A166" s="220" t="s">
        <v>61</v>
      </c>
      <c r="B166" s="286" t="s">
        <v>0</v>
      </c>
      <c r="C166" s="287" t="s">
        <v>169</v>
      </c>
      <c r="D166" s="287" t="s">
        <v>63</v>
      </c>
      <c r="E166" s="287" t="s">
        <v>1</v>
      </c>
      <c r="F166" s="286" t="s">
        <v>3</v>
      </c>
      <c r="G166" s="172" t="s">
        <v>38</v>
      </c>
      <c r="H166" s="21" t="str">
        <f>AF163</f>
        <v/>
      </c>
      <c r="I166" s="21" t="str">
        <f>IFERROR(H166+1,"")</f>
        <v/>
      </c>
      <c r="J166" s="21" t="str">
        <f t="shared" ref="J166:AI166" si="198">IFERROR(I166+1,"")</f>
        <v/>
      </c>
      <c r="K166" s="21" t="str">
        <f t="shared" si="198"/>
        <v/>
      </c>
      <c r="L166" s="21" t="str">
        <f t="shared" si="198"/>
        <v/>
      </c>
      <c r="M166" s="21" t="str">
        <f t="shared" si="198"/>
        <v/>
      </c>
      <c r="N166" s="21" t="str">
        <f t="shared" si="198"/>
        <v/>
      </c>
      <c r="O166" s="21" t="str">
        <f t="shared" si="198"/>
        <v/>
      </c>
      <c r="P166" s="21" t="str">
        <f t="shared" si="198"/>
        <v/>
      </c>
      <c r="Q166" s="21" t="str">
        <f t="shared" si="198"/>
        <v/>
      </c>
      <c r="R166" s="21" t="str">
        <f t="shared" si="198"/>
        <v/>
      </c>
      <c r="S166" s="21" t="str">
        <f t="shared" si="198"/>
        <v/>
      </c>
      <c r="T166" s="21" t="str">
        <f t="shared" si="198"/>
        <v/>
      </c>
      <c r="U166" s="21" t="str">
        <f t="shared" si="198"/>
        <v/>
      </c>
      <c r="V166" s="21" t="str">
        <f t="shared" si="198"/>
        <v/>
      </c>
      <c r="W166" s="21" t="str">
        <f t="shared" si="198"/>
        <v/>
      </c>
      <c r="X166" s="21" t="str">
        <f t="shared" si="198"/>
        <v/>
      </c>
      <c r="Y166" s="21" t="str">
        <f t="shared" si="198"/>
        <v/>
      </c>
      <c r="Z166" s="21" t="str">
        <f t="shared" si="198"/>
        <v/>
      </c>
      <c r="AA166" s="21" t="str">
        <f t="shared" si="198"/>
        <v/>
      </c>
      <c r="AB166" s="21" t="str">
        <f t="shared" si="198"/>
        <v/>
      </c>
      <c r="AC166" s="21" t="str">
        <f t="shared" si="198"/>
        <v/>
      </c>
      <c r="AD166" s="21" t="str">
        <f t="shared" si="198"/>
        <v/>
      </c>
      <c r="AE166" s="21" t="str">
        <f t="shared" si="198"/>
        <v/>
      </c>
      <c r="AF166" s="21" t="str">
        <f t="shared" si="198"/>
        <v/>
      </c>
      <c r="AG166" s="21" t="str">
        <f t="shared" si="198"/>
        <v/>
      </c>
      <c r="AH166" s="21" t="str">
        <f t="shared" si="198"/>
        <v/>
      </c>
      <c r="AI166" s="21" t="str">
        <f t="shared" si="198"/>
        <v/>
      </c>
      <c r="AJ166" s="21" t="str">
        <f>IFERROR(IF(MONTH(AI166)&lt;&gt;MONTH(AI166+1),"",AI166+1),"")</f>
        <v/>
      </c>
      <c r="AK166" s="21" t="str">
        <f>IFERROR(IF(MONTH(AJ166)&lt;&gt;MONTH(AJ166+1),"",AJ166+1),"")</f>
        <v/>
      </c>
      <c r="AL166" s="21" t="str">
        <f>IFERROR(IF(MONTH(AK166)&lt;&gt;MONTH(AK166+1),"",AK166+1),"")</f>
        <v/>
      </c>
      <c r="AM166" s="275" t="s">
        <v>145</v>
      </c>
      <c r="AN166" s="275" t="s">
        <v>150</v>
      </c>
      <c r="AO166" s="276" t="s">
        <v>124</v>
      </c>
      <c r="AQ166" s="278" t="s">
        <v>37</v>
      </c>
      <c r="AR166" s="279"/>
      <c r="AS166" s="278" t="s">
        <v>40</v>
      </c>
      <c r="AT166" s="280"/>
      <c r="AU166" s="280"/>
      <c r="AV166" s="280"/>
      <c r="AW166" s="281"/>
      <c r="AX166" s="278" t="s">
        <v>17</v>
      </c>
      <c r="AY166" s="282"/>
    </row>
    <row r="167" spans="1:53" s="6" customFormat="1" ht="18" customHeight="1">
      <c r="A167" s="221"/>
      <c r="B167" s="286"/>
      <c r="C167" s="288"/>
      <c r="D167" s="288"/>
      <c r="E167" s="288"/>
      <c r="F167" s="286"/>
      <c r="G167" s="289"/>
      <c r="H167" s="22" t="str">
        <f>H166</f>
        <v/>
      </c>
      <c r="I167" s="22" t="str">
        <f>I166</f>
        <v/>
      </c>
      <c r="J167" s="22" t="str">
        <f t="shared" ref="J167:AL167" si="199">J166</f>
        <v/>
      </c>
      <c r="K167" s="22" t="str">
        <f t="shared" si="199"/>
        <v/>
      </c>
      <c r="L167" s="22" t="str">
        <f t="shared" si="199"/>
        <v/>
      </c>
      <c r="M167" s="22" t="str">
        <f t="shared" si="199"/>
        <v/>
      </c>
      <c r="N167" s="22" t="str">
        <f t="shared" si="199"/>
        <v/>
      </c>
      <c r="O167" s="22" t="str">
        <f t="shared" si="199"/>
        <v/>
      </c>
      <c r="P167" s="22" t="str">
        <f t="shared" si="199"/>
        <v/>
      </c>
      <c r="Q167" s="22" t="str">
        <f t="shared" si="199"/>
        <v/>
      </c>
      <c r="R167" s="22" t="str">
        <f t="shared" si="199"/>
        <v/>
      </c>
      <c r="S167" s="22" t="str">
        <f t="shared" si="199"/>
        <v/>
      </c>
      <c r="T167" s="22" t="str">
        <f t="shared" si="199"/>
        <v/>
      </c>
      <c r="U167" s="22" t="str">
        <f t="shared" si="199"/>
        <v/>
      </c>
      <c r="V167" s="22" t="str">
        <f t="shared" si="199"/>
        <v/>
      </c>
      <c r="W167" s="22" t="str">
        <f t="shared" si="199"/>
        <v/>
      </c>
      <c r="X167" s="22" t="str">
        <f t="shared" si="199"/>
        <v/>
      </c>
      <c r="Y167" s="22" t="str">
        <f t="shared" si="199"/>
        <v/>
      </c>
      <c r="Z167" s="22" t="str">
        <f t="shared" si="199"/>
        <v/>
      </c>
      <c r="AA167" s="22" t="str">
        <f t="shared" si="199"/>
        <v/>
      </c>
      <c r="AB167" s="22" t="str">
        <f t="shared" si="199"/>
        <v/>
      </c>
      <c r="AC167" s="22" t="str">
        <f t="shared" si="199"/>
        <v/>
      </c>
      <c r="AD167" s="22" t="str">
        <f t="shared" si="199"/>
        <v/>
      </c>
      <c r="AE167" s="22" t="str">
        <f t="shared" si="199"/>
        <v/>
      </c>
      <c r="AF167" s="22" t="str">
        <f t="shared" si="199"/>
        <v/>
      </c>
      <c r="AG167" s="22" t="str">
        <f t="shared" si="199"/>
        <v/>
      </c>
      <c r="AH167" s="22" t="str">
        <f t="shared" si="199"/>
        <v/>
      </c>
      <c r="AI167" s="22" t="str">
        <f t="shared" si="199"/>
        <v/>
      </c>
      <c r="AJ167" s="22" t="str">
        <f t="shared" si="199"/>
        <v/>
      </c>
      <c r="AK167" s="22" t="str">
        <f t="shared" si="199"/>
        <v/>
      </c>
      <c r="AL167" s="22" t="str">
        <f t="shared" si="199"/>
        <v/>
      </c>
      <c r="AM167" s="275"/>
      <c r="AN167" s="275"/>
      <c r="AO167" s="277"/>
      <c r="AQ167" s="198"/>
      <c r="AR167" s="219"/>
      <c r="AS167" s="198"/>
      <c r="AT167" s="199"/>
      <c r="AU167" s="199"/>
      <c r="AV167" s="199"/>
      <c r="AW167" s="219"/>
      <c r="AX167" s="198"/>
      <c r="AY167" s="219"/>
    </row>
    <row r="168" spans="1:53" s="6" customFormat="1" ht="13.5" customHeight="1">
      <c r="A168" s="220"/>
      <c r="B168" s="234" t="s">
        <v>4</v>
      </c>
      <c r="C168" s="259" t="s">
        <v>49</v>
      </c>
      <c r="D168" s="259" t="s">
        <v>49</v>
      </c>
      <c r="E168" s="283" t="s">
        <v>11</v>
      </c>
      <c r="F168" s="236"/>
      <c r="G168" s="96" t="s">
        <v>37</v>
      </c>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191">
        <f>SUM(H169:AL169)</f>
        <v>0</v>
      </c>
      <c r="AN168" s="262" t="s">
        <v>49</v>
      </c>
      <c r="AO168" s="214"/>
      <c r="AQ168" s="169"/>
      <c r="AR168" s="314"/>
      <c r="AS168" s="167"/>
      <c r="AT168" s="171"/>
      <c r="AU168" s="15" t="s">
        <v>27</v>
      </c>
      <c r="AV168" s="168"/>
      <c r="AW168" s="181"/>
      <c r="AX168" s="81"/>
      <c r="AY168" s="14" t="s">
        <v>35</v>
      </c>
    </row>
    <row r="169" spans="1:53" ht="13.5" customHeight="1">
      <c r="A169" s="221"/>
      <c r="B169" s="223"/>
      <c r="C169" s="260"/>
      <c r="D169" s="260"/>
      <c r="E169" s="229"/>
      <c r="F169" s="230"/>
      <c r="G169" s="96" t="s">
        <v>17</v>
      </c>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191"/>
      <c r="AN169" s="262"/>
      <c r="AO169" s="310"/>
      <c r="AQ169" s="169"/>
      <c r="AR169" s="314"/>
      <c r="AS169" s="167"/>
      <c r="AT169" s="171"/>
      <c r="AU169" s="15" t="s">
        <v>27</v>
      </c>
      <c r="AV169" s="168"/>
      <c r="AW169" s="181"/>
      <c r="AX169" s="81"/>
      <c r="AY169" s="14" t="s">
        <v>35</v>
      </c>
      <c r="BA169" s="6"/>
    </row>
    <row r="170" spans="1:53" ht="13.5" customHeight="1">
      <c r="A170" s="220"/>
      <c r="B170" s="194" t="s">
        <v>5</v>
      </c>
      <c r="C170" s="259" t="s">
        <v>49</v>
      </c>
      <c r="D170" s="259" t="s">
        <v>49</v>
      </c>
      <c r="E170" s="228" t="s">
        <v>11</v>
      </c>
      <c r="F170" s="230"/>
      <c r="G170" s="96" t="s">
        <v>37</v>
      </c>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191">
        <f>SUM(H171:AL171)</f>
        <v>0</v>
      </c>
      <c r="AN170" s="262" t="s">
        <v>49</v>
      </c>
      <c r="AO170" s="309"/>
      <c r="AQ170" s="169"/>
      <c r="AR170" s="314"/>
      <c r="AS170" s="167"/>
      <c r="AT170" s="171"/>
      <c r="AU170" s="15" t="s">
        <v>27</v>
      </c>
      <c r="AV170" s="168"/>
      <c r="AW170" s="181"/>
      <c r="AX170" s="81"/>
      <c r="AY170" s="14" t="s">
        <v>35</v>
      </c>
      <c r="BA170" s="6"/>
    </row>
    <row r="171" spans="1:53" ht="13.5" customHeight="1">
      <c r="A171" s="221"/>
      <c r="B171" s="258"/>
      <c r="C171" s="260"/>
      <c r="D171" s="260"/>
      <c r="E171" s="229"/>
      <c r="F171" s="230"/>
      <c r="G171" s="97" t="s">
        <v>42</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261"/>
      <c r="AN171" s="263"/>
      <c r="AO171" s="310"/>
      <c r="AQ171" s="169"/>
      <c r="AR171" s="314"/>
      <c r="AS171" s="167"/>
      <c r="AT171" s="171"/>
      <c r="AU171" s="15" t="s">
        <v>27</v>
      </c>
      <c r="AV171" s="168"/>
      <c r="AW171" s="181"/>
      <c r="AX171" s="81"/>
      <c r="AY171" s="14" t="s">
        <v>35</v>
      </c>
      <c r="BA171" s="6"/>
    </row>
    <row r="172" spans="1:53" ht="13.5" customHeight="1">
      <c r="A172" s="220"/>
      <c r="B172" s="265" t="s">
        <v>39</v>
      </c>
      <c r="C172" s="259" t="s">
        <v>49</v>
      </c>
      <c r="D172" s="259" t="s">
        <v>49</v>
      </c>
      <c r="E172" s="268" t="s">
        <v>49</v>
      </c>
      <c r="F172" s="235"/>
      <c r="G172" s="96" t="s">
        <v>37</v>
      </c>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191">
        <f>SUM(H173:AL173)</f>
        <v>0</v>
      </c>
      <c r="AN172" s="262" t="s">
        <v>49</v>
      </c>
      <c r="AO172" s="309"/>
      <c r="AQ172" s="169"/>
      <c r="AR172" s="314"/>
      <c r="AS172" s="167"/>
      <c r="AT172" s="171"/>
      <c r="AU172" s="15" t="s">
        <v>27</v>
      </c>
      <c r="AV172" s="168"/>
      <c r="AW172" s="181"/>
      <c r="AX172" s="81"/>
      <c r="AY172" s="14" t="s">
        <v>35</v>
      </c>
      <c r="BA172" s="6"/>
    </row>
    <row r="173" spans="1:53" ht="13.5" customHeight="1" thickBot="1">
      <c r="A173" s="264"/>
      <c r="B173" s="266"/>
      <c r="C173" s="267"/>
      <c r="D173" s="267"/>
      <c r="E173" s="269"/>
      <c r="F173" s="270"/>
      <c r="G173" s="98" t="s">
        <v>42</v>
      </c>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319"/>
      <c r="AN173" s="273"/>
      <c r="AO173" s="320"/>
      <c r="AQ173" s="169"/>
      <c r="AR173" s="314"/>
      <c r="AS173" s="167"/>
      <c r="AT173" s="171"/>
      <c r="AU173" s="15" t="s">
        <v>27</v>
      </c>
      <c r="AV173" s="168"/>
      <c r="AW173" s="181"/>
      <c r="AX173" s="81"/>
      <c r="AY173" s="14" t="s">
        <v>35</v>
      </c>
      <c r="BA173" s="6"/>
    </row>
    <row r="174" spans="1:53" ht="13.5" customHeight="1" thickTop="1">
      <c r="A174" s="250" t="str">
        <f>IFERROR(INDEX(【従業者名簿】!F:F,MATCH('2月'!F174,【従業者名簿】!C:C,0)),"")</f>
        <v/>
      </c>
      <c r="B174" s="234" t="s">
        <v>4</v>
      </c>
      <c r="C174" s="251" t="str">
        <f>IF(AO174="介護福祉士","〇","")</f>
        <v/>
      </c>
      <c r="D174" s="312" t="str">
        <f>IF(A174="","",DATEDIF(A174,$AF$3,"m"))</f>
        <v/>
      </c>
      <c r="E174" s="252" t="s">
        <v>8</v>
      </c>
      <c r="F174" s="253"/>
      <c r="G174" s="99" t="s">
        <v>37</v>
      </c>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190">
        <f>SUM(H175:AL175)</f>
        <v>0</v>
      </c>
      <c r="AN174" s="322" t="str">
        <f>IFERROR(IF(SUM(AM174:AM179)&gt;$AF$205,1,ROUNDDOWN(SUM(AM174:AM179)/$AF$205,1)),"")</f>
        <v/>
      </c>
      <c r="AO174" s="257"/>
      <c r="AQ174" s="169"/>
      <c r="AR174" s="314"/>
      <c r="AS174" s="167"/>
      <c r="AT174" s="171"/>
      <c r="AU174" s="15" t="s">
        <v>27</v>
      </c>
      <c r="AV174" s="168"/>
      <c r="AW174" s="181"/>
      <c r="AX174" s="81"/>
      <c r="AY174" s="14" t="s">
        <v>35</v>
      </c>
      <c r="BA174" s="6"/>
    </row>
    <row r="175" spans="1:53" ht="13.5" customHeight="1">
      <c r="A175" s="239"/>
      <c r="B175" s="223"/>
      <c r="C175" s="240"/>
      <c r="D175" s="321"/>
      <c r="E175" s="243"/>
      <c r="F175" s="253"/>
      <c r="G175" s="96" t="s">
        <v>42</v>
      </c>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191"/>
      <c r="AN175" s="322"/>
      <c r="AO175" s="247"/>
      <c r="AQ175" s="169"/>
      <c r="AR175" s="314"/>
      <c r="AS175" s="167"/>
      <c r="AT175" s="171"/>
      <c r="AU175" s="15" t="s">
        <v>27</v>
      </c>
      <c r="AV175" s="168"/>
      <c r="AW175" s="181"/>
      <c r="AX175" s="81"/>
      <c r="AY175" s="14" t="s">
        <v>35</v>
      </c>
      <c r="BA175" s="6"/>
    </row>
    <row r="176" spans="1:53" ht="13.5" customHeight="1">
      <c r="A176" s="239"/>
      <c r="B176" s="194" t="s">
        <v>5</v>
      </c>
      <c r="C176" s="240"/>
      <c r="D176" s="321"/>
      <c r="E176" s="243"/>
      <c r="F176" s="253"/>
      <c r="G176" s="99" t="s">
        <v>37</v>
      </c>
      <c r="H176" s="41"/>
      <c r="I176" s="41"/>
      <c r="J176" s="41"/>
      <c r="K176" s="41"/>
      <c r="L176" s="132"/>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190">
        <f>SUM(H177:AL177)</f>
        <v>0</v>
      </c>
      <c r="AN176" s="322"/>
      <c r="AO176" s="248"/>
      <c r="AQ176" s="169"/>
      <c r="AR176" s="314"/>
      <c r="AS176" s="167"/>
      <c r="AT176" s="171"/>
      <c r="AU176" s="15" t="s">
        <v>27</v>
      </c>
      <c r="AV176" s="168"/>
      <c r="AW176" s="181"/>
      <c r="AX176" s="112"/>
      <c r="AY176" s="114" t="s">
        <v>35</v>
      </c>
      <c r="BA176" s="6"/>
    </row>
    <row r="177" spans="1:53" ht="13.5" customHeight="1">
      <c r="A177" s="239"/>
      <c r="B177" s="195"/>
      <c r="C177" s="240"/>
      <c r="D177" s="321"/>
      <c r="E177" s="243"/>
      <c r="F177" s="253"/>
      <c r="G177" s="96" t="s">
        <v>42</v>
      </c>
      <c r="H177" s="38"/>
      <c r="I177" s="38"/>
      <c r="J177" s="38"/>
      <c r="K177" s="38"/>
      <c r="L177" s="39"/>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191"/>
      <c r="AN177" s="322"/>
      <c r="AO177" s="247"/>
      <c r="AQ177" s="169"/>
      <c r="AR177" s="314"/>
      <c r="AS177" s="167"/>
      <c r="AT177" s="171"/>
      <c r="AU177" s="15" t="s">
        <v>27</v>
      </c>
      <c r="AV177" s="168"/>
      <c r="AW177" s="181"/>
      <c r="AX177" s="112"/>
      <c r="AY177" s="114" t="s">
        <v>35</v>
      </c>
      <c r="BA177" s="6"/>
    </row>
    <row r="178" spans="1:53" ht="13.5" customHeight="1">
      <c r="A178" s="239"/>
      <c r="B178" s="256" t="s">
        <v>34</v>
      </c>
      <c r="C178" s="240"/>
      <c r="D178" s="321"/>
      <c r="E178" s="243"/>
      <c r="F178" s="254"/>
      <c r="G178" s="99" t="s">
        <v>37</v>
      </c>
      <c r="H178" s="41"/>
      <c r="I178" s="41"/>
      <c r="J178" s="41"/>
      <c r="K178" s="41"/>
      <c r="L178" s="132"/>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190">
        <f>SUM(H179:AL179)</f>
        <v>0</v>
      </c>
      <c r="AN178" s="323"/>
      <c r="AO178" s="248"/>
      <c r="AQ178" s="169"/>
      <c r="AR178" s="314"/>
      <c r="AS178" s="167"/>
      <c r="AT178" s="171"/>
      <c r="AU178" s="15" t="s">
        <v>27</v>
      </c>
      <c r="AV178" s="168"/>
      <c r="AW178" s="181"/>
      <c r="AX178" s="81"/>
      <c r="AY178" s="14" t="s">
        <v>35</v>
      </c>
      <c r="BA178" s="6"/>
    </row>
    <row r="179" spans="1:53" ht="13.5" customHeight="1">
      <c r="A179" s="239"/>
      <c r="B179" s="234"/>
      <c r="C179" s="225"/>
      <c r="D179" s="321"/>
      <c r="E179" s="244"/>
      <c r="F179" s="255"/>
      <c r="G179" s="96" t="s">
        <v>42</v>
      </c>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191"/>
      <c r="AN179" s="323"/>
      <c r="AO179" s="249"/>
      <c r="AQ179" s="169"/>
      <c r="AR179" s="314"/>
      <c r="AS179" s="167"/>
      <c r="AT179" s="171"/>
      <c r="AU179" s="15" t="s">
        <v>27</v>
      </c>
      <c r="AV179" s="168"/>
      <c r="AW179" s="181"/>
      <c r="AX179" s="81"/>
      <c r="AY179" s="14" t="s">
        <v>35</v>
      </c>
      <c r="BA179" s="6"/>
    </row>
    <row r="180" spans="1:53" ht="13.5" customHeight="1">
      <c r="A180" s="238" t="str">
        <f>IFERROR(INDEX(【従業者名簿】!F:F,MATCH('2月'!F180,【従業者名簿】!C:C,0)),"")</f>
        <v/>
      </c>
      <c r="B180" s="194" t="s">
        <v>5</v>
      </c>
      <c r="C180" s="224" t="str">
        <f>IF(AO180="介護福祉士","〇","")</f>
        <v/>
      </c>
      <c r="D180" s="321" t="str">
        <f>IF(A180="","",DATEDIF(A180,$AF$3,"m"))</f>
        <v/>
      </c>
      <c r="E180" s="242" t="s">
        <v>8</v>
      </c>
      <c r="F180" s="230"/>
      <c r="G180" s="96" t="s">
        <v>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90">
        <f>SUM(H181:AL181)</f>
        <v>0</v>
      </c>
      <c r="AN180" s="324" t="str">
        <f>IFERROR(IF(SUM(AM180:AM183)&gt;$AF$205,1,ROUNDDOWN(SUM(AM180:AM183)/$AF$205,1)),"")</f>
        <v/>
      </c>
      <c r="AO180" s="213"/>
      <c r="AP180" s="8"/>
      <c r="AQ180" s="169"/>
      <c r="AR180" s="314"/>
      <c r="AS180" s="167"/>
      <c r="AT180" s="171"/>
      <c r="AU180" s="15" t="s">
        <v>27</v>
      </c>
      <c r="AV180" s="168"/>
      <c r="AW180" s="181"/>
      <c r="AX180" s="81"/>
      <c r="AY180" s="14" t="s">
        <v>35</v>
      </c>
      <c r="BA180" s="6"/>
    </row>
    <row r="181" spans="1:53" ht="13.5" customHeight="1">
      <c r="A181" s="239"/>
      <c r="B181" s="195"/>
      <c r="C181" s="240"/>
      <c r="D181" s="321"/>
      <c r="E181" s="243"/>
      <c r="F181" s="230"/>
      <c r="G181" s="96" t="s">
        <v>42</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191"/>
      <c r="AN181" s="322"/>
      <c r="AO181" s="247"/>
      <c r="AP181" s="8"/>
      <c r="AQ181" s="169"/>
      <c r="AR181" s="314"/>
      <c r="AS181" s="167"/>
      <c r="AT181" s="171"/>
      <c r="AU181" s="15" t="s">
        <v>27</v>
      </c>
      <c r="AV181" s="168"/>
      <c r="AW181" s="181"/>
      <c r="AX181" s="81"/>
      <c r="AY181" s="14" t="s">
        <v>35</v>
      </c>
      <c r="BA181" s="6"/>
    </row>
    <row r="182" spans="1:53" ht="13.5" customHeight="1">
      <c r="A182" s="239"/>
      <c r="B182" s="222" t="s">
        <v>34</v>
      </c>
      <c r="C182" s="240"/>
      <c r="D182" s="321"/>
      <c r="E182" s="243"/>
      <c r="F182" s="245"/>
      <c r="G182" s="96" t="s">
        <v>37</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91">
        <f>SUM(H183:AL183)</f>
        <v>0</v>
      </c>
      <c r="AN182" s="323"/>
      <c r="AO182" s="248"/>
      <c r="AP182" s="8"/>
      <c r="AQ182" s="169"/>
      <c r="AR182" s="314"/>
      <c r="AS182" s="167"/>
      <c r="AT182" s="171"/>
      <c r="AU182" s="15" t="s">
        <v>27</v>
      </c>
      <c r="AV182" s="168"/>
      <c r="AW182" s="181"/>
      <c r="AX182" s="81"/>
      <c r="AY182" s="14" t="s">
        <v>35</v>
      </c>
      <c r="BA182" s="6"/>
    </row>
    <row r="183" spans="1:53" ht="13.5" customHeight="1">
      <c r="A183" s="239"/>
      <c r="B183" s="222"/>
      <c r="C183" s="225"/>
      <c r="D183" s="321"/>
      <c r="E183" s="244"/>
      <c r="F183" s="245"/>
      <c r="G183" s="96" t="s">
        <v>42</v>
      </c>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191"/>
      <c r="AN183" s="325"/>
      <c r="AO183" s="249"/>
      <c r="AP183" s="8"/>
      <c r="AQ183" s="169"/>
      <c r="AR183" s="314"/>
      <c r="AS183" s="167"/>
      <c r="AT183" s="171"/>
      <c r="AU183" s="15" t="s">
        <v>27</v>
      </c>
      <c r="AV183" s="168"/>
      <c r="AW183" s="181"/>
      <c r="AX183" s="81"/>
      <c r="AY183" s="14" t="s">
        <v>35</v>
      </c>
      <c r="BA183" s="6"/>
    </row>
    <row r="184" spans="1:53" ht="13.5" customHeight="1">
      <c r="A184" s="220" t="str">
        <f>IFERROR(INDEX(【従業者名簿】!F:F,MATCH(F184,【従業者名簿】!C:C,0)),"")</f>
        <v/>
      </c>
      <c r="B184" s="233" t="s">
        <v>34</v>
      </c>
      <c r="C184" s="224" t="str">
        <f>IF(AO184="介護福祉士","〇","")</f>
        <v/>
      </c>
      <c r="D184" s="311" t="str">
        <f>IF(A184="","",DATEDIF(A184,$AF$3,"m"))</f>
        <v/>
      </c>
      <c r="E184" s="231"/>
      <c r="F184" s="235"/>
      <c r="G184" s="96" t="s">
        <v>37</v>
      </c>
      <c r="H184" s="132"/>
      <c r="I184" s="132"/>
      <c r="J184" s="132"/>
      <c r="K184" s="132"/>
      <c r="L184" s="132"/>
      <c r="M184" s="132"/>
      <c r="N184" s="132"/>
      <c r="O184" s="43"/>
      <c r="P184" s="132"/>
      <c r="Q184" s="132"/>
      <c r="R184" s="132"/>
      <c r="S184" s="132"/>
      <c r="T184" s="132"/>
      <c r="U184" s="41"/>
      <c r="V184" s="41"/>
      <c r="W184" s="132"/>
      <c r="X184" s="132"/>
      <c r="Y184" s="132"/>
      <c r="Z184" s="132"/>
      <c r="AA184" s="132"/>
      <c r="AB184" s="132"/>
      <c r="AC184" s="132"/>
      <c r="AD184" s="132"/>
      <c r="AE184" s="132"/>
      <c r="AF184" s="132"/>
      <c r="AG184" s="132"/>
      <c r="AH184" s="132"/>
      <c r="AI184" s="132"/>
      <c r="AJ184" s="132"/>
      <c r="AK184" s="132"/>
      <c r="AL184" s="132"/>
      <c r="AM184" s="191">
        <f>SUM(H185:AL185)</f>
        <v>0</v>
      </c>
      <c r="AN184" s="211" t="str">
        <f>IFERROR(IF(OR(E184="Ａ",AM184&gt;$AF$205),1,ROUNDDOWN(AM184/$AF$45,1)),"")</f>
        <v/>
      </c>
      <c r="AO184" s="213"/>
      <c r="AP184" s="8"/>
      <c r="AQ184" s="169"/>
      <c r="AR184" s="314"/>
      <c r="AS184" s="167"/>
      <c r="AT184" s="168"/>
      <c r="AU184" s="15" t="s">
        <v>27</v>
      </c>
      <c r="AV184" s="168"/>
      <c r="AW184" s="237"/>
      <c r="AX184" s="81"/>
      <c r="AY184" s="14" t="s">
        <v>35</v>
      </c>
      <c r="BA184" s="6"/>
    </row>
    <row r="185" spans="1:53" ht="13.5" customHeight="1">
      <c r="A185" s="221"/>
      <c r="B185" s="234"/>
      <c r="C185" s="225"/>
      <c r="D185" s="312"/>
      <c r="E185" s="232"/>
      <c r="F185" s="236"/>
      <c r="G185" s="96" t="s">
        <v>42</v>
      </c>
      <c r="H185" s="38"/>
      <c r="I185" s="38"/>
      <c r="J185" s="38"/>
      <c r="K185" s="38"/>
      <c r="L185" s="38"/>
      <c r="M185" s="38"/>
      <c r="N185" s="38"/>
      <c r="O185" s="58"/>
      <c r="P185" s="38"/>
      <c r="Q185" s="38"/>
      <c r="R185" s="38"/>
      <c r="S185" s="38"/>
      <c r="T185" s="38"/>
      <c r="U185" s="38"/>
      <c r="V185" s="38"/>
      <c r="W185" s="38"/>
      <c r="X185" s="38"/>
      <c r="Y185" s="38"/>
      <c r="Z185" s="38"/>
      <c r="AA185" s="38"/>
      <c r="AB185" s="38"/>
      <c r="AC185" s="38"/>
      <c r="AD185" s="38"/>
      <c r="AE185" s="38"/>
      <c r="AF185" s="38"/>
      <c r="AG185" s="42"/>
      <c r="AH185" s="38"/>
      <c r="AI185" s="38"/>
      <c r="AJ185" s="38"/>
      <c r="AK185" s="38"/>
      <c r="AL185" s="38"/>
      <c r="AM185" s="191"/>
      <c r="AN185" s="246"/>
      <c r="AO185" s="214"/>
      <c r="AP185" s="8"/>
      <c r="AQ185" s="169"/>
      <c r="AR185" s="314"/>
      <c r="AS185" s="167"/>
      <c r="AT185" s="168"/>
      <c r="AU185" s="15" t="s">
        <v>27</v>
      </c>
      <c r="AV185" s="168"/>
      <c r="AW185" s="237"/>
      <c r="AX185" s="81"/>
      <c r="AY185" s="14" t="s">
        <v>35</v>
      </c>
      <c r="BA185" s="6"/>
    </row>
    <row r="186" spans="1:53" ht="13.5" customHeight="1">
      <c r="A186" s="220" t="str">
        <f>IFERROR(INDEX(【従業者名簿】!F:F,MATCH(F186,【従業者名簿】!C:C,0)),"")</f>
        <v/>
      </c>
      <c r="B186" s="233" t="s">
        <v>34</v>
      </c>
      <c r="C186" s="224" t="str">
        <f t="shared" ref="C186" si="200">IF(AO186="介護福祉士","〇","")</f>
        <v/>
      </c>
      <c r="D186" s="311" t="str">
        <f>IF(A186="","",DATEDIF(A186,$AF$3,"m"))</f>
        <v/>
      </c>
      <c r="E186" s="231"/>
      <c r="F186" s="235"/>
      <c r="G186" s="96" t="s">
        <v>37</v>
      </c>
      <c r="H186" s="132"/>
      <c r="I186" s="132"/>
      <c r="J186" s="132"/>
      <c r="K186" s="132"/>
      <c r="L186" s="132"/>
      <c r="M186" s="132"/>
      <c r="N186" s="132"/>
      <c r="O186" s="132"/>
      <c r="P186" s="132"/>
      <c r="Q186" s="43"/>
      <c r="R186" s="132"/>
      <c r="S186" s="132"/>
      <c r="T186" s="132"/>
      <c r="U186" s="132"/>
      <c r="V186" s="132"/>
      <c r="W186" s="132"/>
      <c r="X186" s="132"/>
      <c r="Y186" s="132"/>
      <c r="Z186" s="132"/>
      <c r="AA186" s="132"/>
      <c r="AB186" s="132"/>
      <c r="AC186" s="132"/>
      <c r="AD186" s="132"/>
      <c r="AE186" s="43"/>
      <c r="AF186" s="132"/>
      <c r="AG186" s="132"/>
      <c r="AH186" s="132"/>
      <c r="AI186" s="132"/>
      <c r="AJ186" s="132"/>
      <c r="AK186" s="132"/>
      <c r="AL186" s="132"/>
      <c r="AM186" s="191">
        <f>SUM(H187:AL187)</f>
        <v>0</v>
      </c>
      <c r="AN186" s="211" t="str">
        <f>IFERROR(IF(OR(E186="Ａ",AM186&gt;$AF$205),1,ROUNDDOWN(AM186/$AF$45,1)),"")</f>
        <v/>
      </c>
      <c r="AO186" s="213"/>
      <c r="AP186" s="8"/>
      <c r="AQ186" s="169" t="s">
        <v>20</v>
      </c>
      <c r="AR186" s="182"/>
      <c r="AS186" s="183" t="s">
        <v>21</v>
      </c>
      <c r="AT186" s="184"/>
      <c r="AU186" s="184"/>
      <c r="AV186" s="184"/>
      <c r="AW186" s="184"/>
      <c r="AX186" s="184"/>
      <c r="AY186" s="185"/>
      <c r="BA186" s="6"/>
    </row>
    <row r="187" spans="1:53" ht="13.5" customHeight="1">
      <c r="A187" s="221"/>
      <c r="B187" s="234"/>
      <c r="C187" s="225"/>
      <c r="D187" s="312"/>
      <c r="E187" s="232"/>
      <c r="F187" s="236"/>
      <c r="G187" s="96" t="s">
        <v>42</v>
      </c>
      <c r="H187" s="38"/>
      <c r="I187" s="38"/>
      <c r="J187" s="38"/>
      <c r="K187" s="38"/>
      <c r="L187" s="38"/>
      <c r="M187" s="38"/>
      <c r="N187" s="38"/>
      <c r="O187" s="38"/>
      <c r="P187" s="38"/>
      <c r="Q187" s="58"/>
      <c r="R187" s="38"/>
      <c r="S187" s="38"/>
      <c r="T187" s="38"/>
      <c r="U187" s="38"/>
      <c r="V187" s="38"/>
      <c r="W187" s="38"/>
      <c r="X187" s="38"/>
      <c r="Y187" s="38"/>
      <c r="Z187" s="38"/>
      <c r="AA187" s="38"/>
      <c r="AB187" s="38"/>
      <c r="AC187" s="38"/>
      <c r="AD187" s="38"/>
      <c r="AE187" s="58"/>
      <c r="AF187" s="38"/>
      <c r="AG187" s="38"/>
      <c r="AH187" s="38"/>
      <c r="AI187" s="38"/>
      <c r="AJ187" s="38"/>
      <c r="AK187" s="38"/>
      <c r="AL187" s="38"/>
      <c r="AM187" s="191"/>
      <c r="AN187" s="246"/>
      <c r="AO187" s="214"/>
      <c r="AP187" s="8"/>
      <c r="AQ187" s="169" t="s">
        <v>29</v>
      </c>
      <c r="AR187" s="182"/>
      <c r="AS187" s="183" t="s">
        <v>30</v>
      </c>
      <c r="AT187" s="184"/>
      <c r="AU187" s="184"/>
      <c r="AV187" s="184"/>
      <c r="AW187" s="184"/>
      <c r="AX187" s="184"/>
      <c r="AY187" s="185"/>
      <c r="BA187" s="6"/>
    </row>
    <row r="188" spans="1:53" ht="13.5" customHeight="1">
      <c r="A188" s="220" t="str">
        <f>IFERROR(INDEX(【従業者名簿】!F:F,MATCH(F188,【従業者名簿】!C:C,0)),"")</f>
        <v/>
      </c>
      <c r="B188" s="233" t="s">
        <v>34</v>
      </c>
      <c r="C188" s="224" t="str">
        <f t="shared" ref="C188" si="201">IF(AO188="介護福祉士","〇","")</f>
        <v/>
      </c>
      <c r="D188" s="311" t="str">
        <f>IF(A188="","",DATEDIF(A188,$AF$3,"m"))</f>
        <v/>
      </c>
      <c r="E188" s="231"/>
      <c r="F188" s="235"/>
      <c r="G188" s="96" t="s">
        <v>37</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91">
        <f>SUM(H189:AL189)</f>
        <v>0</v>
      </c>
      <c r="AN188" s="211" t="str">
        <f>IFERROR(IF(OR(E188="Ａ",AM188&gt;$AF$205),1,ROUNDDOWN(AM188/$AF$45,1)),"")</f>
        <v/>
      </c>
      <c r="AO188" s="213"/>
      <c r="AP188" s="8"/>
      <c r="AQ188" s="169" t="s">
        <v>12</v>
      </c>
      <c r="AR188" s="182"/>
      <c r="AS188" s="183" t="s">
        <v>31</v>
      </c>
      <c r="AT188" s="184"/>
      <c r="AU188" s="184"/>
      <c r="AV188" s="184"/>
      <c r="AW188" s="184"/>
      <c r="AX188" s="184"/>
      <c r="AY188" s="185"/>
      <c r="BA188" s="6"/>
    </row>
    <row r="189" spans="1:53" ht="13.5" customHeight="1">
      <c r="A189" s="221"/>
      <c r="B189" s="234"/>
      <c r="C189" s="225"/>
      <c r="D189" s="312"/>
      <c r="E189" s="232"/>
      <c r="F189" s="236"/>
      <c r="G189" s="96" t="s">
        <v>42</v>
      </c>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191"/>
      <c r="AN189" s="246"/>
      <c r="AO189" s="214"/>
      <c r="AP189" s="8"/>
      <c r="AQ189" s="81"/>
      <c r="AR189" s="82"/>
      <c r="AS189" s="183"/>
      <c r="AT189" s="184"/>
      <c r="AU189" s="184"/>
      <c r="AV189" s="184"/>
      <c r="AW189" s="184"/>
      <c r="AX189" s="184"/>
      <c r="AY189" s="185"/>
      <c r="BA189" s="6"/>
    </row>
    <row r="190" spans="1:53" ht="13.5" customHeight="1">
      <c r="A190" s="220" t="str">
        <f>IFERROR(INDEX(【従業者名簿】!F:F,MATCH(F190,【従業者名簿】!C:C,0)),"")</f>
        <v/>
      </c>
      <c r="B190" s="233" t="s">
        <v>34</v>
      </c>
      <c r="C190" s="224" t="str">
        <f t="shared" ref="C190" si="202">IF(AO190="介護福祉士","〇","")</f>
        <v/>
      </c>
      <c r="D190" s="311" t="str">
        <f>IF(A190="","",DATEDIF(A190,$AF$3,"m"))</f>
        <v/>
      </c>
      <c r="E190" s="231"/>
      <c r="F190" s="235"/>
      <c r="G190" s="96" t="s">
        <v>37</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91">
        <f>SUM(H191:AL191)</f>
        <v>0</v>
      </c>
      <c r="AN190" s="211" t="str">
        <f>IFERROR(IF(OR(E190="Ａ",AM190&gt;$AF$205),1,ROUNDDOWN(AM190/$AF$45,1)),"")</f>
        <v/>
      </c>
      <c r="AO190" s="213"/>
      <c r="AP190" s="8"/>
      <c r="AQ190" s="169"/>
      <c r="AR190" s="182"/>
      <c r="AS190" s="183"/>
      <c r="AT190" s="184"/>
      <c r="AU190" s="184"/>
      <c r="AV190" s="184"/>
      <c r="AW190" s="184"/>
      <c r="AX190" s="184"/>
      <c r="AY190" s="185"/>
      <c r="BA190" s="6"/>
    </row>
    <row r="191" spans="1:53" ht="13.5" customHeight="1">
      <c r="A191" s="221"/>
      <c r="B191" s="234"/>
      <c r="C191" s="225"/>
      <c r="D191" s="312"/>
      <c r="E191" s="232"/>
      <c r="F191" s="236"/>
      <c r="G191" s="96" t="s">
        <v>42</v>
      </c>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191"/>
      <c r="AN191" s="246"/>
      <c r="AO191" s="214"/>
      <c r="AP191" s="8"/>
      <c r="AQ191" s="81"/>
      <c r="AR191" s="82"/>
      <c r="AS191" s="83"/>
      <c r="AT191" s="84"/>
      <c r="AU191" s="84"/>
      <c r="AV191" s="84"/>
      <c r="AW191" s="84"/>
      <c r="AX191" s="84"/>
      <c r="AY191" s="85"/>
      <c r="BA191" s="6"/>
    </row>
    <row r="192" spans="1:53" ht="13.5" customHeight="1">
      <c r="A192" s="220" t="str">
        <f>IFERROR(INDEX(【従業者名簿】!F:F,MATCH(F192,【従業者名簿】!C:C,0)),"")</f>
        <v/>
      </c>
      <c r="B192" s="233" t="s">
        <v>34</v>
      </c>
      <c r="C192" s="224" t="str">
        <f t="shared" ref="C192" si="203">IF(AO192="介護福祉士","〇","")</f>
        <v/>
      </c>
      <c r="D192" s="311" t="str">
        <f>IF(A192="","",DATEDIF(A192,$AF$3,"m"))</f>
        <v/>
      </c>
      <c r="E192" s="231"/>
      <c r="F192" s="235"/>
      <c r="G192" s="96" t="s">
        <v>37</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91">
        <f>SUM(H193:AL193)</f>
        <v>0</v>
      </c>
      <c r="AN192" s="211" t="str">
        <f>IFERROR(IF(OR(E192="Ａ",AM192&gt;$AF$205),1,ROUNDDOWN(AM192/$AF$45,1)),"")</f>
        <v/>
      </c>
      <c r="AO192" s="213"/>
      <c r="AP192" s="8"/>
      <c r="BA192" s="6"/>
    </row>
    <row r="193" spans="1:53" ht="13.5" customHeight="1">
      <c r="A193" s="221"/>
      <c r="B193" s="234"/>
      <c r="C193" s="225"/>
      <c r="D193" s="312"/>
      <c r="E193" s="232"/>
      <c r="F193" s="236"/>
      <c r="G193" s="96" t="s">
        <v>42</v>
      </c>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191"/>
      <c r="AN193" s="246"/>
      <c r="AO193" s="214"/>
      <c r="AP193" s="8"/>
      <c r="AQ193" s="196" t="s">
        <v>165</v>
      </c>
      <c r="AR193" s="200"/>
      <c r="AS193" s="215"/>
      <c r="AT193" s="172" t="s">
        <v>166</v>
      </c>
      <c r="AU193" s="173"/>
      <c r="AV193" s="173"/>
      <c r="AW193" s="172" t="s">
        <v>167</v>
      </c>
      <c r="AX193" s="173"/>
      <c r="AY193" s="173"/>
    </row>
    <row r="194" spans="1:53" ht="13.5" customHeight="1">
      <c r="A194" s="220" t="str">
        <f>IFERROR(INDEX(【従業者名簿】!F:F,MATCH(F194,【従業者名簿】!C:C,0)),"")</f>
        <v/>
      </c>
      <c r="B194" s="233" t="s">
        <v>34</v>
      </c>
      <c r="C194" s="224" t="str">
        <f t="shared" ref="C194" si="204">IF(AO194="介護福祉士","〇","")</f>
        <v/>
      </c>
      <c r="D194" s="311" t="str">
        <f>IF(A194="","",DATEDIF(A194,$AF$3,"m"))</f>
        <v/>
      </c>
      <c r="E194" s="231"/>
      <c r="F194" s="235"/>
      <c r="G194" s="96" t="s">
        <v>37</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91">
        <f>SUM(H195:AL195)</f>
        <v>0</v>
      </c>
      <c r="AN194" s="211" t="str">
        <f>IFERROR(IF(OR(E194="Ａ",AM194&gt;$AF$205),1,ROUNDDOWN(AM194/$AF$45,1)),"")</f>
        <v/>
      </c>
      <c r="AO194" s="213"/>
      <c r="AP194" s="8"/>
      <c r="AQ194" s="216"/>
      <c r="AR194" s="217"/>
      <c r="AS194" s="218"/>
      <c r="AT194" s="174"/>
      <c r="AU194" s="174"/>
      <c r="AV194" s="174"/>
      <c r="AW194" s="174"/>
      <c r="AX194" s="174"/>
      <c r="AY194" s="174"/>
    </row>
    <row r="195" spans="1:53" ht="13.5" customHeight="1">
      <c r="A195" s="221"/>
      <c r="B195" s="234"/>
      <c r="C195" s="225"/>
      <c r="D195" s="312"/>
      <c r="E195" s="232"/>
      <c r="F195" s="236"/>
      <c r="G195" s="96" t="s">
        <v>42</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191"/>
      <c r="AN195" s="246"/>
      <c r="AO195" s="214"/>
      <c r="AP195" s="8"/>
      <c r="AQ195" s="198"/>
      <c r="AR195" s="199"/>
      <c r="AS195" s="219"/>
      <c r="AT195" s="175" t="s">
        <v>147</v>
      </c>
      <c r="AU195" s="176"/>
      <c r="AV195" s="141"/>
      <c r="AW195" s="175" t="s">
        <v>148</v>
      </c>
      <c r="AX195" s="177"/>
      <c r="AY195" s="178"/>
    </row>
    <row r="196" spans="1:53" ht="13.5" customHeight="1">
      <c r="A196" s="220" t="str">
        <f>IFERROR(INDEX(【従業者名簿】!F:F,MATCH(F196,【従業者名簿】!C:C,0)),"")</f>
        <v/>
      </c>
      <c r="B196" s="233" t="s">
        <v>34</v>
      </c>
      <c r="C196" s="224" t="str">
        <f t="shared" ref="C196" si="205">IF(AO196="介護福祉士","〇","")</f>
        <v/>
      </c>
      <c r="D196" s="311" t="str">
        <f>IF(A196="","",DATEDIF(A196,$AF$3,"m"))</f>
        <v/>
      </c>
      <c r="E196" s="231"/>
      <c r="F196" s="230"/>
      <c r="G196" s="96" t="s">
        <v>37</v>
      </c>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191">
        <f>SUM(H197:AL197)</f>
        <v>0</v>
      </c>
      <c r="AN196" s="211" t="str">
        <f>IFERROR(IF(OR(E196="Ａ",AM196&gt;$AF$205),1,ROUNDDOWN(AM196/$AF$45,1)),"")</f>
        <v/>
      </c>
      <c r="AO196" s="309"/>
      <c r="AP196" s="8"/>
      <c r="AQ196" s="156" t="s">
        <v>168</v>
      </c>
      <c r="AR196" s="157"/>
      <c r="AS196" s="158"/>
      <c r="AT196" s="159">
        <f>ROUNDDOWN(SUMIF(C174:C239,"〇",AN174:AN239),1)</f>
        <v>0</v>
      </c>
      <c r="AU196" s="160"/>
      <c r="AV196" s="160"/>
      <c r="AW196" s="179" t="e">
        <f>AT196/AM204</f>
        <v>#DIV/0!</v>
      </c>
      <c r="AX196" s="180"/>
      <c r="AY196" s="180"/>
    </row>
    <row r="197" spans="1:53" ht="13.5" customHeight="1">
      <c r="A197" s="221"/>
      <c r="B197" s="234"/>
      <c r="C197" s="225"/>
      <c r="D197" s="312"/>
      <c r="E197" s="232"/>
      <c r="F197" s="230"/>
      <c r="G197" s="96" t="s">
        <v>42</v>
      </c>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191"/>
      <c r="AN197" s="246"/>
      <c r="AO197" s="310"/>
      <c r="AP197" s="8"/>
      <c r="AQ197" s="153" t="s">
        <v>169</v>
      </c>
      <c r="AR197" s="154"/>
      <c r="AS197" s="155"/>
      <c r="AT197" s="160"/>
      <c r="AU197" s="160"/>
      <c r="AV197" s="160"/>
      <c r="AW197" s="180"/>
      <c r="AX197" s="180"/>
      <c r="AY197" s="180"/>
    </row>
    <row r="198" spans="1:53" ht="13.5" customHeight="1">
      <c r="A198" s="220" t="str">
        <f>IFERROR(INDEX(【従業者名簿】!F:F,MATCH(F198,【従業者名簿】!C:C,0)),"")</f>
        <v/>
      </c>
      <c r="B198" s="233" t="s">
        <v>34</v>
      </c>
      <c r="C198" s="224" t="str">
        <f t="shared" ref="C198" si="206">IF(AO198="介護福祉士","〇","")</f>
        <v/>
      </c>
      <c r="D198" s="311" t="str">
        <f>IF(A198="","",DATEDIF(A198,$AF$3,"m"))</f>
        <v/>
      </c>
      <c r="E198" s="228"/>
      <c r="F198" s="230"/>
      <c r="G198" s="96" t="s">
        <v>37</v>
      </c>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191">
        <f>SUM(H199:AL199)</f>
        <v>0</v>
      </c>
      <c r="AN198" s="211" t="str">
        <f>IFERROR(IF(OR(E198="Ａ",AM198&gt;$AF$205),1,ROUNDDOWN(AM198/$AF$45,1)),"")</f>
        <v/>
      </c>
      <c r="AO198" s="309"/>
      <c r="AP198" s="8"/>
      <c r="AQ198" s="156" t="s">
        <v>170</v>
      </c>
      <c r="AR198" s="157"/>
      <c r="AS198" s="158"/>
      <c r="AT198" s="159">
        <f>ROUNDDOWN(SUMIFS(AN174:AN239,C174:C239,"〇",D174:D239,"&gt;="&amp;BA198),1)</f>
        <v>0</v>
      </c>
      <c r="AU198" s="160"/>
      <c r="AV198" s="160"/>
      <c r="AW198" s="179" t="e">
        <f>AT198/AM204</f>
        <v>#DIV/0!</v>
      </c>
      <c r="AX198" s="180"/>
      <c r="AY198" s="180"/>
      <c r="BA198" s="151">
        <f>【算定要件集計】!T7</f>
        <v>120</v>
      </c>
    </row>
    <row r="199" spans="1:53" ht="13.5" customHeight="1">
      <c r="A199" s="221"/>
      <c r="B199" s="234"/>
      <c r="C199" s="225"/>
      <c r="D199" s="312"/>
      <c r="E199" s="229"/>
      <c r="F199" s="230"/>
      <c r="G199" s="96" t="s">
        <v>42</v>
      </c>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191"/>
      <c r="AN199" s="246"/>
      <c r="AO199" s="310"/>
      <c r="AP199" s="8"/>
      <c r="AQ199" s="153" t="s">
        <v>172</v>
      </c>
      <c r="AR199" s="154"/>
      <c r="AS199" s="155"/>
      <c r="AT199" s="160"/>
      <c r="AU199" s="160"/>
      <c r="AV199" s="160"/>
      <c r="AW199" s="180"/>
      <c r="AX199" s="180"/>
      <c r="AY199" s="180"/>
      <c r="BA199" s="152"/>
    </row>
    <row r="200" spans="1:53" ht="13.5" customHeight="1">
      <c r="A200" s="220" t="str">
        <f>IFERROR(INDEX(【従業者名簿】!F:F,MATCH(F200,【従業者名簿】!C:C,0)),"")</f>
        <v/>
      </c>
      <c r="B200" s="233" t="s">
        <v>34</v>
      </c>
      <c r="C200" s="224" t="str">
        <f t="shared" ref="C200" si="207">IF(AO200="介護福祉士","〇","")</f>
        <v/>
      </c>
      <c r="D200" s="311" t="str">
        <f>IF(A200="","",DATEDIF(A200,$AF$3,"m"))</f>
        <v/>
      </c>
      <c r="E200" s="228"/>
      <c r="F200" s="230"/>
      <c r="G200" s="96" t="s">
        <v>37</v>
      </c>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191">
        <f>SUM(H201:AL201)</f>
        <v>0</v>
      </c>
      <c r="AN200" s="211" t="str">
        <f>IFERROR(IF(OR(E200="Ａ",AM200&gt;$AF$205),1,ROUNDDOWN(AM200/$AF$45,1)),"")</f>
        <v/>
      </c>
      <c r="AO200" s="309"/>
      <c r="AP200" s="8"/>
      <c r="AQ200" s="156" t="s">
        <v>173</v>
      </c>
      <c r="AR200" s="157"/>
      <c r="AS200" s="158"/>
      <c r="AT200" s="159">
        <f>ROUNDDOWN(SUM(SUMIF(E174:E239,{"Ａ","Ｂ"},AN174:AN239)),1)</f>
        <v>0</v>
      </c>
      <c r="AU200" s="160"/>
      <c r="AV200" s="160"/>
      <c r="AW200" s="161" t="e">
        <f>AT200/AM204</f>
        <v>#DIV/0!</v>
      </c>
      <c r="AX200" s="162"/>
      <c r="AY200" s="163"/>
      <c r="BA200" s="129"/>
    </row>
    <row r="201" spans="1:53" ht="13.5" customHeight="1">
      <c r="A201" s="221"/>
      <c r="B201" s="234"/>
      <c r="C201" s="225"/>
      <c r="D201" s="312"/>
      <c r="E201" s="229"/>
      <c r="F201" s="230"/>
      <c r="G201" s="96" t="s">
        <v>42</v>
      </c>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191"/>
      <c r="AN201" s="246"/>
      <c r="AO201" s="310"/>
      <c r="AP201" s="8"/>
      <c r="AQ201" s="153" t="s">
        <v>181</v>
      </c>
      <c r="AR201" s="154"/>
      <c r="AS201" s="155"/>
      <c r="AT201" s="160"/>
      <c r="AU201" s="160"/>
      <c r="AV201" s="160"/>
      <c r="AW201" s="164"/>
      <c r="AX201" s="165"/>
      <c r="AY201" s="166"/>
      <c r="BA201" s="130"/>
    </row>
    <row r="202" spans="1:53" ht="13.5" customHeight="1">
      <c r="A202" s="220" t="str">
        <f>IFERROR(INDEX(【従業者名簿】!F:F,MATCH(F202,【従業者名簿】!C:C,0)),"")</f>
        <v/>
      </c>
      <c r="B202" s="233" t="s">
        <v>34</v>
      </c>
      <c r="C202" s="224" t="str">
        <f t="shared" ref="C202" si="208">IF(AO202="介護福祉士","〇","")</f>
        <v/>
      </c>
      <c r="D202" s="311" t="str">
        <f>IF(A202="","",DATEDIF(A202,$AF$3,"m"))</f>
        <v/>
      </c>
      <c r="E202" s="228"/>
      <c r="F202" s="230"/>
      <c r="G202" s="96" t="s">
        <v>37</v>
      </c>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191">
        <f>SUM(H203:AL203)</f>
        <v>0</v>
      </c>
      <c r="AN202" s="211" t="str">
        <f>IFERROR(IF(OR(E202="Ａ",AM202&gt;$AF$205),1,ROUNDDOWN(AM202/$AF$45,1)),"")</f>
        <v/>
      </c>
      <c r="AO202" s="309"/>
      <c r="AP202" s="8"/>
      <c r="AQ202" s="156" t="s">
        <v>173</v>
      </c>
      <c r="AR202" s="157"/>
      <c r="AS202" s="158"/>
      <c r="AT202" s="159">
        <f>ROUNDDOWN(SUMIF(D174:D239,"&gt;="&amp;BA202,AN174:AN239),1)</f>
        <v>0</v>
      </c>
      <c r="AU202" s="160"/>
      <c r="AV202" s="160"/>
      <c r="AW202" s="161" t="e">
        <f>AT202/AM204</f>
        <v>#DIV/0!</v>
      </c>
      <c r="AX202" s="162"/>
      <c r="AY202" s="163"/>
      <c r="BA202" s="151">
        <f>【算定要件集計】!T11</f>
        <v>84</v>
      </c>
    </row>
    <row r="203" spans="1:53" ht="13.5" customHeight="1">
      <c r="A203" s="221"/>
      <c r="B203" s="234"/>
      <c r="C203" s="225"/>
      <c r="D203" s="312"/>
      <c r="E203" s="229"/>
      <c r="F203" s="230"/>
      <c r="G203" s="96" t="s">
        <v>42</v>
      </c>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191"/>
      <c r="AN203" s="246"/>
      <c r="AO203" s="310"/>
      <c r="AP203" s="8"/>
      <c r="AQ203" s="153" t="s">
        <v>175</v>
      </c>
      <c r="AR203" s="154"/>
      <c r="AS203" s="155"/>
      <c r="AT203" s="160"/>
      <c r="AU203" s="160"/>
      <c r="AV203" s="160"/>
      <c r="AW203" s="164"/>
      <c r="AX203" s="165"/>
      <c r="AY203" s="166"/>
      <c r="BA203" s="152"/>
    </row>
    <row r="204" spans="1:53" ht="13.5" customHeight="1">
      <c r="B204" s="196" t="s">
        <v>52</v>
      </c>
      <c r="C204" s="197"/>
      <c r="D204" s="197"/>
      <c r="E204" s="197"/>
      <c r="F204" s="197"/>
      <c r="G204" s="28" t="s">
        <v>50</v>
      </c>
      <c r="H204" s="26"/>
      <c r="I204" s="18"/>
      <c r="J204" s="196" t="s">
        <v>47</v>
      </c>
      <c r="K204" s="200"/>
      <c r="L204" s="200"/>
      <c r="M204" s="200"/>
      <c r="N204" s="200"/>
      <c r="O204" s="200"/>
      <c r="P204" s="200"/>
      <c r="Q204" s="200"/>
      <c r="R204" s="200"/>
      <c r="S204" s="17"/>
      <c r="T204" s="29" t="s">
        <v>51</v>
      </c>
      <c r="U204" s="27"/>
      <c r="V204" s="196" t="s">
        <v>48</v>
      </c>
      <c r="W204" s="200"/>
      <c r="X204" s="200"/>
      <c r="Y204" s="200"/>
      <c r="Z204" s="200"/>
      <c r="AA204" s="200"/>
      <c r="AB204" s="200"/>
      <c r="AC204" s="197"/>
      <c r="AD204" s="197"/>
      <c r="AE204" s="197"/>
      <c r="AF204" s="17" t="s">
        <v>152</v>
      </c>
      <c r="AH204" s="30"/>
      <c r="AI204" s="30"/>
      <c r="AJ204" s="30"/>
      <c r="AK204" s="30"/>
      <c r="AL204" s="30"/>
      <c r="AM204" s="203">
        <f>ROUNDDOWN(SUM(AN174:AN203,AN210:AN239),1)</f>
        <v>0</v>
      </c>
      <c r="AN204" s="204"/>
      <c r="AO204" s="326" t="s">
        <v>155</v>
      </c>
      <c r="AP204" s="11"/>
      <c r="AQ204" s="149"/>
      <c r="AR204" s="150"/>
      <c r="AS204" s="150"/>
      <c r="AT204" s="149"/>
      <c r="AU204" s="150"/>
      <c r="AV204" s="150"/>
      <c r="AW204" s="149"/>
      <c r="AX204" s="150"/>
      <c r="AY204" s="150"/>
    </row>
    <row r="205" spans="1:53" ht="13.5" customHeight="1">
      <c r="B205" s="198"/>
      <c r="C205" s="199"/>
      <c r="D205" s="199"/>
      <c r="E205" s="199"/>
      <c r="F205" s="199"/>
      <c r="G205" s="44">
        <f>$G$45</f>
        <v>0</v>
      </c>
      <c r="H205" s="24" t="s">
        <v>17</v>
      </c>
      <c r="I205" s="23"/>
      <c r="J205" s="201"/>
      <c r="K205" s="202"/>
      <c r="L205" s="202"/>
      <c r="M205" s="202"/>
      <c r="N205" s="202"/>
      <c r="O205" s="202"/>
      <c r="P205" s="202"/>
      <c r="Q205" s="202"/>
      <c r="R205" s="202"/>
      <c r="S205" s="209" t="str">
        <f>$S$45</f>
        <v/>
      </c>
      <c r="T205" s="209"/>
      <c r="U205" s="25" t="s">
        <v>7</v>
      </c>
      <c r="V205" s="201"/>
      <c r="W205" s="202"/>
      <c r="X205" s="202"/>
      <c r="Y205" s="202"/>
      <c r="Z205" s="202"/>
      <c r="AA205" s="202"/>
      <c r="AB205" s="202"/>
      <c r="AC205" s="199"/>
      <c r="AD205" s="199"/>
      <c r="AE205" s="199"/>
      <c r="AF205" s="210" t="str">
        <f>$AF$45</f>
        <v/>
      </c>
      <c r="AG205" s="210"/>
      <c r="AH205" s="24" t="s">
        <v>17</v>
      </c>
      <c r="AI205" s="24"/>
      <c r="AJ205" s="24"/>
      <c r="AK205" s="24"/>
      <c r="AL205" s="24"/>
      <c r="AM205" s="205"/>
      <c r="AN205" s="206"/>
      <c r="AO205" s="208"/>
      <c r="AP205" s="11"/>
      <c r="AQ205" s="150"/>
      <c r="AR205" s="150"/>
      <c r="AS205" s="150"/>
      <c r="AT205" s="150"/>
      <c r="AU205" s="150"/>
      <c r="AV205" s="150"/>
      <c r="AW205" s="150"/>
      <c r="AX205" s="150"/>
      <c r="AY205" s="150"/>
    </row>
    <row r="206" spans="1:53" ht="13.5" customHeight="1">
      <c r="B206" s="46"/>
      <c r="C206" s="46"/>
      <c r="D206" s="46"/>
      <c r="E206" s="7" t="s">
        <v>92</v>
      </c>
      <c r="F206" s="46"/>
      <c r="G206" s="61"/>
      <c r="H206" s="7"/>
      <c r="I206" s="62"/>
      <c r="J206" s="62"/>
      <c r="K206" s="62"/>
      <c r="L206" s="62"/>
      <c r="M206" s="62"/>
      <c r="N206" s="62"/>
      <c r="O206" s="62"/>
      <c r="P206" s="62"/>
      <c r="Q206" s="62"/>
      <c r="R206" s="62"/>
      <c r="S206" s="63"/>
      <c r="T206" s="63"/>
      <c r="U206" s="7"/>
      <c r="V206" s="62"/>
      <c r="W206" s="62"/>
      <c r="X206" s="62"/>
      <c r="Y206" s="62"/>
      <c r="Z206" s="62"/>
      <c r="AA206" s="62"/>
      <c r="AB206" s="62"/>
      <c r="AC206" s="46"/>
      <c r="AD206" s="46"/>
      <c r="AE206" s="46"/>
      <c r="AF206" s="64"/>
      <c r="AG206" s="64"/>
      <c r="AH206" s="7"/>
      <c r="AI206" s="7"/>
      <c r="AJ206" s="7"/>
      <c r="AK206" s="7"/>
      <c r="AL206" s="7"/>
      <c r="AM206" s="121" t="s">
        <v>130</v>
      </c>
      <c r="AN206" s="66"/>
      <c r="AO206" s="67"/>
      <c r="AP206" s="11"/>
      <c r="AQ206" s="46"/>
      <c r="AR206" s="46"/>
      <c r="AS206" s="46"/>
      <c r="AT206" s="68"/>
      <c r="AU206" s="68"/>
      <c r="AV206" s="68"/>
      <c r="AW206" s="69"/>
      <c r="AX206" s="69"/>
      <c r="AY206" s="69"/>
    </row>
    <row r="207" spans="1:53" ht="13.5" customHeight="1">
      <c r="B207" s="46"/>
      <c r="C207" s="46"/>
      <c r="D207" s="46"/>
      <c r="E207" s="46"/>
      <c r="F207" s="46"/>
      <c r="G207" s="61"/>
      <c r="H207" s="7"/>
      <c r="I207" s="62"/>
      <c r="J207" s="62"/>
      <c r="K207" s="62"/>
      <c r="L207" s="62"/>
      <c r="M207" s="62"/>
      <c r="N207" s="62"/>
      <c r="O207" s="62"/>
      <c r="P207" s="62"/>
      <c r="Q207" s="62"/>
      <c r="R207" s="62"/>
      <c r="S207" s="63"/>
      <c r="T207" s="63"/>
      <c r="U207" s="7"/>
      <c r="V207" s="62"/>
      <c r="W207" s="62"/>
      <c r="X207" s="62"/>
      <c r="Y207" s="62"/>
      <c r="Z207" s="62"/>
      <c r="AA207" s="62"/>
      <c r="AB207" s="62"/>
      <c r="AC207" s="46"/>
      <c r="AD207" s="46"/>
      <c r="AE207" s="46"/>
      <c r="AF207" s="64"/>
      <c r="AG207" s="64"/>
      <c r="AH207" s="7"/>
      <c r="AI207" s="7"/>
      <c r="AJ207" s="7"/>
      <c r="AK207" s="7"/>
      <c r="AL207" s="7"/>
      <c r="AM207" s="65"/>
      <c r="AN207" s="66"/>
      <c r="AO207" s="67"/>
      <c r="AP207" s="11"/>
      <c r="AQ207" s="46"/>
      <c r="AR207" s="46"/>
      <c r="AS207" s="46"/>
      <c r="AT207" s="68"/>
      <c r="AU207" s="68"/>
      <c r="AV207" s="68"/>
      <c r="AW207" s="69"/>
      <c r="AX207" s="69"/>
      <c r="AY207" s="69"/>
    </row>
    <row r="208" spans="1:53" s="6" customFormat="1" ht="18" customHeight="1">
      <c r="A208" s="220" t="s">
        <v>61</v>
      </c>
      <c r="B208" s="286" t="s">
        <v>0</v>
      </c>
      <c r="C208" s="287" t="s">
        <v>169</v>
      </c>
      <c r="D208" s="287" t="s">
        <v>63</v>
      </c>
      <c r="E208" s="287" t="s">
        <v>1</v>
      </c>
      <c r="F208" s="286" t="s">
        <v>3</v>
      </c>
      <c r="G208" s="172" t="s">
        <v>38</v>
      </c>
      <c r="H208" s="21" t="str">
        <f>AF163</f>
        <v/>
      </c>
      <c r="I208" s="21" t="str">
        <f>IFERROR(H208+1,"")</f>
        <v/>
      </c>
      <c r="J208" s="21" t="str">
        <f>IFERROR(I208+1,"")</f>
        <v/>
      </c>
      <c r="K208" s="21" t="str">
        <f t="shared" ref="K208" si="209">IFERROR(J208+1,"")</f>
        <v/>
      </c>
      <c r="L208" s="21" t="str">
        <f t="shared" ref="L208" si="210">IFERROR(K208+1,"")</f>
        <v/>
      </c>
      <c r="M208" s="21" t="str">
        <f t="shared" ref="M208" si="211">IFERROR(L208+1,"")</f>
        <v/>
      </c>
      <c r="N208" s="21" t="str">
        <f t="shared" ref="N208" si="212">IFERROR(M208+1,"")</f>
        <v/>
      </c>
      <c r="O208" s="21" t="str">
        <f t="shared" ref="O208" si="213">IFERROR(N208+1,"")</f>
        <v/>
      </c>
      <c r="P208" s="21" t="str">
        <f t="shared" ref="P208" si="214">IFERROR(O208+1,"")</f>
        <v/>
      </c>
      <c r="Q208" s="21" t="str">
        <f t="shared" ref="Q208" si="215">IFERROR(P208+1,"")</f>
        <v/>
      </c>
      <c r="R208" s="21" t="str">
        <f t="shared" ref="R208" si="216">IFERROR(Q208+1,"")</f>
        <v/>
      </c>
      <c r="S208" s="21" t="str">
        <f t="shared" ref="S208" si="217">IFERROR(R208+1,"")</f>
        <v/>
      </c>
      <c r="T208" s="21" t="str">
        <f t="shared" ref="T208" si="218">IFERROR(S208+1,"")</f>
        <v/>
      </c>
      <c r="U208" s="21" t="str">
        <f t="shared" ref="U208" si="219">IFERROR(T208+1,"")</f>
        <v/>
      </c>
      <c r="V208" s="21" t="str">
        <f t="shared" ref="V208" si="220">IFERROR(U208+1,"")</f>
        <v/>
      </c>
      <c r="W208" s="21" t="str">
        <f t="shared" ref="W208" si="221">IFERROR(V208+1,"")</f>
        <v/>
      </c>
      <c r="X208" s="21" t="str">
        <f t="shared" ref="X208" si="222">IFERROR(W208+1,"")</f>
        <v/>
      </c>
      <c r="Y208" s="21" t="str">
        <f t="shared" ref="Y208" si="223">IFERROR(X208+1,"")</f>
        <v/>
      </c>
      <c r="Z208" s="21" t="str">
        <f t="shared" ref="Z208" si="224">IFERROR(Y208+1,"")</f>
        <v/>
      </c>
      <c r="AA208" s="21" t="str">
        <f t="shared" ref="AA208" si="225">IFERROR(Z208+1,"")</f>
        <v/>
      </c>
      <c r="AB208" s="21" t="str">
        <f t="shared" ref="AB208" si="226">IFERROR(AA208+1,"")</f>
        <v/>
      </c>
      <c r="AC208" s="21" t="str">
        <f t="shared" ref="AC208" si="227">IFERROR(AB208+1,"")</f>
        <v/>
      </c>
      <c r="AD208" s="21" t="str">
        <f t="shared" ref="AD208" si="228">IFERROR(AC208+1,"")</f>
        <v/>
      </c>
      <c r="AE208" s="21" t="str">
        <f t="shared" ref="AE208" si="229">IFERROR(AD208+1,"")</f>
        <v/>
      </c>
      <c r="AF208" s="21" t="str">
        <f t="shared" ref="AF208" si="230">IFERROR(AE208+1,"")</f>
        <v/>
      </c>
      <c r="AG208" s="21" t="str">
        <f t="shared" ref="AG208" si="231">IFERROR(AF208+1,"")</f>
        <v/>
      </c>
      <c r="AH208" s="21" t="str">
        <f t="shared" ref="AH208" si="232">IFERROR(AG208+1,"")</f>
        <v/>
      </c>
      <c r="AI208" s="21" t="str">
        <f t="shared" ref="AI208" si="233">IFERROR(AH208+1,"")</f>
        <v/>
      </c>
      <c r="AJ208" s="21" t="str">
        <f>IFERROR(IF(MONTH(AI208)&lt;&gt;MONTH(AI208+1),"",AI208+1),"")</f>
        <v/>
      </c>
      <c r="AK208" s="21" t="str">
        <f>IFERROR(IF(MONTH(AJ208)&lt;&gt;MONTH(AJ208+1),"",AJ208+1),"")</f>
        <v/>
      </c>
      <c r="AL208" s="21" t="str">
        <f>IFERROR(IF(MONTH(AK208)&lt;&gt;MONTH(AK208+1),"",AK208+1),"")</f>
        <v/>
      </c>
      <c r="AM208" s="275" t="s">
        <v>145</v>
      </c>
      <c r="AN208" s="275" t="s">
        <v>150</v>
      </c>
      <c r="AO208" s="276" t="s">
        <v>124</v>
      </c>
      <c r="AQ208" s="1"/>
      <c r="AR208" s="1"/>
      <c r="AS208" s="1"/>
      <c r="AT208" s="1"/>
      <c r="AU208" s="1"/>
      <c r="AV208" s="1"/>
      <c r="AW208" s="1"/>
      <c r="AX208" s="1"/>
      <c r="AY208" s="1"/>
    </row>
    <row r="209" spans="1:51" s="6" customFormat="1" ht="18" customHeight="1">
      <c r="A209" s="221"/>
      <c r="B209" s="286"/>
      <c r="C209" s="288"/>
      <c r="D209" s="288"/>
      <c r="E209" s="288"/>
      <c r="F209" s="286"/>
      <c r="G209" s="289"/>
      <c r="H209" s="22" t="str">
        <f>H208</f>
        <v/>
      </c>
      <c r="I209" s="22" t="str">
        <f>I208</f>
        <v/>
      </c>
      <c r="J209" s="22" t="str">
        <f t="shared" ref="J209:AL209" si="234">J208</f>
        <v/>
      </c>
      <c r="K209" s="22" t="str">
        <f t="shared" si="234"/>
        <v/>
      </c>
      <c r="L209" s="22" t="str">
        <f t="shared" si="234"/>
        <v/>
      </c>
      <c r="M209" s="22" t="str">
        <f t="shared" si="234"/>
        <v/>
      </c>
      <c r="N209" s="22" t="str">
        <f t="shared" si="234"/>
        <v/>
      </c>
      <c r="O209" s="22" t="str">
        <f t="shared" si="234"/>
        <v/>
      </c>
      <c r="P209" s="22" t="str">
        <f t="shared" si="234"/>
        <v/>
      </c>
      <c r="Q209" s="22" t="str">
        <f t="shared" si="234"/>
        <v/>
      </c>
      <c r="R209" s="22" t="str">
        <f t="shared" si="234"/>
        <v/>
      </c>
      <c r="S209" s="22" t="str">
        <f t="shared" si="234"/>
        <v/>
      </c>
      <c r="T209" s="22" t="str">
        <f t="shared" si="234"/>
        <v/>
      </c>
      <c r="U209" s="22" t="str">
        <f t="shared" si="234"/>
        <v/>
      </c>
      <c r="V209" s="22" t="str">
        <f t="shared" si="234"/>
        <v/>
      </c>
      <c r="W209" s="22" t="str">
        <f t="shared" si="234"/>
        <v/>
      </c>
      <c r="X209" s="22" t="str">
        <f t="shared" si="234"/>
        <v/>
      </c>
      <c r="Y209" s="22" t="str">
        <f t="shared" si="234"/>
        <v/>
      </c>
      <c r="Z209" s="22" t="str">
        <f t="shared" si="234"/>
        <v/>
      </c>
      <c r="AA209" s="22" t="str">
        <f t="shared" si="234"/>
        <v/>
      </c>
      <c r="AB209" s="22" t="str">
        <f t="shared" si="234"/>
        <v/>
      </c>
      <c r="AC209" s="22" t="str">
        <f t="shared" si="234"/>
        <v/>
      </c>
      <c r="AD209" s="22" t="str">
        <f t="shared" si="234"/>
        <v/>
      </c>
      <c r="AE209" s="22" t="str">
        <f t="shared" si="234"/>
        <v/>
      </c>
      <c r="AF209" s="22" t="str">
        <f t="shared" si="234"/>
        <v/>
      </c>
      <c r="AG209" s="22" t="str">
        <f t="shared" si="234"/>
        <v/>
      </c>
      <c r="AH209" s="22" t="str">
        <f t="shared" si="234"/>
        <v/>
      </c>
      <c r="AI209" s="22" t="str">
        <f t="shared" si="234"/>
        <v/>
      </c>
      <c r="AJ209" s="22" t="str">
        <f t="shared" si="234"/>
        <v/>
      </c>
      <c r="AK209" s="22" t="str">
        <f t="shared" si="234"/>
        <v/>
      </c>
      <c r="AL209" s="22" t="str">
        <f t="shared" si="234"/>
        <v/>
      </c>
      <c r="AM209" s="275"/>
      <c r="AN209" s="275"/>
      <c r="AO209" s="277"/>
      <c r="AQ209" s="1"/>
      <c r="AR209" s="1"/>
      <c r="AS209" s="1"/>
      <c r="AT209" s="1"/>
      <c r="AU209" s="1"/>
      <c r="AV209" s="1"/>
      <c r="AW209" s="1"/>
      <c r="AX209" s="1"/>
      <c r="AY209" s="1"/>
    </row>
    <row r="210" spans="1:51" ht="13.5" customHeight="1">
      <c r="A210" s="220" t="str">
        <f>IFERROR(INDEX(【従業者名簿】!F:F,MATCH(F210,【従業者名簿】!C:C,0)),"")</f>
        <v/>
      </c>
      <c r="B210" s="233" t="s">
        <v>34</v>
      </c>
      <c r="C210" s="224" t="str">
        <f>IF(AO210="介護福祉士","〇","")</f>
        <v/>
      </c>
      <c r="D210" s="311" t="str">
        <f>IF(A210="","",DATEDIF(A210,$AF$3,"m"))</f>
        <v/>
      </c>
      <c r="E210" s="231"/>
      <c r="F210" s="235"/>
      <c r="G210" s="96" t="s">
        <v>37</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91">
        <f>SUM(H211:AL211)</f>
        <v>0</v>
      </c>
      <c r="AN210" s="211" t="str">
        <f t="shared" ref="AN210" si="235">IFERROR(IF(OR(E210="Ａ",AM210&gt;$AF$205),1,ROUNDDOWN(AM210/$AF$45,1)),"")</f>
        <v/>
      </c>
      <c r="AO210" s="213"/>
      <c r="AP210" s="8"/>
    </row>
    <row r="211" spans="1:51" ht="13.5" customHeight="1">
      <c r="A211" s="221"/>
      <c r="B211" s="234"/>
      <c r="C211" s="225"/>
      <c r="D211" s="312"/>
      <c r="E211" s="232"/>
      <c r="F211" s="236"/>
      <c r="G211" s="96" t="s">
        <v>42</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191"/>
      <c r="AN211" s="246"/>
      <c r="AO211" s="214"/>
      <c r="AP211" s="8"/>
    </row>
    <row r="212" spans="1:51" ht="13.5" customHeight="1">
      <c r="A212" s="220" t="str">
        <f>IFERROR(INDEX(【従業者名簿】!F:F,MATCH(F212,【従業者名簿】!C:C,0)),"")</f>
        <v/>
      </c>
      <c r="B212" s="233" t="s">
        <v>34</v>
      </c>
      <c r="C212" s="224" t="str">
        <f t="shared" ref="C212" si="236">IF(AO212="介護福祉士","〇","")</f>
        <v/>
      </c>
      <c r="D212" s="311" t="str">
        <f>IF(A212="","",DATEDIF(A212,$AF$3,"m"))</f>
        <v/>
      </c>
      <c r="E212" s="228"/>
      <c r="F212" s="230"/>
      <c r="G212" s="96" t="s">
        <v>37</v>
      </c>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91">
        <f>SUM(H213:AL213)</f>
        <v>0</v>
      </c>
      <c r="AN212" s="211" t="str">
        <f t="shared" ref="AN212" si="237">IFERROR(IF(OR(E212="Ａ",AM212&gt;$AF$205),1,ROUNDDOWN(AM212/$AF$45,1)),"")</f>
        <v/>
      </c>
      <c r="AO212" s="309"/>
      <c r="AP212" s="8"/>
    </row>
    <row r="213" spans="1:51" ht="13.5" customHeight="1">
      <c r="A213" s="221"/>
      <c r="B213" s="234"/>
      <c r="C213" s="225"/>
      <c r="D213" s="312"/>
      <c r="E213" s="229"/>
      <c r="F213" s="230"/>
      <c r="G213" s="96" t="s">
        <v>42</v>
      </c>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191"/>
      <c r="AN213" s="246"/>
      <c r="AO213" s="310"/>
      <c r="AP213" s="8"/>
    </row>
    <row r="214" spans="1:51" ht="13.5" customHeight="1">
      <c r="A214" s="220" t="str">
        <f>IFERROR(INDEX(【従業者名簿】!F:F,MATCH(F214,【従業者名簿】!C:C,0)),"")</f>
        <v/>
      </c>
      <c r="B214" s="233" t="s">
        <v>34</v>
      </c>
      <c r="C214" s="224" t="str">
        <f t="shared" ref="C214" si="238">IF(AO214="介護福祉士","〇","")</f>
        <v/>
      </c>
      <c r="D214" s="311" t="str">
        <f>IF(A214="","",DATEDIF(A214,$AF$3,"m"))</f>
        <v/>
      </c>
      <c r="E214" s="228"/>
      <c r="F214" s="230"/>
      <c r="G214" s="96" t="s">
        <v>37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91">
        <f>SUM(H215:AL215)</f>
        <v>0</v>
      </c>
      <c r="AN214" s="211" t="str">
        <f t="shared" ref="AN214" si="239">IFERROR(IF(OR(E214="Ａ",AM214&gt;$AF$205),1,ROUNDDOWN(AM214/$AF$45,1)),"")</f>
        <v/>
      </c>
      <c r="AO214" s="309"/>
      <c r="AP214" s="8"/>
    </row>
    <row r="215" spans="1:51" ht="13.5" customHeight="1">
      <c r="A215" s="221"/>
      <c r="B215" s="234"/>
      <c r="C215" s="225"/>
      <c r="D215" s="312"/>
      <c r="E215" s="229"/>
      <c r="F215" s="230"/>
      <c r="G215" s="96" t="s">
        <v>42</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191"/>
      <c r="AN215" s="246"/>
      <c r="AO215" s="310"/>
      <c r="AP215" s="8"/>
    </row>
    <row r="216" spans="1:51" ht="13.5" customHeight="1">
      <c r="A216" s="220" t="str">
        <f>IFERROR(INDEX(【従業者名簿】!F:F,MATCH(F216,【従業者名簿】!C:C,0)),"")</f>
        <v/>
      </c>
      <c r="B216" s="233" t="s">
        <v>34</v>
      </c>
      <c r="C216" s="224" t="str">
        <f t="shared" ref="C216" si="240">IF(AO216="介護福祉士","〇","")</f>
        <v/>
      </c>
      <c r="D216" s="311" t="str">
        <f t="shared" ref="D216" si="241">IF(A216="","",DATEDIF(A216,$AF$3,"m"))</f>
        <v/>
      </c>
      <c r="E216" s="228"/>
      <c r="F216" s="230"/>
      <c r="G216" s="96" t="s">
        <v>37</v>
      </c>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91">
        <f t="shared" ref="AM216" si="242">SUM(H217:AL217)</f>
        <v>0</v>
      </c>
      <c r="AN216" s="211" t="str">
        <f t="shared" ref="AN216" si="243">IFERROR(IF(OR(E216="Ａ",AM216&gt;$AF$205),1,ROUNDDOWN(AM216/$AF$45,1)),"")</f>
        <v/>
      </c>
      <c r="AO216" s="309"/>
      <c r="AP216" s="8"/>
    </row>
    <row r="217" spans="1:51" ht="13.5" customHeight="1">
      <c r="A217" s="221"/>
      <c r="B217" s="234"/>
      <c r="C217" s="225"/>
      <c r="D217" s="312"/>
      <c r="E217" s="229"/>
      <c r="F217" s="230"/>
      <c r="G217" s="96" t="s">
        <v>42</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191"/>
      <c r="AN217" s="246"/>
      <c r="AO217" s="310"/>
      <c r="AP217" s="8"/>
    </row>
    <row r="218" spans="1:51" ht="13.5" customHeight="1">
      <c r="A218" s="220" t="str">
        <f>IFERROR(INDEX(【従業者名簿】!F:F,MATCH(F218,【従業者名簿】!C:C,0)),"")</f>
        <v/>
      </c>
      <c r="B218" s="233" t="s">
        <v>34</v>
      </c>
      <c r="C218" s="224" t="str">
        <f t="shared" ref="C218" si="244">IF(AO218="介護福祉士","〇","")</f>
        <v/>
      </c>
      <c r="D218" s="311" t="str">
        <f t="shared" ref="D218" si="245">IF(A218="","",DATEDIF(A218,$AF$3,"m"))</f>
        <v/>
      </c>
      <c r="E218" s="228"/>
      <c r="F218" s="230"/>
      <c r="G218" s="96" t="s">
        <v>37</v>
      </c>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91">
        <f t="shared" ref="AM218" si="246">SUM(H219:AL219)</f>
        <v>0</v>
      </c>
      <c r="AN218" s="211" t="str">
        <f t="shared" ref="AN218" si="247">IFERROR(IF(OR(E218="Ａ",AM218&gt;$AF$205),1,ROUNDDOWN(AM218/$AF$45,1)),"")</f>
        <v/>
      </c>
      <c r="AO218" s="309"/>
      <c r="AP218" s="8"/>
    </row>
    <row r="219" spans="1:51" ht="13.5" customHeight="1">
      <c r="A219" s="221"/>
      <c r="B219" s="234"/>
      <c r="C219" s="225"/>
      <c r="D219" s="312"/>
      <c r="E219" s="229"/>
      <c r="F219" s="230"/>
      <c r="G219" s="96" t="s">
        <v>42</v>
      </c>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191"/>
      <c r="AN219" s="246"/>
      <c r="AO219" s="310"/>
      <c r="AP219" s="8"/>
    </row>
    <row r="220" spans="1:51" ht="13.5" customHeight="1">
      <c r="A220" s="220" t="str">
        <f>IFERROR(INDEX(【従業者名簿】!F:F,MATCH(F220,【従業者名簿】!C:C,0)),"")</f>
        <v/>
      </c>
      <c r="B220" s="233" t="s">
        <v>34</v>
      </c>
      <c r="C220" s="224" t="str">
        <f t="shared" ref="C220" si="248">IF(AO220="介護福祉士","〇","")</f>
        <v/>
      </c>
      <c r="D220" s="311" t="str">
        <f t="shared" ref="D220" si="249">IF(A220="","",DATEDIF(A220,$AF$3,"m"))</f>
        <v/>
      </c>
      <c r="E220" s="228"/>
      <c r="F220" s="230"/>
      <c r="G220" s="96" t="s">
        <v>37</v>
      </c>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91">
        <f t="shared" ref="AM220" si="250">SUM(H221:AL221)</f>
        <v>0</v>
      </c>
      <c r="AN220" s="211" t="str">
        <f t="shared" ref="AN220" si="251">IFERROR(IF(OR(E220="Ａ",AM220&gt;$AF$205),1,ROUNDDOWN(AM220/$AF$45,1)),"")</f>
        <v/>
      </c>
      <c r="AO220" s="309"/>
      <c r="AP220" s="8"/>
    </row>
    <row r="221" spans="1:51" ht="13.5" customHeight="1">
      <c r="A221" s="221"/>
      <c r="B221" s="234"/>
      <c r="C221" s="225"/>
      <c r="D221" s="312"/>
      <c r="E221" s="229"/>
      <c r="F221" s="230"/>
      <c r="G221" s="96" t="s">
        <v>42</v>
      </c>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191"/>
      <c r="AN221" s="246"/>
      <c r="AO221" s="310"/>
      <c r="AP221" s="8"/>
    </row>
    <row r="222" spans="1:51" ht="13.5" customHeight="1">
      <c r="A222" s="220" t="str">
        <f>IFERROR(INDEX(【従業者名簿】!F:F,MATCH(F222,【従業者名簿】!C:C,0)),"")</f>
        <v/>
      </c>
      <c r="B222" s="233" t="s">
        <v>34</v>
      </c>
      <c r="C222" s="224" t="str">
        <f t="shared" ref="C222" si="252">IF(AO222="介護福祉士","〇","")</f>
        <v/>
      </c>
      <c r="D222" s="311" t="str">
        <f t="shared" ref="D222" si="253">IF(A222="","",DATEDIF(A222,$AF$3,"m"))</f>
        <v/>
      </c>
      <c r="E222" s="228"/>
      <c r="F222" s="230"/>
      <c r="G222" s="96" t="s">
        <v>37</v>
      </c>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91">
        <f t="shared" ref="AM222" si="254">SUM(H223:AL223)</f>
        <v>0</v>
      </c>
      <c r="AN222" s="211" t="str">
        <f t="shared" ref="AN222" si="255">IFERROR(IF(OR(E222="Ａ",AM222&gt;$AF$205),1,ROUNDDOWN(AM222/$AF$45,1)),"")</f>
        <v/>
      </c>
      <c r="AO222" s="309"/>
      <c r="AP222" s="8"/>
    </row>
    <row r="223" spans="1:51" ht="13.5" customHeight="1">
      <c r="A223" s="221"/>
      <c r="B223" s="234"/>
      <c r="C223" s="225"/>
      <c r="D223" s="312"/>
      <c r="E223" s="229"/>
      <c r="F223" s="230"/>
      <c r="G223" s="96" t="s">
        <v>42</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191"/>
      <c r="AN223" s="246"/>
      <c r="AO223" s="310"/>
      <c r="AP223" s="8"/>
    </row>
    <row r="224" spans="1:51" ht="13.5" customHeight="1">
      <c r="A224" s="220" t="str">
        <f>IFERROR(INDEX(【従業者名簿】!F:F,MATCH(F224,【従業者名簿】!C:C,0)),"")</f>
        <v/>
      </c>
      <c r="B224" s="233" t="s">
        <v>34</v>
      </c>
      <c r="C224" s="224" t="str">
        <f t="shared" ref="C224" si="256">IF(AO224="介護福祉士","〇","")</f>
        <v/>
      </c>
      <c r="D224" s="311" t="str">
        <f t="shared" ref="D224" si="257">IF(A224="","",DATEDIF(A224,$AF$3,"m"))</f>
        <v/>
      </c>
      <c r="E224" s="228"/>
      <c r="F224" s="230"/>
      <c r="G224" s="96" t="s">
        <v>37</v>
      </c>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91">
        <f t="shared" ref="AM224" si="258">SUM(H225:AL225)</f>
        <v>0</v>
      </c>
      <c r="AN224" s="211" t="str">
        <f t="shared" ref="AN224" si="259">IFERROR(IF(OR(E224="Ａ",AM224&gt;$AF$205),1,ROUNDDOWN(AM224/$AF$45,1)),"")</f>
        <v/>
      </c>
      <c r="AO224" s="309"/>
      <c r="AP224" s="8"/>
    </row>
    <row r="225" spans="1:51" ht="13.5" customHeight="1">
      <c r="A225" s="221"/>
      <c r="B225" s="234"/>
      <c r="C225" s="225"/>
      <c r="D225" s="312"/>
      <c r="E225" s="229"/>
      <c r="F225" s="230"/>
      <c r="G225" s="96" t="s">
        <v>42</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191"/>
      <c r="AN225" s="246"/>
      <c r="AO225" s="310"/>
      <c r="AP225" s="8"/>
    </row>
    <row r="226" spans="1:51" ht="13.5" customHeight="1">
      <c r="A226" s="220" t="str">
        <f>IFERROR(INDEX(【従業者名簿】!F:F,MATCH(F226,【従業者名簿】!C:C,0)),"")</f>
        <v/>
      </c>
      <c r="B226" s="233" t="s">
        <v>34</v>
      </c>
      <c r="C226" s="224" t="str">
        <f t="shared" ref="C226" si="260">IF(AO226="介護福祉士","〇","")</f>
        <v/>
      </c>
      <c r="D226" s="311" t="str">
        <f t="shared" ref="D226" si="261">IF(A226="","",DATEDIF(A226,$AF$3,"m"))</f>
        <v/>
      </c>
      <c r="E226" s="228"/>
      <c r="F226" s="230"/>
      <c r="G226" s="96" t="s">
        <v>37</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91">
        <f t="shared" ref="AM226" si="262">SUM(H227:AL227)</f>
        <v>0</v>
      </c>
      <c r="AN226" s="211" t="str">
        <f t="shared" ref="AN226" si="263">IFERROR(IF(OR(E226="Ａ",AM226&gt;$AF$205),1,ROUNDDOWN(AM226/$AF$45,1)),"")</f>
        <v/>
      </c>
      <c r="AO226" s="309"/>
      <c r="AP226" s="8"/>
    </row>
    <row r="227" spans="1:51" ht="13.5" customHeight="1">
      <c r="A227" s="221"/>
      <c r="B227" s="234"/>
      <c r="C227" s="225"/>
      <c r="D227" s="312"/>
      <c r="E227" s="229"/>
      <c r="F227" s="230"/>
      <c r="G227" s="96" t="s">
        <v>42</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191"/>
      <c r="AN227" s="246"/>
      <c r="AO227" s="310"/>
      <c r="AP227" s="8"/>
    </row>
    <row r="228" spans="1:51" ht="13.5" customHeight="1">
      <c r="A228" s="220" t="str">
        <f>IFERROR(INDEX(【従業者名簿】!F:F,MATCH(F228,【従業者名簿】!C:C,0)),"")</f>
        <v/>
      </c>
      <c r="B228" s="233" t="s">
        <v>34</v>
      </c>
      <c r="C228" s="224" t="str">
        <f t="shared" ref="C228" si="264">IF(AO228="介護福祉士","〇","")</f>
        <v/>
      </c>
      <c r="D228" s="311" t="str">
        <f t="shared" ref="D228" si="265">IF(A228="","",DATEDIF(A228,$AF$3,"m"))</f>
        <v/>
      </c>
      <c r="E228" s="228"/>
      <c r="F228" s="230"/>
      <c r="G228" s="96" t="s">
        <v>37</v>
      </c>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91">
        <f t="shared" ref="AM228" si="266">SUM(H229:AL229)</f>
        <v>0</v>
      </c>
      <c r="AN228" s="211" t="str">
        <f t="shared" ref="AN228" si="267">IFERROR(IF(OR(E228="Ａ",AM228&gt;$AF$205),1,ROUNDDOWN(AM228/$AF$45,1)),"")</f>
        <v/>
      </c>
      <c r="AO228" s="309"/>
      <c r="AP228" s="8"/>
    </row>
    <row r="229" spans="1:51" ht="13.5" customHeight="1">
      <c r="A229" s="221"/>
      <c r="B229" s="234"/>
      <c r="C229" s="225"/>
      <c r="D229" s="312"/>
      <c r="E229" s="229"/>
      <c r="F229" s="230"/>
      <c r="G229" s="96" t="s">
        <v>42</v>
      </c>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191"/>
      <c r="AN229" s="246"/>
      <c r="AO229" s="310"/>
      <c r="AP229" s="8"/>
    </row>
    <row r="230" spans="1:51" ht="13.5" customHeight="1">
      <c r="A230" s="220" t="str">
        <f>IFERROR(INDEX(【従業者名簿】!F:F,MATCH(F230,【従業者名簿】!C:C,0)),"")</f>
        <v/>
      </c>
      <c r="B230" s="233" t="s">
        <v>34</v>
      </c>
      <c r="C230" s="224" t="str">
        <f t="shared" ref="C230" si="268">IF(AO230="介護福祉士","〇","")</f>
        <v/>
      </c>
      <c r="D230" s="311" t="str">
        <f t="shared" ref="D230" si="269">IF(A230="","",DATEDIF(A230,$AF$3,"m"))</f>
        <v/>
      </c>
      <c r="E230" s="228"/>
      <c r="F230" s="230"/>
      <c r="G230" s="96" t="s">
        <v>37</v>
      </c>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91">
        <f t="shared" ref="AM230" si="270">SUM(H231:AL231)</f>
        <v>0</v>
      </c>
      <c r="AN230" s="211" t="str">
        <f t="shared" ref="AN230" si="271">IFERROR(IF(OR(E230="Ａ",AM230&gt;$AF$205),1,ROUNDDOWN(AM230/$AF$45,1)),"")</f>
        <v/>
      </c>
      <c r="AO230" s="309"/>
      <c r="AP230" s="8"/>
    </row>
    <row r="231" spans="1:51" ht="13.5" customHeight="1">
      <c r="A231" s="221"/>
      <c r="B231" s="234"/>
      <c r="C231" s="225"/>
      <c r="D231" s="312"/>
      <c r="E231" s="229"/>
      <c r="F231" s="230"/>
      <c r="G231" s="96" t="s">
        <v>42</v>
      </c>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191"/>
      <c r="AN231" s="246"/>
      <c r="AO231" s="310"/>
      <c r="AP231" s="8"/>
    </row>
    <row r="232" spans="1:51" ht="13.5" customHeight="1">
      <c r="A232" s="220" t="str">
        <f>IFERROR(INDEX(【従業者名簿】!F:F,MATCH(F232,【従業者名簿】!C:C,0)),"")</f>
        <v/>
      </c>
      <c r="B232" s="233" t="s">
        <v>34</v>
      </c>
      <c r="C232" s="224" t="str">
        <f t="shared" ref="C232" si="272">IF(AO232="介護福祉士","〇","")</f>
        <v/>
      </c>
      <c r="D232" s="311" t="str">
        <f t="shared" ref="D232" si="273">IF(A232="","",DATEDIF(A232,$AF$3,"m"))</f>
        <v/>
      </c>
      <c r="E232" s="228"/>
      <c r="F232" s="230"/>
      <c r="G232" s="96" t="s">
        <v>37</v>
      </c>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91">
        <f t="shared" ref="AM232" si="274">SUM(H233:AL233)</f>
        <v>0</v>
      </c>
      <c r="AN232" s="211" t="str">
        <f t="shared" ref="AN232" si="275">IFERROR(IF(OR(E232="Ａ",AM232&gt;$AF$205),1,ROUNDDOWN(AM232/$AF$45,1)),"")</f>
        <v/>
      </c>
      <c r="AO232" s="309"/>
      <c r="AP232" s="8"/>
    </row>
    <row r="233" spans="1:51" ht="13.5" customHeight="1">
      <c r="A233" s="221"/>
      <c r="B233" s="234"/>
      <c r="C233" s="225"/>
      <c r="D233" s="312"/>
      <c r="E233" s="229"/>
      <c r="F233" s="230"/>
      <c r="G233" s="96" t="s">
        <v>42</v>
      </c>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191"/>
      <c r="AN233" s="246"/>
      <c r="AO233" s="310"/>
      <c r="AP233" s="8"/>
    </row>
    <row r="234" spans="1:51" ht="13.5" customHeight="1">
      <c r="A234" s="220" t="str">
        <f>IFERROR(INDEX(【従業者名簿】!F:F,MATCH(F234,【従業者名簿】!C:C,0)),"")</f>
        <v/>
      </c>
      <c r="B234" s="233" t="s">
        <v>34</v>
      </c>
      <c r="C234" s="224" t="str">
        <f t="shared" ref="C234" si="276">IF(AO234="介護福祉士","〇","")</f>
        <v/>
      </c>
      <c r="D234" s="311" t="str">
        <f t="shared" ref="D234" si="277">IF(A234="","",DATEDIF(A234,$AF$3,"m"))</f>
        <v/>
      </c>
      <c r="E234" s="228"/>
      <c r="F234" s="230"/>
      <c r="G234" s="96" t="s">
        <v>37</v>
      </c>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91">
        <f t="shared" ref="AM234" si="278">SUM(H235:AL235)</f>
        <v>0</v>
      </c>
      <c r="AN234" s="211" t="str">
        <f t="shared" ref="AN234" si="279">IFERROR(IF(OR(E234="Ａ",AM234&gt;$AF$205),1,ROUNDDOWN(AM234/$AF$45,1)),"")</f>
        <v/>
      </c>
      <c r="AO234" s="309"/>
      <c r="AP234" s="8"/>
    </row>
    <row r="235" spans="1:51" ht="13.5" customHeight="1">
      <c r="A235" s="221"/>
      <c r="B235" s="234"/>
      <c r="C235" s="225"/>
      <c r="D235" s="312"/>
      <c r="E235" s="229"/>
      <c r="F235" s="230"/>
      <c r="G235" s="96" t="s">
        <v>42</v>
      </c>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191"/>
      <c r="AN235" s="246"/>
      <c r="AO235" s="310"/>
      <c r="AP235" s="8"/>
    </row>
    <row r="236" spans="1:51" ht="13.5" customHeight="1">
      <c r="A236" s="220" t="str">
        <f>IFERROR(INDEX(【従業者名簿】!F:F,MATCH(F236,【従業者名簿】!C:C,0)),"")</f>
        <v/>
      </c>
      <c r="B236" s="233" t="s">
        <v>34</v>
      </c>
      <c r="C236" s="224" t="str">
        <f t="shared" ref="C236" si="280">IF(AO236="介護福祉士","〇","")</f>
        <v/>
      </c>
      <c r="D236" s="311" t="str">
        <f t="shared" ref="D236" si="281">IF(A236="","",DATEDIF(A236,$AF$3,"m"))</f>
        <v/>
      </c>
      <c r="E236" s="231"/>
      <c r="F236" s="235"/>
      <c r="G236" s="96" t="s">
        <v>37</v>
      </c>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91">
        <f t="shared" ref="AM236" si="282">SUM(H237:AL237)</f>
        <v>0</v>
      </c>
      <c r="AN236" s="211" t="str">
        <f t="shared" ref="AN236" si="283">IFERROR(IF(OR(E236="Ａ",AM236&gt;$AF$205),1,ROUNDDOWN(AM236/$AF$45,1)),"")</f>
        <v/>
      </c>
      <c r="AO236" s="309"/>
      <c r="AP236" s="8"/>
    </row>
    <row r="237" spans="1:51" ht="13.5" customHeight="1">
      <c r="A237" s="221"/>
      <c r="B237" s="234"/>
      <c r="C237" s="225"/>
      <c r="D237" s="312"/>
      <c r="E237" s="232"/>
      <c r="F237" s="236"/>
      <c r="G237" s="96" t="s">
        <v>42</v>
      </c>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191"/>
      <c r="AN237" s="246"/>
      <c r="AO237" s="310"/>
      <c r="AP237" s="8"/>
    </row>
    <row r="238" spans="1:51" ht="13.5" customHeight="1">
      <c r="A238" s="220" t="str">
        <f>IFERROR(INDEX(【従業者名簿】!F:F,MATCH(F238,【従業者名簿】!C:C,0)),"")</f>
        <v/>
      </c>
      <c r="B238" s="233" t="s">
        <v>34</v>
      </c>
      <c r="C238" s="224" t="str">
        <f t="shared" ref="C238" si="284">IF(AO238="介護福祉士","〇","")</f>
        <v/>
      </c>
      <c r="D238" s="311" t="str">
        <f>IF(A238="","",DATEDIF(A238,$AF$3,"m"))</f>
        <v/>
      </c>
      <c r="E238" s="228"/>
      <c r="F238" s="230"/>
      <c r="G238" s="96" t="s">
        <v>37</v>
      </c>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91">
        <f>SUM(H239:AL239)</f>
        <v>0</v>
      </c>
      <c r="AN238" s="211" t="str">
        <f t="shared" ref="AN238" si="285">IFERROR(IF(OR(E238="Ａ",AM238&gt;$AF$205),1,ROUNDDOWN(AM238/$AF$45,1)),"")</f>
        <v/>
      </c>
      <c r="AO238" s="309"/>
      <c r="AP238" s="8"/>
    </row>
    <row r="239" spans="1:51" ht="13.5" customHeight="1">
      <c r="A239" s="221"/>
      <c r="B239" s="234"/>
      <c r="C239" s="225"/>
      <c r="D239" s="312"/>
      <c r="E239" s="229"/>
      <c r="F239" s="230"/>
      <c r="G239" s="96" t="s">
        <v>42</v>
      </c>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191"/>
      <c r="AN239" s="246"/>
      <c r="AO239" s="310"/>
      <c r="AP239" s="8"/>
    </row>
    <row r="240" spans="1:51" ht="13.5" customHeight="1">
      <c r="B240" s="115"/>
      <c r="C240" s="115"/>
      <c r="D240" s="115"/>
      <c r="E240" s="7" t="s">
        <v>92</v>
      </c>
      <c r="F240" s="115"/>
      <c r="G240" s="61"/>
      <c r="H240" s="7"/>
      <c r="I240" s="62"/>
      <c r="J240" s="62"/>
      <c r="K240" s="62"/>
      <c r="L240" s="62"/>
      <c r="M240" s="62"/>
      <c r="N240" s="62"/>
      <c r="O240" s="62"/>
      <c r="P240" s="62"/>
      <c r="Q240" s="62"/>
      <c r="R240" s="62"/>
      <c r="S240" s="63"/>
      <c r="T240" s="63"/>
      <c r="U240" s="7"/>
      <c r="V240" s="62"/>
      <c r="W240" s="62"/>
      <c r="X240" s="62"/>
      <c r="Y240" s="62"/>
      <c r="Z240" s="62"/>
      <c r="AA240" s="62"/>
      <c r="AB240" s="62"/>
      <c r="AC240" s="115"/>
      <c r="AD240" s="115"/>
      <c r="AE240" s="115"/>
      <c r="AF240" s="64"/>
      <c r="AG240" s="64"/>
      <c r="AH240" s="7"/>
      <c r="AI240" s="7"/>
      <c r="AJ240" s="7"/>
      <c r="AK240" s="7"/>
      <c r="AL240" s="7"/>
      <c r="AM240" s="65"/>
      <c r="AN240" s="66"/>
      <c r="AO240" s="67"/>
      <c r="AP240" s="11"/>
      <c r="AQ240" s="115"/>
      <c r="AR240" s="115"/>
      <c r="AS240" s="115"/>
      <c r="AT240" s="68"/>
      <c r="AU240" s="68"/>
      <c r="AV240" s="68"/>
      <c r="AW240" s="69"/>
      <c r="AX240" s="69"/>
      <c r="AY240" s="69"/>
    </row>
    <row r="241" spans="2:51" ht="13.5" customHeight="1">
      <c r="B241" s="115"/>
      <c r="C241" s="115"/>
      <c r="D241" s="115"/>
      <c r="E241" s="7"/>
      <c r="F241" s="115"/>
      <c r="G241" s="61"/>
      <c r="H241" s="7"/>
      <c r="I241" s="62"/>
      <c r="J241" s="62"/>
      <c r="K241" s="62"/>
      <c r="L241" s="62"/>
      <c r="M241" s="62"/>
      <c r="N241" s="62"/>
      <c r="O241" s="62"/>
      <c r="P241" s="62"/>
      <c r="Q241" s="62"/>
      <c r="R241" s="62"/>
      <c r="S241" s="63"/>
      <c r="T241" s="63"/>
      <c r="U241" s="7"/>
      <c r="V241" s="62"/>
      <c r="W241" s="62"/>
      <c r="X241" s="62"/>
      <c r="Y241" s="62"/>
      <c r="Z241" s="62"/>
      <c r="AA241" s="62"/>
      <c r="AB241" s="62"/>
      <c r="AC241" s="115"/>
      <c r="AD241" s="115"/>
      <c r="AE241" s="115"/>
      <c r="AF241" s="64"/>
      <c r="AG241" s="64"/>
      <c r="AH241" s="7"/>
      <c r="AI241" s="7"/>
      <c r="AJ241" s="7"/>
      <c r="AK241" s="7"/>
      <c r="AL241" s="7"/>
      <c r="AM241" s="65"/>
      <c r="AN241" s="66"/>
      <c r="AO241" s="67"/>
      <c r="AP241" s="11"/>
      <c r="AQ241" s="115"/>
      <c r="AR241" s="115"/>
      <c r="AS241" s="115"/>
      <c r="AT241" s="68"/>
      <c r="AU241" s="68"/>
      <c r="AV241" s="68"/>
      <c r="AW241" s="69"/>
      <c r="AX241" s="69"/>
      <c r="AY241" s="69"/>
    </row>
    <row r="242" spans="2:51" ht="13.5" customHeight="1"/>
  </sheetData>
  <sheetProtection sheet="1" objects="1" scenarios="1"/>
  <mergeCells count="1222">
    <mergeCell ref="BA198:BA199"/>
    <mergeCell ref="AQ199:AS199"/>
    <mergeCell ref="AQ200:AS200"/>
    <mergeCell ref="AT200:AV201"/>
    <mergeCell ref="AW200:AY201"/>
    <mergeCell ref="AQ201:AS201"/>
    <mergeCell ref="AT202:AV203"/>
    <mergeCell ref="AW202:AY203"/>
    <mergeCell ref="BA202:BA203"/>
    <mergeCell ref="AQ203:AS203"/>
    <mergeCell ref="AQ204:AS205"/>
    <mergeCell ref="AT204:AV205"/>
    <mergeCell ref="AW204:AY205"/>
    <mergeCell ref="AO14:AO15"/>
    <mergeCell ref="AO16:AO17"/>
    <mergeCell ref="AO18:AO19"/>
    <mergeCell ref="AO20:AO21"/>
    <mergeCell ref="AO22:AO23"/>
    <mergeCell ref="AO94:AO95"/>
    <mergeCell ref="AO96:AO97"/>
    <mergeCell ref="AO98:AO99"/>
    <mergeCell ref="AO100:AO101"/>
    <mergeCell ref="AO102:AO103"/>
    <mergeCell ref="AO174:AO175"/>
    <mergeCell ref="AO176:AO177"/>
    <mergeCell ref="AO178:AO179"/>
    <mergeCell ref="AO180:AO181"/>
    <mergeCell ref="AO182:AO183"/>
    <mergeCell ref="AT120:AV121"/>
    <mergeCell ref="AW120:AY121"/>
    <mergeCell ref="AQ121:AS121"/>
    <mergeCell ref="AT122:AV123"/>
    <mergeCell ref="BA122:BA123"/>
    <mergeCell ref="AQ123:AS123"/>
    <mergeCell ref="AQ124:AS125"/>
    <mergeCell ref="AT124:AV125"/>
    <mergeCell ref="AW124:AY125"/>
    <mergeCell ref="AQ193:AS195"/>
    <mergeCell ref="AT193:AV194"/>
    <mergeCell ref="AW193:AY194"/>
    <mergeCell ref="AT195:AV195"/>
    <mergeCell ref="AW195:AY195"/>
    <mergeCell ref="AQ196:AS196"/>
    <mergeCell ref="AT196:AV197"/>
    <mergeCell ref="AW196:AY197"/>
    <mergeCell ref="AQ197:AS197"/>
    <mergeCell ref="AT42:AV43"/>
    <mergeCell ref="AW42:AY43"/>
    <mergeCell ref="BA42:BA43"/>
    <mergeCell ref="AQ43:AS43"/>
    <mergeCell ref="AQ44:AS45"/>
    <mergeCell ref="AT44:AV45"/>
    <mergeCell ref="AW44:AY45"/>
    <mergeCell ref="AQ113:AS115"/>
    <mergeCell ref="AT113:AV114"/>
    <mergeCell ref="AW113:AY114"/>
    <mergeCell ref="AT115:AV115"/>
    <mergeCell ref="AW115:AY115"/>
    <mergeCell ref="AQ116:AS116"/>
    <mergeCell ref="AT116:AV117"/>
    <mergeCell ref="AW116:AY117"/>
    <mergeCell ref="AQ117:AS117"/>
    <mergeCell ref="AT118:AV119"/>
    <mergeCell ref="BA118:BA119"/>
    <mergeCell ref="AT36:AV37"/>
    <mergeCell ref="AW36:AY37"/>
    <mergeCell ref="AQ37:AS37"/>
    <mergeCell ref="AT38:AV39"/>
    <mergeCell ref="AW38:AY39"/>
    <mergeCell ref="BA38:BA39"/>
    <mergeCell ref="AQ39:AS39"/>
    <mergeCell ref="AQ40:AS40"/>
    <mergeCell ref="AT40:AV41"/>
    <mergeCell ref="AW40:AY41"/>
    <mergeCell ref="AQ41:AS41"/>
    <mergeCell ref="AQ38:AS38"/>
    <mergeCell ref="AS101:AT101"/>
    <mergeCell ref="AV101:AW101"/>
    <mergeCell ref="AS91:AT91"/>
    <mergeCell ref="AV91:AW91"/>
    <mergeCell ref="AQ90:AR90"/>
    <mergeCell ref="AQ91:AR91"/>
    <mergeCell ref="AX86:AY87"/>
    <mergeCell ref="AF5:AG5"/>
    <mergeCell ref="A6:A7"/>
    <mergeCell ref="B6:B7"/>
    <mergeCell ref="C6:C7"/>
    <mergeCell ref="D6:D7"/>
    <mergeCell ref="E6:E7"/>
    <mergeCell ref="F6:F7"/>
    <mergeCell ref="G6:G7"/>
    <mergeCell ref="AM6:AM7"/>
    <mergeCell ref="B1:E1"/>
    <mergeCell ref="B3:C3"/>
    <mergeCell ref="D3:K3"/>
    <mergeCell ref="L3:N3"/>
    <mergeCell ref="O3:U3"/>
    <mergeCell ref="V3:X3"/>
    <mergeCell ref="Y3:Z3"/>
    <mergeCell ref="AA3:AE3"/>
    <mergeCell ref="AF3:AK3"/>
    <mergeCell ref="D10:D11"/>
    <mergeCell ref="E10:E11"/>
    <mergeCell ref="F10:F11"/>
    <mergeCell ref="AM10:AM11"/>
    <mergeCell ref="AN10:AN11"/>
    <mergeCell ref="AO10:AO11"/>
    <mergeCell ref="AN6:AN7"/>
    <mergeCell ref="AO6:AO7"/>
    <mergeCell ref="AQ6:AR7"/>
    <mergeCell ref="AS6:AW7"/>
    <mergeCell ref="AX6:AY7"/>
    <mergeCell ref="A8:A9"/>
    <mergeCell ref="B8:B9"/>
    <mergeCell ref="C8:C9"/>
    <mergeCell ref="D8:D9"/>
    <mergeCell ref="E8:E9"/>
    <mergeCell ref="F8:F9"/>
    <mergeCell ref="AM8:AM9"/>
    <mergeCell ref="AN8:AN9"/>
    <mergeCell ref="AO8:AO9"/>
    <mergeCell ref="AS8:AT8"/>
    <mergeCell ref="AV8:AW8"/>
    <mergeCell ref="AS9:AT9"/>
    <mergeCell ref="AV9:AW9"/>
    <mergeCell ref="AQ8:AR8"/>
    <mergeCell ref="AQ9:AR9"/>
    <mergeCell ref="C14:C19"/>
    <mergeCell ref="D14:D19"/>
    <mergeCell ref="E14:E19"/>
    <mergeCell ref="F14:F19"/>
    <mergeCell ref="B18:B19"/>
    <mergeCell ref="AM14:AM15"/>
    <mergeCell ref="AN14:AN19"/>
    <mergeCell ref="B16:B17"/>
    <mergeCell ref="AS10:AT10"/>
    <mergeCell ref="AV10:AW10"/>
    <mergeCell ref="AS11:AT11"/>
    <mergeCell ref="AV11:AW11"/>
    <mergeCell ref="A12:A13"/>
    <mergeCell ref="B12:B13"/>
    <mergeCell ref="C12:C13"/>
    <mergeCell ref="D12:D13"/>
    <mergeCell ref="E12:E13"/>
    <mergeCell ref="F12:F13"/>
    <mergeCell ref="AM12:AM13"/>
    <mergeCell ref="AN12:AN13"/>
    <mergeCell ref="AO12:AO13"/>
    <mergeCell ref="AS12:AT12"/>
    <mergeCell ref="AV12:AW12"/>
    <mergeCell ref="AS13:AT13"/>
    <mergeCell ref="AV13:AW13"/>
    <mergeCell ref="AQ10:AR10"/>
    <mergeCell ref="AQ11:AR11"/>
    <mergeCell ref="AQ12:AR12"/>
    <mergeCell ref="AQ13:AR13"/>
    <mergeCell ref="A10:A11"/>
    <mergeCell ref="B10:B11"/>
    <mergeCell ref="C10:C11"/>
    <mergeCell ref="A20:A23"/>
    <mergeCell ref="B20:B21"/>
    <mergeCell ref="C20:C23"/>
    <mergeCell ref="D20:D23"/>
    <mergeCell ref="E20:E23"/>
    <mergeCell ref="F20:F23"/>
    <mergeCell ref="AM20:AM21"/>
    <mergeCell ref="AN20:AN23"/>
    <mergeCell ref="AS14:AT14"/>
    <mergeCell ref="AV14:AW14"/>
    <mergeCell ref="AS15:AT15"/>
    <mergeCell ref="AV15:AW15"/>
    <mergeCell ref="AM18:AM19"/>
    <mergeCell ref="AS18:AT18"/>
    <mergeCell ref="AV18:AW18"/>
    <mergeCell ref="AS19:AT19"/>
    <mergeCell ref="AV19:AW19"/>
    <mergeCell ref="AQ14:AR14"/>
    <mergeCell ref="AQ15:AR15"/>
    <mergeCell ref="AQ18:AR18"/>
    <mergeCell ref="AQ19:AR19"/>
    <mergeCell ref="AM16:AM17"/>
    <mergeCell ref="AQ16:AR16"/>
    <mergeCell ref="AS16:AT16"/>
    <mergeCell ref="AV16:AW16"/>
    <mergeCell ref="AQ17:AR17"/>
    <mergeCell ref="AS17:AT17"/>
    <mergeCell ref="AV17:AW17"/>
    <mergeCell ref="A14:A19"/>
    <mergeCell ref="B14:B15"/>
    <mergeCell ref="AS20:AT20"/>
    <mergeCell ref="AV20:AW20"/>
    <mergeCell ref="AS21:AT21"/>
    <mergeCell ref="AV21:AW21"/>
    <mergeCell ref="B22:B23"/>
    <mergeCell ref="AM22:AM23"/>
    <mergeCell ref="AS22:AT22"/>
    <mergeCell ref="AV22:AW22"/>
    <mergeCell ref="AS23:AT23"/>
    <mergeCell ref="AV23:AW23"/>
    <mergeCell ref="AQ20:AR20"/>
    <mergeCell ref="AQ21:AR21"/>
    <mergeCell ref="AQ22:AR22"/>
    <mergeCell ref="AQ23:AR23"/>
    <mergeCell ref="AS24:AT24"/>
    <mergeCell ref="AV24:AW24"/>
    <mergeCell ref="AS25:AT25"/>
    <mergeCell ref="AV25:AW25"/>
    <mergeCell ref="AQ26:AR26"/>
    <mergeCell ref="AS26:AY26"/>
    <mergeCell ref="AQ27:AR27"/>
    <mergeCell ref="AS27:AY27"/>
    <mergeCell ref="AQ24:AR24"/>
    <mergeCell ref="AQ25:AR25"/>
    <mergeCell ref="A24:A25"/>
    <mergeCell ref="B24:B25"/>
    <mergeCell ref="C24:C25"/>
    <mergeCell ref="D24:D25"/>
    <mergeCell ref="E24:E25"/>
    <mergeCell ref="A26:A27"/>
    <mergeCell ref="B26:B27"/>
    <mergeCell ref="C26:C27"/>
    <mergeCell ref="D26:D27"/>
    <mergeCell ref="E26:E27"/>
    <mergeCell ref="F26:F27"/>
    <mergeCell ref="AM26:AM27"/>
    <mergeCell ref="AN26:AN27"/>
    <mergeCell ref="AO26:AO27"/>
    <mergeCell ref="F24:F25"/>
    <mergeCell ref="AM24:AM25"/>
    <mergeCell ref="AN24:AN25"/>
    <mergeCell ref="AO24:AO25"/>
    <mergeCell ref="AM50:AM51"/>
    <mergeCell ref="AN50:AN51"/>
    <mergeCell ref="AO50:AO51"/>
    <mergeCell ref="AQ28:AR28"/>
    <mergeCell ref="AS28:AY28"/>
    <mergeCell ref="AS29:AY29"/>
    <mergeCell ref="A30:A31"/>
    <mergeCell ref="B30:B31"/>
    <mergeCell ref="C30:C31"/>
    <mergeCell ref="D30:D31"/>
    <mergeCell ref="E30:E31"/>
    <mergeCell ref="F30:F31"/>
    <mergeCell ref="AM30:AM31"/>
    <mergeCell ref="AN30:AN31"/>
    <mergeCell ref="AO30:AO31"/>
    <mergeCell ref="AQ30:AR30"/>
    <mergeCell ref="AS30:AY30"/>
    <mergeCell ref="A28:A29"/>
    <mergeCell ref="B28:B29"/>
    <mergeCell ref="C28:C29"/>
    <mergeCell ref="D28:D29"/>
    <mergeCell ref="E28:E29"/>
    <mergeCell ref="F28:F29"/>
    <mergeCell ref="AM28:AM29"/>
    <mergeCell ref="AN28:AN29"/>
    <mergeCell ref="AO28:AO29"/>
    <mergeCell ref="AQ33:AS35"/>
    <mergeCell ref="AT33:AV34"/>
    <mergeCell ref="AW33:AY34"/>
    <mergeCell ref="AT35:AV35"/>
    <mergeCell ref="AW35:AY35"/>
    <mergeCell ref="AQ36:AS36"/>
    <mergeCell ref="A78:A79"/>
    <mergeCell ref="B78:B79"/>
    <mergeCell ref="C78:C79"/>
    <mergeCell ref="D78:D79"/>
    <mergeCell ref="E78:E79"/>
    <mergeCell ref="F78:F79"/>
    <mergeCell ref="A54:A55"/>
    <mergeCell ref="B54:B55"/>
    <mergeCell ref="C54:C55"/>
    <mergeCell ref="D54:D55"/>
    <mergeCell ref="E54:E55"/>
    <mergeCell ref="F54:F55"/>
    <mergeCell ref="AM54:AM55"/>
    <mergeCell ref="AN54:AN55"/>
    <mergeCell ref="AO54:AO55"/>
    <mergeCell ref="A58:A59"/>
    <mergeCell ref="B58:B59"/>
    <mergeCell ref="C58:C59"/>
    <mergeCell ref="D58:D59"/>
    <mergeCell ref="E58:E59"/>
    <mergeCell ref="F58:F59"/>
    <mergeCell ref="AM58:AM59"/>
    <mergeCell ref="AN60:AN61"/>
    <mergeCell ref="AO60:AO61"/>
    <mergeCell ref="F60:F61"/>
    <mergeCell ref="AM60:AM61"/>
    <mergeCell ref="AN58:AN59"/>
    <mergeCell ref="AO58:AO59"/>
    <mergeCell ref="A60:A61"/>
    <mergeCell ref="B60:B61"/>
    <mergeCell ref="C60:C61"/>
    <mergeCell ref="A70:A71"/>
    <mergeCell ref="B83:C83"/>
    <mergeCell ref="D83:K83"/>
    <mergeCell ref="L83:N83"/>
    <mergeCell ref="O83:U83"/>
    <mergeCell ref="V83:X83"/>
    <mergeCell ref="Y83:Z83"/>
    <mergeCell ref="AA83:AE83"/>
    <mergeCell ref="AF83:AK83"/>
    <mergeCell ref="AF85:AG85"/>
    <mergeCell ref="AQ42:AS42"/>
    <mergeCell ref="B44:F45"/>
    <mergeCell ref="J44:R45"/>
    <mergeCell ref="V44:AE45"/>
    <mergeCell ref="AM44:AN45"/>
    <mergeCell ref="AO44:AO45"/>
    <mergeCell ref="S45:T45"/>
    <mergeCell ref="AF45:AG45"/>
    <mergeCell ref="B42:B43"/>
    <mergeCell ref="C42:C43"/>
    <mergeCell ref="D42:D43"/>
    <mergeCell ref="E42:E43"/>
    <mergeCell ref="F42:F43"/>
    <mergeCell ref="AM42:AM43"/>
    <mergeCell ref="AN42:AN43"/>
    <mergeCell ref="AO42:AO43"/>
    <mergeCell ref="D60:D61"/>
    <mergeCell ref="E60:E61"/>
    <mergeCell ref="AM78:AM79"/>
    <mergeCell ref="AN78:AN79"/>
    <mergeCell ref="AO78:AO79"/>
    <mergeCell ref="B52:B53"/>
    <mergeCell ref="C52:C53"/>
    <mergeCell ref="A88:A89"/>
    <mergeCell ref="B88:B89"/>
    <mergeCell ref="C88:C89"/>
    <mergeCell ref="D88:D89"/>
    <mergeCell ref="E88:E89"/>
    <mergeCell ref="F88:F89"/>
    <mergeCell ref="AM88:AM89"/>
    <mergeCell ref="AN88:AN89"/>
    <mergeCell ref="AO88:AO89"/>
    <mergeCell ref="AS88:AT88"/>
    <mergeCell ref="AV88:AW88"/>
    <mergeCell ref="AS89:AT89"/>
    <mergeCell ref="AV89:AW89"/>
    <mergeCell ref="AQ88:AR88"/>
    <mergeCell ref="AQ89:AR89"/>
    <mergeCell ref="A86:A87"/>
    <mergeCell ref="B86:B87"/>
    <mergeCell ref="C86:C87"/>
    <mergeCell ref="D86:D87"/>
    <mergeCell ref="E86:E87"/>
    <mergeCell ref="F86:F87"/>
    <mergeCell ref="AO86:AO87"/>
    <mergeCell ref="AQ86:AR87"/>
    <mergeCell ref="G86:G87"/>
    <mergeCell ref="AM86:AM87"/>
    <mergeCell ref="AS86:AW87"/>
    <mergeCell ref="AN86:AN87"/>
    <mergeCell ref="AN94:AN99"/>
    <mergeCell ref="B96:B97"/>
    <mergeCell ref="AS92:AT92"/>
    <mergeCell ref="AV92:AW92"/>
    <mergeCell ref="AS93:AT93"/>
    <mergeCell ref="AV93:AW93"/>
    <mergeCell ref="AQ92:AR92"/>
    <mergeCell ref="AQ93:AR93"/>
    <mergeCell ref="A90:A91"/>
    <mergeCell ref="B90:B91"/>
    <mergeCell ref="C90:C91"/>
    <mergeCell ref="A92:A93"/>
    <mergeCell ref="B92:B93"/>
    <mergeCell ref="C92:C93"/>
    <mergeCell ref="D92:D93"/>
    <mergeCell ref="E92:E93"/>
    <mergeCell ref="F92:F93"/>
    <mergeCell ref="AM92:AM93"/>
    <mergeCell ref="AN92:AN93"/>
    <mergeCell ref="AO92:AO93"/>
    <mergeCell ref="D90:D91"/>
    <mergeCell ref="E90:E91"/>
    <mergeCell ref="F90:F91"/>
    <mergeCell ref="AM90:AM91"/>
    <mergeCell ref="AN90:AN91"/>
    <mergeCell ref="AO90:AO91"/>
    <mergeCell ref="AS90:AT90"/>
    <mergeCell ref="AV90:AW90"/>
    <mergeCell ref="A100:A103"/>
    <mergeCell ref="B100:B101"/>
    <mergeCell ref="C100:C103"/>
    <mergeCell ref="D100:D103"/>
    <mergeCell ref="E100:E103"/>
    <mergeCell ref="F100:F103"/>
    <mergeCell ref="AM100:AM101"/>
    <mergeCell ref="AN100:AN103"/>
    <mergeCell ref="AS94:AT94"/>
    <mergeCell ref="AV94:AW94"/>
    <mergeCell ref="AS95:AT95"/>
    <mergeCell ref="AV95:AW95"/>
    <mergeCell ref="AM98:AM99"/>
    <mergeCell ref="AS98:AT98"/>
    <mergeCell ref="AV98:AW98"/>
    <mergeCell ref="AS99:AT99"/>
    <mergeCell ref="AV99:AW99"/>
    <mergeCell ref="AQ94:AR94"/>
    <mergeCell ref="AQ95:AR95"/>
    <mergeCell ref="AQ98:AR98"/>
    <mergeCell ref="AQ99:AR99"/>
    <mergeCell ref="AM96:AM97"/>
    <mergeCell ref="A94:A99"/>
    <mergeCell ref="B94:B95"/>
    <mergeCell ref="C94:C99"/>
    <mergeCell ref="D94:D99"/>
    <mergeCell ref="E94:E99"/>
    <mergeCell ref="F94:F99"/>
    <mergeCell ref="B98:B99"/>
    <mergeCell ref="AM94:AM95"/>
    <mergeCell ref="AS100:AT100"/>
    <mergeCell ref="AV100:AW100"/>
    <mergeCell ref="B102:B103"/>
    <mergeCell ref="AM102:AM103"/>
    <mergeCell ref="AS102:AT102"/>
    <mergeCell ref="AV102:AW102"/>
    <mergeCell ref="AS103:AT103"/>
    <mergeCell ref="AV103:AW103"/>
    <mergeCell ref="AQ100:AR100"/>
    <mergeCell ref="AQ101:AR101"/>
    <mergeCell ref="AQ102:AR102"/>
    <mergeCell ref="AQ103:AR103"/>
    <mergeCell ref="AS104:AT104"/>
    <mergeCell ref="AV104:AW104"/>
    <mergeCell ref="AS105:AT105"/>
    <mergeCell ref="AV105:AW105"/>
    <mergeCell ref="AQ106:AR106"/>
    <mergeCell ref="AS106:AY106"/>
    <mergeCell ref="AQ107:AR107"/>
    <mergeCell ref="AS107:AY107"/>
    <mergeCell ref="AQ104:AR104"/>
    <mergeCell ref="AQ105:AR105"/>
    <mergeCell ref="A104:A105"/>
    <mergeCell ref="B104:B105"/>
    <mergeCell ref="C104:C105"/>
    <mergeCell ref="D104:D105"/>
    <mergeCell ref="E104:E105"/>
    <mergeCell ref="A106:A107"/>
    <mergeCell ref="B106:B107"/>
    <mergeCell ref="C106:C107"/>
    <mergeCell ref="D106:D107"/>
    <mergeCell ref="E106:E107"/>
    <mergeCell ref="F106:F107"/>
    <mergeCell ref="AM106:AM107"/>
    <mergeCell ref="AN106:AN107"/>
    <mergeCell ref="AO106:AO107"/>
    <mergeCell ref="F104:F105"/>
    <mergeCell ref="AM104:AM105"/>
    <mergeCell ref="AN104:AN105"/>
    <mergeCell ref="AO104:AO105"/>
    <mergeCell ref="A112:A113"/>
    <mergeCell ref="B112:B113"/>
    <mergeCell ref="C112:C113"/>
    <mergeCell ref="D112:D113"/>
    <mergeCell ref="E112:E113"/>
    <mergeCell ref="F112:F113"/>
    <mergeCell ref="AM112:AM113"/>
    <mergeCell ref="AN112:AN113"/>
    <mergeCell ref="AO112:AO113"/>
    <mergeCell ref="AQ108:AR108"/>
    <mergeCell ref="AS108:AY108"/>
    <mergeCell ref="AS109:AY109"/>
    <mergeCell ref="A110:A111"/>
    <mergeCell ref="B110:B111"/>
    <mergeCell ref="C110:C111"/>
    <mergeCell ref="D110:D111"/>
    <mergeCell ref="E110:E111"/>
    <mergeCell ref="F110:F111"/>
    <mergeCell ref="AM110:AM111"/>
    <mergeCell ref="AN110:AN111"/>
    <mergeCell ref="AO110:AO111"/>
    <mergeCell ref="AQ110:AR110"/>
    <mergeCell ref="AS110:AY110"/>
    <mergeCell ref="A108:A109"/>
    <mergeCell ref="B108:B109"/>
    <mergeCell ref="C108:C109"/>
    <mergeCell ref="D108:D109"/>
    <mergeCell ref="E108:E109"/>
    <mergeCell ref="F108:F109"/>
    <mergeCell ref="AM108:AM109"/>
    <mergeCell ref="AN108:AN109"/>
    <mergeCell ref="AO108:AO109"/>
    <mergeCell ref="A116:A117"/>
    <mergeCell ref="B116:B117"/>
    <mergeCell ref="C116:C117"/>
    <mergeCell ref="D116:D117"/>
    <mergeCell ref="E116:E117"/>
    <mergeCell ref="F116:F117"/>
    <mergeCell ref="AM116:AM117"/>
    <mergeCell ref="AN116:AN117"/>
    <mergeCell ref="AO116:AO117"/>
    <mergeCell ref="A114:A115"/>
    <mergeCell ref="B114:B115"/>
    <mergeCell ref="C114:C115"/>
    <mergeCell ref="D114:D115"/>
    <mergeCell ref="E114:E115"/>
    <mergeCell ref="F114:F115"/>
    <mergeCell ref="AM114:AM115"/>
    <mergeCell ref="AN114:AN115"/>
    <mergeCell ref="AO114:AO115"/>
    <mergeCell ref="A122:A123"/>
    <mergeCell ref="B122:B123"/>
    <mergeCell ref="C122:C123"/>
    <mergeCell ref="D122:D123"/>
    <mergeCell ref="E122:E123"/>
    <mergeCell ref="F122:F123"/>
    <mergeCell ref="AM122:AM123"/>
    <mergeCell ref="AN122:AN123"/>
    <mergeCell ref="AO122:AO123"/>
    <mergeCell ref="AQ118:AS118"/>
    <mergeCell ref="AO120:AO121"/>
    <mergeCell ref="A120:A121"/>
    <mergeCell ref="B120:B121"/>
    <mergeCell ref="C120:C121"/>
    <mergeCell ref="D120:D121"/>
    <mergeCell ref="E120:E121"/>
    <mergeCell ref="F120:F121"/>
    <mergeCell ref="AM120:AM121"/>
    <mergeCell ref="AN120:AN121"/>
    <mergeCell ref="A118:A119"/>
    <mergeCell ref="B118:B119"/>
    <mergeCell ref="C118:C119"/>
    <mergeCell ref="D118:D119"/>
    <mergeCell ref="E118:E119"/>
    <mergeCell ref="F118:F119"/>
    <mergeCell ref="AM118:AM119"/>
    <mergeCell ref="AN118:AN119"/>
    <mergeCell ref="AO118:AO119"/>
    <mergeCell ref="AQ120:AS120"/>
    <mergeCell ref="AQ119:AS119"/>
    <mergeCell ref="B163:C163"/>
    <mergeCell ref="D163:K163"/>
    <mergeCell ref="L163:N163"/>
    <mergeCell ref="O163:U163"/>
    <mergeCell ref="V163:X163"/>
    <mergeCell ref="Y163:Z163"/>
    <mergeCell ref="AA163:AE163"/>
    <mergeCell ref="AF163:AK163"/>
    <mergeCell ref="AF165:AG165"/>
    <mergeCell ref="AQ122:AS122"/>
    <mergeCell ref="B124:F125"/>
    <mergeCell ref="J124:R125"/>
    <mergeCell ref="V124:AE125"/>
    <mergeCell ref="AM124:AN125"/>
    <mergeCell ref="AO124:AO125"/>
    <mergeCell ref="S125:T125"/>
    <mergeCell ref="AF125:AG125"/>
    <mergeCell ref="F146:F147"/>
    <mergeCell ref="AM146:AM147"/>
    <mergeCell ref="AN146:AN147"/>
    <mergeCell ref="AO146:AO147"/>
    <mergeCell ref="E148:E149"/>
    <mergeCell ref="F148:F149"/>
    <mergeCell ref="AM142:AM143"/>
    <mergeCell ref="AN142:AN143"/>
    <mergeCell ref="AO142:AO143"/>
    <mergeCell ref="AM148:AM149"/>
    <mergeCell ref="AN148:AN149"/>
    <mergeCell ref="AO148:AO149"/>
    <mergeCell ref="AO128:AO129"/>
    <mergeCell ref="D140:D141"/>
    <mergeCell ref="E140:E141"/>
    <mergeCell ref="A168:A169"/>
    <mergeCell ref="B168:B169"/>
    <mergeCell ref="C168:C169"/>
    <mergeCell ref="D168:D169"/>
    <mergeCell ref="E168:E169"/>
    <mergeCell ref="F168:F169"/>
    <mergeCell ref="AM168:AM169"/>
    <mergeCell ref="AN168:AN169"/>
    <mergeCell ref="AO168:AO169"/>
    <mergeCell ref="AS168:AT168"/>
    <mergeCell ref="AV168:AW168"/>
    <mergeCell ref="AS169:AT169"/>
    <mergeCell ref="AV169:AW169"/>
    <mergeCell ref="AQ168:AR168"/>
    <mergeCell ref="AQ169:AR169"/>
    <mergeCell ref="A166:A167"/>
    <mergeCell ref="B166:B167"/>
    <mergeCell ref="C166:C167"/>
    <mergeCell ref="D166:D167"/>
    <mergeCell ref="E166:E167"/>
    <mergeCell ref="F166:F167"/>
    <mergeCell ref="G166:G167"/>
    <mergeCell ref="AM166:AM167"/>
    <mergeCell ref="AO166:AO167"/>
    <mergeCell ref="AQ166:AR167"/>
    <mergeCell ref="AS166:AW167"/>
    <mergeCell ref="AN166:AN167"/>
    <mergeCell ref="F174:F179"/>
    <mergeCell ref="B178:B179"/>
    <mergeCell ref="AM174:AM175"/>
    <mergeCell ref="AN174:AN179"/>
    <mergeCell ref="B176:B177"/>
    <mergeCell ref="AS172:AT172"/>
    <mergeCell ref="AV172:AW172"/>
    <mergeCell ref="AS173:AT173"/>
    <mergeCell ref="AV173:AW173"/>
    <mergeCell ref="AQ172:AR172"/>
    <mergeCell ref="AQ173:AR173"/>
    <mergeCell ref="A170:A171"/>
    <mergeCell ref="B170:B171"/>
    <mergeCell ref="C170:C171"/>
    <mergeCell ref="A172:A173"/>
    <mergeCell ref="B172:B173"/>
    <mergeCell ref="C172:C173"/>
    <mergeCell ref="D172:D173"/>
    <mergeCell ref="E172:E173"/>
    <mergeCell ref="F172:F173"/>
    <mergeCell ref="AM172:AM173"/>
    <mergeCell ref="AN172:AN173"/>
    <mergeCell ref="AO172:AO173"/>
    <mergeCell ref="D170:D171"/>
    <mergeCell ref="E170:E171"/>
    <mergeCell ref="F170:F171"/>
    <mergeCell ref="AM170:AM171"/>
    <mergeCell ref="AN170:AN171"/>
    <mergeCell ref="AO170:AO171"/>
    <mergeCell ref="AS170:AT170"/>
    <mergeCell ref="AV170:AW170"/>
    <mergeCell ref="AS171:AT171"/>
    <mergeCell ref="B182:B183"/>
    <mergeCell ref="AM182:AM183"/>
    <mergeCell ref="AS182:AT182"/>
    <mergeCell ref="AV182:AW182"/>
    <mergeCell ref="AS183:AT183"/>
    <mergeCell ref="AV183:AW183"/>
    <mergeCell ref="AQ181:AR181"/>
    <mergeCell ref="A180:A183"/>
    <mergeCell ref="B180:B181"/>
    <mergeCell ref="C180:C183"/>
    <mergeCell ref="D180:D183"/>
    <mergeCell ref="E180:E183"/>
    <mergeCell ref="F180:F183"/>
    <mergeCell ref="AM180:AM181"/>
    <mergeCell ref="AN180:AN183"/>
    <mergeCell ref="AS174:AT174"/>
    <mergeCell ref="AV174:AW174"/>
    <mergeCell ref="AS175:AT175"/>
    <mergeCell ref="AV175:AW175"/>
    <mergeCell ref="AM178:AM179"/>
    <mergeCell ref="AS178:AT178"/>
    <mergeCell ref="AV178:AW178"/>
    <mergeCell ref="AS179:AT179"/>
    <mergeCell ref="AV179:AW179"/>
    <mergeCell ref="AM176:AM177"/>
    <mergeCell ref="A174:A179"/>
    <mergeCell ref="B174:B175"/>
    <mergeCell ref="C174:C179"/>
    <mergeCell ref="D174:D179"/>
    <mergeCell ref="E174:E179"/>
    <mergeCell ref="AQ182:AR182"/>
    <mergeCell ref="AQ183:AR183"/>
    <mergeCell ref="A186:A187"/>
    <mergeCell ref="B186:B187"/>
    <mergeCell ref="C186:C187"/>
    <mergeCell ref="D186:D187"/>
    <mergeCell ref="E186:E187"/>
    <mergeCell ref="F186:F187"/>
    <mergeCell ref="AM186:AM187"/>
    <mergeCell ref="AN186:AN187"/>
    <mergeCell ref="AO186:AO187"/>
    <mergeCell ref="AQ186:AR186"/>
    <mergeCell ref="AS186:AY186"/>
    <mergeCell ref="AQ187:AR187"/>
    <mergeCell ref="AS187:AY187"/>
    <mergeCell ref="A184:A185"/>
    <mergeCell ref="B184:B185"/>
    <mergeCell ref="C184:C185"/>
    <mergeCell ref="D184:D185"/>
    <mergeCell ref="E184:E185"/>
    <mergeCell ref="F184:F185"/>
    <mergeCell ref="AM184:AM185"/>
    <mergeCell ref="AN184:AN185"/>
    <mergeCell ref="AO184:AO185"/>
    <mergeCell ref="AQ184:AR184"/>
    <mergeCell ref="AQ185:AR185"/>
    <mergeCell ref="AS184:AT184"/>
    <mergeCell ref="AV184:AW184"/>
    <mergeCell ref="AS185:AT185"/>
    <mergeCell ref="AV185:AW185"/>
    <mergeCell ref="A192:A193"/>
    <mergeCell ref="B192:B193"/>
    <mergeCell ref="C192:C193"/>
    <mergeCell ref="D192:D193"/>
    <mergeCell ref="E192:E193"/>
    <mergeCell ref="F192:F193"/>
    <mergeCell ref="AM192:AM193"/>
    <mergeCell ref="AN192:AN193"/>
    <mergeCell ref="AO192:AO193"/>
    <mergeCell ref="AQ188:AR188"/>
    <mergeCell ref="AS188:AY188"/>
    <mergeCell ref="AS189:AY189"/>
    <mergeCell ref="A190:A191"/>
    <mergeCell ref="B190:B191"/>
    <mergeCell ref="C190:C191"/>
    <mergeCell ref="D190:D191"/>
    <mergeCell ref="E190:E191"/>
    <mergeCell ref="F190:F191"/>
    <mergeCell ref="AM190:AM191"/>
    <mergeCell ref="AN190:AN191"/>
    <mergeCell ref="AO190:AO191"/>
    <mergeCell ref="AQ190:AR190"/>
    <mergeCell ref="AS190:AY190"/>
    <mergeCell ref="A188:A189"/>
    <mergeCell ref="B188:B189"/>
    <mergeCell ref="C188:C189"/>
    <mergeCell ref="D188:D189"/>
    <mergeCell ref="E188:E189"/>
    <mergeCell ref="F188:F189"/>
    <mergeCell ref="AM188:AM189"/>
    <mergeCell ref="AN188:AN189"/>
    <mergeCell ref="AO188:AO189"/>
    <mergeCell ref="D198:D199"/>
    <mergeCell ref="E198:E199"/>
    <mergeCell ref="F198:F199"/>
    <mergeCell ref="AM198:AM199"/>
    <mergeCell ref="AN198:AN199"/>
    <mergeCell ref="AO198:AO199"/>
    <mergeCell ref="A196:A197"/>
    <mergeCell ref="B196:B197"/>
    <mergeCell ref="C196:C197"/>
    <mergeCell ref="D196:D197"/>
    <mergeCell ref="E196:E197"/>
    <mergeCell ref="F196:F197"/>
    <mergeCell ref="AM196:AM197"/>
    <mergeCell ref="AN196:AN197"/>
    <mergeCell ref="AO196:AO197"/>
    <mergeCell ref="A194:A195"/>
    <mergeCell ref="B194:B195"/>
    <mergeCell ref="C194:C195"/>
    <mergeCell ref="D194:D195"/>
    <mergeCell ref="E194:E195"/>
    <mergeCell ref="F194:F195"/>
    <mergeCell ref="AM194:AM195"/>
    <mergeCell ref="AN194:AN195"/>
    <mergeCell ref="AO194:AO195"/>
    <mergeCell ref="AT198:AV199"/>
    <mergeCell ref="AW198:AY199"/>
    <mergeCell ref="AQ202:AS202"/>
    <mergeCell ref="B204:F205"/>
    <mergeCell ref="J204:R205"/>
    <mergeCell ref="V204:AE205"/>
    <mergeCell ref="AM204:AN205"/>
    <mergeCell ref="AO204:AO205"/>
    <mergeCell ref="S205:T205"/>
    <mergeCell ref="AF205:AG205"/>
    <mergeCell ref="A202:A203"/>
    <mergeCell ref="B202:B203"/>
    <mergeCell ref="C202:C203"/>
    <mergeCell ref="D202:D203"/>
    <mergeCell ref="E202:E203"/>
    <mergeCell ref="F202:F203"/>
    <mergeCell ref="AM202:AM203"/>
    <mergeCell ref="AN202:AN203"/>
    <mergeCell ref="AO202:AO203"/>
    <mergeCell ref="AQ198:AS198"/>
    <mergeCell ref="AO200:AO201"/>
    <mergeCell ref="A200:A201"/>
    <mergeCell ref="B200:B201"/>
    <mergeCell ref="C200:C201"/>
    <mergeCell ref="D200:D201"/>
    <mergeCell ref="E200:E201"/>
    <mergeCell ref="F200:F201"/>
    <mergeCell ref="AM200:AM201"/>
    <mergeCell ref="AN200:AN201"/>
    <mergeCell ref="A198:A199"/>
    <mergeCell ref="B198:B199"/>
    <mergeCell ref="C198:C199"/>
    <mergeCell ref="AQ174:AR174"/>
    <mergeCell ref="AQ175:AR175"/>
    <mergeCell ref="AQ178:AR178"/>
    <mergeCell ref="AQ179:AR179"/>
    <mergeCell ref="AQ180:AR180"/>
    <mergeCell ref="AQ96:AR96"/>
    <mergeCell ref="AS96:AT96"/>
    <mergeCell ref="AV96:AW96"/>
    <mergeCell ref="AQ97:AR97"/>
    <mergeCell ref="AS97:AT97"/>
    <mergeCell ref="AV97:AW97"/>
    <mergeCell ref="AQ176:AR176"/>
    <mergeCell ref="AS176:AT176"/>
    <mergeCell ref="AV176:AW176"/>
    <mergeCell ref="AQ177:AR177"/>
    <mergeCell ref="AS177:AT177"/>
    <mergeCell ref="AV177:AW177"/>
    <mergeCell ref="AS180:AT180"/>
    <mergeCell ref="AV180:AW180"/>
    <mergeCell ref="AV171:AW171"/>
    <mergeCell ref="AQ170:AR170"/>
    <mergeCell ref="AQ171:AR171"/>
    <mergeCell ref="AW118:AY119"/>
    <mergeCell ref="AW122:AY123"/>
    <mergeCell ref="AX166:AY167"/>
    <mergeCell ref="AS181:AT181"/>
    <mergeCell ref="AV181:AW181"/>
    <mergeCell ref="A32:A33"/>
    <mergeCell ref="B32:B33"/>
    <mergeCell ref="C32:C33"/>
    <mergeCell ref="D32:D33"/>
    <mergeCell ref="E32:E33"/>
    <mergeCell ref="F32:F33"/>
    <mergeCell ref="AM32:AM33"/>
    <mergeCell ref="AN32:AN33"/>
    <mergeCell ref="AO32:AO33"/>
    <mergeCell ref="A76:A77"/>
    <mergeCell ref="B76:B77"/>
    <mergeCell ref="C76:C77"/>
    <mergeCell ref="D76:D77"/>
    <mergeCell ref="E76:E77"/>
    <mergeCell ref="F76:F77"/>
    <mergeCell ref="AM76:AM77"/>
    <mergeCell ref="AN76:AN77"/>
    <mergeCell ref="AO76:AO77"/>
    <mergeCell ref="A42:A43"/>
    <mergeCell ref="A36:A37"/>
    <mergeCell ref="B36:B37"/>
    <mergeCell ref="C36:C37"/>
    <mergeCell ref="D36:D37"/>
    <mergeCell ref="E36:E37"/>
    <mergeCell ref="F36:F37"/>
    <mergeCell ref="AM36:AM37"/>
    <mergeCell ref="AN36:AN37"/>
    <mergeCell ref="AO36:AO37"/>
    <mergeCell ref="A34:A35"/>
    <mergeCell ref="B34:B35"/>
    <mergeCell ref="C34:C35"/>
    <mergeCell ref="D34:D35"/>
    <mergeCell ref="A40:A41"/>
    <mergeCell ref="B40:B41"/>
    <mergeCell ref="C40:C41"/>
    <mergeCell ref="D40:D41"/>
    <mergeCell ref="E40:E41"/>
    <mergeCell ref="F40:F41"/>
    <mergeCell ref="AM40:AM41"/>
    <mergeCell ref="AN40:AN41"/>
    <mergeCell ref="AO40:AO41"/>
    <mergeCell ref="A38:A39"/>
    <mergeCell ref="B38:B39"/>
    <mergeCell ref="C38:C39"/>
    <mergeCell ref="D38:D39"/>
    <mergeCell ref="E38:E39"/>
    <mergeCell ref="F38:F39"/>
    <mergeCell ref="AM38:AM39"/>
    <mergeCell ref="AN38:AN39"/>
    <mergeCell ref="AO38:AO39"/>
    <mergeCell ref="E34:E35"/>
    <mergeCell ref="F34:F35"/>
    <mergeCell ref="AM34:AM35"/>
    <mergeCell ref="AN34:AN35"/>
    <mergeCell ref="AO34:AO35"/>
    <mergeCell ref="AO48:AO49"/>
    <mergeCell ref="A56:A57"/>
    <mergeCell ref="B56:B57"/>
    <mergeCell ref="C56:C57"/>
    <mergeCell ref="D56:D57"/>
    <mergeCell ref="E56:E57"/>
    <mergeCell ref="F56:F57"/>
    <mergeCell ref="AM56:AM57"/>
    <mergeCell ref="AN56:AN57"/>
    <mergeCell ref="AO56:AO57"/>
    <mergeCell ref="A48:A49"/>
    <mergeCell ref="B48:B49"/>
    <mergeCell ref="C48:C49"/>
    <mergeCell ref="D48:D49"/>
    <mergeCell ref="E48:E49"/>
    <mergeCell ref="F48:F49"/>
    <mergeCell ref="G48:G49"/>
    <mergeCell ref="AM48:AM49"/>
    <mergeCell ref="AN48:AN49"/>
    <mergeCell ref="A52:A53"/>
    <mergeCell ref="D52:D53"/>
    <mergeCell ref="E52:E53"/>
    <mergeCell ref="F52:F53"/>
    <mergeCell ref="AM52:AM53"/>
    <mergeCell ref="AN52:AN53"/>
    <mergeCell ref="AO52:AO53"/>
    <mergeCell ref="A50:A51"/>
    <mergeCell ref="B50:B51"/>
    <mergeCell ref="C50:C51"/>
    <mergeCell ref="D50:D51"/>
    <mergeCell ref="E50:E51"/>
    <mergeCell ref="F50:F51"/>
    <mergeCell ref="B70:B71"/>
    <mergeCell ref="C70:C71"/>
    <mergeCell ref="D70:D71"/>
    <mergeCell ref="E70:E71"/>
    <mergeCell ref="F70:F71"/>
    <mergeCell ref="AM70:AM71"/>
    <mergeCell ref="AN70:AN71"/>
    <mergeCell ref="AO70:AO71"/>
    <mergeCell ref="A62:A63"/>
    <mergeCell ref="B62:B63"/>
    <mergeCell ref="C62:C63"/>
    <mergeCell ref="D62:D63"/>
    <mergeCell ref="E62:E63"/>
    <mergeCell ref="F62:F63"/>
    <mergeCell ref="AM62:AM63"/>
    <mergeCell ref="AN62:AN63"/>
    <mergeCell ref="AO62:AO63"/>
    <mergeCell ref="A66:A67"/>
    <mergeCell ref="B66:B67"/>
    <mergeCell ref="C66:C67"/>
    <mergeCell ref="D66:D67"/>
    <mergeCell ref="E66:E67"/>
    <mergeCell ref="F66:F67"/>
    <mergeCell ref="AM66:AM67"/>
    <mergeCell ref="AN66:AN67"/>
    <mergeCell ref="AO66:AO67"/>
    <mergeCell ref="A74:A75"/>
    <mergeCell ref="B74:B75"/>
    <mergeCell ref="C74:C75"/>
    <mergeCell ref="D74:D75"/>
    <mergeCell ref="E74:E75"/>
    <mergeCell ref="F74:F75"/>
    <mergeCell ref="AM74:AM75"/>
    <mergeCell ref="AN74:AN75"/>
    <mergeCell ref="AO74:AO75"/>
    <mergeCell ref="A72:A73"/>
    <mergeCell ref="B72:B73"/>
    <mergeCell ref="C72:C73"/>
    <mergeCell ref="D72:D73"/>
    <mergeCell ref="E72:E73"/>
    <mergeCell ref="F72:F73"/>
    <mergeCell ref="AM72:AM73"/>
    <mergeCell ref="AN72:AN73"/>
    <mergeCell ref="AO72:AO73"/>
    <mergeCell ref="A130:A131"/>
    <mergeCell ref="B130:B131"/>
    <mergeCell ref="C130:C131"/>
    <mergeCell ref="D130:D131"/>
    <mergeCell ref="E130:E131"/>
    <mergeCell ref="F130:F131"/>
    <mergeCell ref="AM130:AM131"/>
    <mergeCell ref="AN130:AN131"/>
    <mergeCell ref="AO130:AO131"/>
    <mergeCell ref="A128:A129"/>
    <mergeCell ref="B128:B129"/>
    <mergeCell ref="C128:C129"/>
    <mergeCell ref="D128:D129"/>
    <mergeCell ref="E128:E129"/>
    <mergeCell ref="F128:F129"/>
    <mergeCell ref="G128:G129"/>
    <mergeCell ref="AM128:AM129"/>
    <mergeCell ref="AN128:AN129"/>
    <mergeCell ref="A134:A135"/>
    <mergeCell ref="B134:B135"/>
    <mergeCell ref="C134:C135"/>
    <mergeCell ref="D134:D135"/>
    <mergeCell ref="E134:E135"/>
    <mergeCell ref="F134:F135"/>
    <mergeCell ref="AM134:AM135"/>
    <mergeCell ref="AN134:AN135"/>
    <mergeCell ref="AO134:AO135"/>
    <mergeCell ref="A132:A133"/>
    <mergeCell ref="B132:B133"/>
    <mergeCell ref="C132:C133"/>
    <mergeCell ref="D132:D133"/>
    <mergeCell ref="E132:E133"/>
    <mergeCell ref="F132:F133"/>
    <mergeCell ref="AM132:AM133"/>
    <mergeCell ref="AN132:AN133"/>
    <mergeCell ref="AO132:AO133"/>
    <mergeCell ref="F140:F141"/>
    <mergeCell ref="AM140:AM141"/>
    <mergeCell ref="AN140:AN141"/>
    <mergeCell ref="AO140:AO141"/>
    <mergeCell ref="A138:A139"/>
    <mergeCell ref="B138:B139"/>
    <mergeCell ref="C138:C139"/>
    <mergeCell ref="D138:D139"/>
    <mergeCell ref="E138:E139"/>
    <mergeCell ref="F138:F139"/>
    <mergeCell ref="AM138:AM139"/>
    <mergeCell ref="AN138:AN139"/>
    <mergeCell ref="AO138:AO139"/>
    <mergeCell ref="A136:A137"/>
    <mergeCell ref="B136:B137"/>
    <mergeCell ref="C136:C137"/>
    <mergeCell ref="D136:D137"/>
    <mergeCell ref="E136:E137"/>
    <mergeCell ref="F136:F137"/>
    <mergeCell ref="AM136:AM137"/>
    <mergeCell ref="AN136:AN137"/>
    <mergeCell ref="AO136:AO137"/>
    <mergeCell ref="A154:A155"/>
    <mergeCell ref="B154:B155"/>
    <mergeCell ref="C154:C155"/>
    <mergeCell ref="D154:D155"/>
    <mergeCell ref="E154:E155"/>
    <mergeCell ref="F154:F155"/>
    <mergeCell ref="AM154:AM155"/>
    <mergeCell ref="AN154:AN155"/>
    <mergeCell ref="AO154:AO155"/>
    <mergeCell ref="A152:A153"/>
    <mergeCell ref="B152:B153"/>
    <mergeCell ref="C152:C153"/>
    <mergeCell ref="D152:D153"/>
    <mergeCell ref="E152:E153"/>
    <mergeCell ref="F152:F153"/>
    <mergeCell ref="AM152:AM153"/>
    <mergeCell ref="AN152:AN153"/>
    <mergeCell ref="AO152:AO153"/>
    <mergeCell ref="A158:A159"/>
    <mergeCell ref="B158:B159"/>
    <mergeCell ref="C158:C159"/>
    <mergeCell ref="D158:D159"/>
    <mergeCell ref="E158:E159"/>
    <mergeCell ref="F158:F159"/>
    <mergeCell ref="AM158:AM159"/>
    <mergeCell ref="AN158:AN159"/>
    <mergeCell ref="AO158:AO159"/>
    <mergeCell ref="A156:A157"/>
    <mergeCell ref="B156:B157"/>
    <mergeCell ref="C156:C157"/>
    <mergeCell ref="D156:D157"/>
    <mergeCell ref="E156:E157"/>
    <mergeCell ref="F156:F157"/>
    <mergeCell ref="AM156:AM157"/>
    <mergeCell ref="AN156:AN157"/>
    <mergeCell ref="AO156:AO157"/>
    <mergeCell ref="A212:A213"/>
    <mergeCell ref="B212:B213"/>
    <mergeCell ref="C212:C213"/>
    <mergeCell ref="D212:D213"/>
    <mergeCell ref="E212:E213"/>
    <mergeCell ref="F212:F213"/>
    <mergeCell ref="AM212:AM213"/>
    <mergeCell ref="AN212:AN213"/>
    <mergeCell ref="AO212:AO213"/>
    <mergeCell ref="AO208:AO209"/>
    <mergeCell ref="A210:A211"/>
    <mergeCell ref="B210:B211"/>
    <mergeCell ref="C210:C211"/>
    <mergeCell ref="D210:D211"/>
    <mergeCell ref="E210:E211"/>
    <mergeCell ref="F210:F211"/>
    <mergeCell ref="AM210:AM211"/>
    <mergeCell ref="AN210:AN211"/>
    <mergeCell ref="AO210:AO211"/>
    <mergeCell ref="A208:A209"/>
    <mergeCell ref="B208:B209"/>
    <mergeCell ref="C208:C209"/>
    <mergeCell ref="D208:D209"/>
    <mergeCell ref="E208:E209"/>
    <mergeCell ref="F208:F209"/>
    <mergeCell ref="G208:G209"/>
    <mergeCell ref="AM208:AM209"/>
    <mergeCell ref="AN208:AN209"/>
    <mergeCell ref="A216:A217"/>
    <mergeCell ref="B216:B217"/>
    <mergeCell ref="C216:C217"/>
    <mergeCell ref="D216:D217"/>
    <mergeCell ref="E216:E217"/>
    <mergeCell ref="F216:F217"/>
    <mergeCell ref="AM216:AM217"/>
    <mergeCell ref="AN216:AN217"/>
    <mergeCell ref="AO216:AO217"/>
    <mergeCell ref="A214:A215"/>
    <mergeCell ref="B214:B215"/>
    <mergeCell ref="C214:C215"/>
    <mergeCell ref="D214:D215"/>
    <mergeCell ref="E214:E215"/>
    <mergeCell ref="F214:F215"/>
    <mergeCell ref="AM214:AM215"/>
    <mergeCell ref="AN214:AN215"/>
    <mergeCell ref="AO214:AO215"/>
    <mergeCell ref="A220:A221"/>
    <mergeCell ref="B220:B221"/>
    <mergeCell ref="C220:C221"/>
    <mergeCell ref="D220:D221"/>
    <mergeCell ref="E220:E221"/>
    <mergeCell ref="F220:F221"/>
    <mergeCell ref="AM220:AM221"/>
    <mergeCell ref="AN220:AN221"/>
    <mergeCell ref="AO220:AO221"/>
    <mergeCell ref="A218:A219"/>
    <mergeCell ref="B218:B219"/>
    <mergeCell ref="C218:C219"/>
    <mergeCell ref="D218:D219"/>
    <mergeCell ref="E218:E219"/>
    <mergeCell ref="F218:F219"/>
    <mergeCell ref="AM218:AM219"/>
    <mergeCell ref="AN218:AN219"/>
    <mergeCell ref="AO218:AO219"/>
    <mergeCell ref="B224:B225"/>
    <mergeCell ref="C224:C225"/>
    <mergeCell ref="D224:D225"/>
    <mergeCell ref="E224:E225"/>
    <mergeCell ref="F224:F225"/>
    <mergeCell ref="AM224:AM225"/>
    <mergeCell ref="AN224:AN225"/>
    <mergeCell ref="AO224:AO225"/>
    <mergeCell ref="A222:A223"/>
    <mergeCell ref="B222:B223"/>
    <mergeCell ref="C222:C223"/>
    <mergeCell ref="D222:D223"/>
    <mergeCell ref="E222:E223"/>
    <mergeCell ref="F222:F223"/>
    <mergeCell ref="AM222:AM223"/>
    <mergeCell ref="AN222:AN223"/>
    <mergeCell ref="AO222:AO223"/>
    <mergeCell ref="A234:A235"/>
    <mergeCell ref="B234:B235"/>
    <mergeCell ref="C234:C235"/>
    <mergeCell ref="D234:D235"/>
    <mergeCell ref="E234:E235"/>
    <mergeCell ref="F234:F235"/>
    <mergeCell ref="AM234:AM235"/>
    <mergeCell ref="AN234:AN235"/>
    <mergeCell ref="AO234:AO235"/>
    <mergeCell ref="A232:A233"/>
    <mergeCell ref="B232:B233"/>
    <mergeCell ref="C232:C233"/>
    <mergeCell ref="D232:D233"/>
    <mergeCell ref="E232:E233"/>
    <mergeCell ref="F232:F233"/>
    <mergeCell ref="AM232:AM233"/>
    <mergeCell ref="AN232:AN233"/>
    <mergeCell ref="AO232:AO233"/>
    <mergeCell ref="A238:A239"/>
    <mergeCell ref="B238:B239"/>
    <mergeCell ref="C238:C239"/>
    <mergeCell ref="D238:D239"/>
    <mergeCell ref="E238:E239"/>
    <mergeCell ref="F238:F239"/>
    <mergeCell ref="AM238:AM239"/>
    <mergeCell ref="AN238:AN239"/>
    <mergeCell ref="AO238:AO239"/>
    <mergeCell ref="A236:A237"/>
    <mergeCell ref="B236:B237"/>
    <mergeCell ref="C236:C237"/>
    <mergeCell ref="D236:D237"/>
    <mergeCell ref="E236:E237"/>
    <mergeCell ref="F236:F237"/>
    <mergeCell ref="AM236:AM237"/>
    <mergeCell ref="AN236:AN237"/>
    <mergeCell ref="AO236:AO237"/>
    <mergeCell ref="A230:A231"/>
    <mergeCell ref="B230:B231"/>
    <mergeCell ref="C230:C231"/>
    <mergeCell ref="D230:D231"/>
    <mergeCell ref="E230:E231"/>
    <mergeCell ref="F230:F231"/>
    <mergeCell ref="AM230:AM231"/>
    <mergeCell ref="AN230:AN231"/>
    <mergeCell ref="AO230:AO231"/>
    <mergeCell ref="A228:A229"/>
    <mergeCell ref="B228:B229"/>
    <mergeCell ref="C228:C229"/>
    <mergeCell ref="D228:D229"/>
    <mergeCell ref="E228:E229"/>
    <mergeCell ref="F228:F229"/>
    <mergeCell ref="AM228:AM229"/>
    <mergeCell ref="AN228:AN229"/>
    <mergeCell ref="AO228:AO229"/>
    <mergeCell ref="A226:A227"/>
    <mergeCell ref="B226:B227"/>
    <mergeCell ref="C226:C227"/>
    <mergeCell ref="D226:D227"/>
    <mergeCell ref="E226:E227"/>
    <mergeCell ref="F226:F227"/>
    <mergeCell ref="AM226:AM227"/>
    <mergeCell ref="AN226:AN227"/>
    <mergeCell ref="AO226:AO227"/>
    <mergeCell ref="A224:A225"/>
    <mergeCell ref="A64:A65"/>
    <mergeCell ref="B64:B65"/>
    <mergeCell ref="C64:C65"/>
    <mergeCell ref="D64:D65"/>
    <mergeCell ref="E64:E65"/>
    <mergeCell ref="F64:F65"/>
    <mergeCell ref="AM64:AM65"/>
    <mergeCell ref="AN64:AN65"/>
    <mergeCell ref="AO64:AO65"/>
    <mergeCell ref="A150:A151"/>
    <mergeCell ref="B150:B151"/>
    <mergeCell ref="C150:C151"/>
    <mergeCell ref="D150:D151"/>
    <mergeCell ref="E150:E151"/>
    <mergeCell ref="F150:F151"/>
    <mergeCell ref="AM150:AM151"/>
    <mergeCell ref="AN150:AN151"/>
    <mergeCell ref="AO150:AO151"/>
    <mergeCell ref="A148:A149"/>
    <mergeCell ref="B148:B149"/>
    <mergeCell ref="C148:C149"/>
    <mergeCell ref="D148:D149"/>
    <mergeCell ref="A146:A147"/>
    <mergeCell ref="B146:B147"/>
    <mergeCell ref="C146:C147"/>
    <mergeCell ref="D146:D147"/>
    <mergeCell ref="E146:E147"/>
    <mergeCell ref="A68:A69"/>
    <mergeCell ref="B68:B69"/>
    <mergeCell ref="C68:C69"/>
    <mergeCell ref="D68:D69"/>
    <mergeCell ref="E68:E69"/>
    <mergeCell ref="F68:F69"/>
    <mergeCell ref="AM68:AM69"/>
    <mergeCell ref="AN68:AN69"/>
    <mergeCell ref="AO68:AO69"/>
    <mergeCell ref="A144:A145"/>
    <mergeCell ref="B144:B145"/>
    <mergeCell ref="C144:C145"/>
    <mergeCell ref="D144:D145"/>
    <mergeCell ref="E144:E145"/>
    <mergeCell ref="F144:F145"/>
    <mergeCell ref="AM144:AM145"/>
    <mergeCell ref="AN144:AN145"/>
    <mergeCell ref="AO144:AO145"/>
    <mergeCell ref="A142:A143"/>
    <mergeCell ref="B142:B143"/>
    <mergeCell ref="C142:C143"/>
    <mergeCell ref="D142:D143"/>
    <mergeCell ref="E142:E143"/>
    <mergeCell ref="F142:F143"/>
    <mergeCell ref="A140:A141"/>
    <mergeCell ref="B140:B141"/>
    <mergeCell ref="C140:C141"/>
  </mergeCells>
  <phoneticPr fontId="2"/>
  <dataValidations count="1">
    <dataValidation type="list" allowBlank="1" showInputMessage="1" showErrorMessage="1" sqref="E50:E79 E94:E123 E174:E203 E14:E43 E130:E159 E210:E239">
      <formula1>$BA$10:$BA$13</formula1>
    </dataValidation>
  </dataValidations>
  <printOptions horizontalCentered="1"/>
  <pageMargins left="0.19685039370078741" right="0.19685039370078741" top="0.70866141732283472" bottom="0.19685039370078741" header="0.19685039370078741" footer="0.19685039370078741"/>
  <pageSetup paperSize="9" scale="89" fitToHeight="0" orientation="landscape" r:id="rId1"/>
  <headerFooter alignWithMargins="0">
    <oddFooter>&amp;C&amp;P／&amp;N</oddFooter>
  </headerFooter>
  <rowBreaks count="6" manualBreakCount="6">
    <brk id="47" min="1" max="50" man="1"/>
    <brk id="81" min="1" max="50" man="1"/>
    <brk id="127" max="16383" man="1"/>
    <brk id="161" min="1" max="50" man="1"/>
    <brk id="207" max="16383" man="1"/>
    <brk id="241" min="1" max="50" man="1"/>
  </rowBreaks>
  <colBreaks count="1" manualBreakCount="1">
    <brk id="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【算定要件集計】</vt:lpstr>
      <vt:lpstr>【従業者名簿】</vt:lpstr>
      <vt:lpstr>【入力例】</vt:lpstr>
      <vt:lpstr>4月</vt:lpstr>
      <vt:lpstr>5月</vt:lpstr>
      <vt:lpstr>6月</vt:lpstr>
      <vt:lpstr>7月</vt:lpstr>
      <vt:lpstr>8月</vt:lpstr>
      <vt:lpstr>9月</vt:lpstr>
      <vt:lpstr>10月</vt:lpstr>
      <vt:lpstr>11月</vt:lpstr>
      <vt:lpstr>12月</vt:lpstr>
      <vt:lpstr>1月</vt:lpstr>
      <vt:lpstr>2月</vt:lpstr>
      <vt:lpstr>【算定要件集計】!Print_Area</vt:lpstr>
      <vt:lpstr>【従業者名簿】!Print_Area</vt:lpstr>
      <vt:lpstr>【入力例】!Print_Area</vt:lpstr>
      <vt:lpstr>'10月'!Print_Area</vt:lpstr>
      <vt:lpstr>'11月'!Print_Area</vt:lpstr>
      <vt:lpstr>'12月'!Print_Area</vt:lpstr>
      <vt:lpstr>'1月'!Print_Area</vt:lpstr>
      <vt:lpstr>'2月'!Print_Area</vt:lpstr>
      <vt:lpstr>'4月'!Print_Area</vt:lpstr>
      <vt:lpstr>'5月'!Print_Area</vt:lpstr>
      <vt:lpstr>'6月'!Print_Area</vt:lpstr>
      <vt:lpstr>'7月'!Print_Area</vt:lpstr>
      <vt:lpstr>'8月'!Print_Area</vt:lpstr>
      <vt:lpstr>'9月'!Print_Area</vt:lpstr>
      <vt:lpstr>【従業者名簿】!Print_Titles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都築　敏夫</dc:creator>
  <cp:lastModifiedBy>都築　敏夫</cp:lastModifiedBy>
  <cp:lastPrinted>2021-03-23T07:04:21Z</cp:lastPrinted>
  <dcterms:created xsi:type="dcterms:W3CDTF">2005-02-21T08:58:26Z</dcterms:created>
  <dcterms:modified xsi:type="dcterms:W3CDTF">2021-03-24T00:31:43Z</dcterms:modified>
</cp:coreProperties>
</file>