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C2C4" lockStructure="1"/>
  <bookViews>
    <workbookView xWindow="-110" yWindow="-110" windowWidth="19420" windowHeight="10300" tabRatio="838" activeTab="2"/>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主たる地目" comment="A04">参照B!$O$5:$O$13</definedName>
    <definedName name="個人法人" comment="A01">参照B!$C$5:$C$6</definedName>
    <definedName name="都道府県名" comment="00">参照A!$C$5:$C$52</definedName>
    <definedName name="用途地域">参照B!$AD$5:$AD$18</definedName>
    <definedName name="都市計画区域">参照B!$AA$5:$AA$8</definedName>
    <definedName name="国名">参照A!$EQ$5:$EQ$255</definedName>
    <definedName name="永住者等">参照B!$X$5:$X$6</definedName>
    <definedName name="業種" comment="A02">参照B!$F$5:$F$11</definedName>
    <definedName name="単・団の区分" comment="A05">参照B!$L$5:$L$7</definedName>
    <definedName name="権利の種類別" comment="C01">参照B!$R$5:$R$9</definedName>
    <definedName name="移転設定別" comment="C02">参照B!$U$5:$U$6</definedName>
    <definedName name="権利の態様" comment="A03">参照B!$I$5:$I$21</definedName>
    <definedName name="高知県_39" comment="G39">参照A!$JH$5:$JH$38</definedName>
    <definedName name="国籍等">参照A!$MQ$5:$MQ$256</definedName>
    <definedName name="国名_日本以外">参照A!$MT$5:$MT$254</definedName>
    <definedName name="利用目的" comment="B000">参照C!$C$5:$C$22</definedName>
    <definedName name="都道府県等">参照A!$ET$5:$ET$71</definedName>
    <definedName name="広島県" comment="34">参照A!$DA$5:$DA$34</definedName>
    <definedName name="さいたま市_50" comment="G50">参照A!$KO$5:$KO$14</definedName>
    <definedName name="広島県_34" comment="G34">参照A!$IS$5:$IS$26</definedName>
    <definedName name="広島市_64" comment="G64">参照A!$ME$5:$ME$12</definedName>
    <definedName name="岡山県_33" comment="G33">参照A!$IP$5:$IP$30</definedName>
    <definedName name="山口県" comment="35">参照A!$DD$5:$DD$23</definedName>
    <definedName name="愛媛県_38" comment="G38">参照A!$JE$5:$JE$24</definedName>
    <definedName name="奈良県_29" comment="G29">参照A!$ID$5:$ID$43</definedName>
    <definedName name="宮城県_04" comment="G04">参照A!$FG$5:$FG$38</definedName>
    <definedName name="ゴルフ場" comment="B050">参照C!$AD$5:$AD$6</definedName>
    <definedName name="茨城県_08" comment="G08">参照A!$FS$5:$FS$48</definedName>
    <definedName name="商業施設「賃貸」" comment="B022">参照C!$R$5:$R$14</definedName>
    <definedName name="資産保有・転売等目的" comment="B110">参照C!$BB$5:$BB$7</definedName>
    <definedName name="滋賀県" comment="25">参照A!$BZ$5:$BZ$23</definedName>
    <definedName name="香川県" comment="37">参照A!$DJ$5:$DJ$21</definedName>
    <definedName name="大分県" comment="44">参照A!$EE$5:$EE$22</definedName>
    <definedName name="その他" comment="B120">参照C!$BE$5:$BE$7</definedName>
    <definedName name="レクリエーション施設" comment="B040">参照C!$AA$5:$AA$14</definedName>
    <definedName name="愛知県" comment="23">参照A!$BT$5:$BT$73</definedName>
    <definedName name="岩手県" comment="03">参照A!$L$5:$L$37</definedName>
    <definedName name="愛知県_23" comment="G23">参照A!$HL$5:$HL$57</definedName>
    <definedName name="茨城県" comment="08">参照A!$AA$5:$AA$48</definedName>
    <definedName name="住宅「販売」" comment="B013">参照C!$L$5:$L$9</definedName>
    <definedName name="愛媛県" comment="38">参照A!$DM$5:$DM$24</definedName>
    <definedName name="鳥取県" comment="31">参照A!$CR$5:$CR$23</definedName>
    <definedName name="横浜市_52" comment="G52">参照A!$KU$5:$KU$22</definedName>
    <definedName name="岡山県" comment="33">参照A!$CX$5:$CX$34</definedName>
    <definedName name="岡山市_63" comment="G63">参照A!$MB$5:$MB$8</definedName>
    <definedName name="堺市_61" comment="G61">参照A!$LV$5:$LV$11</definedName>
    <definedName name="沖縄県" comment="47">参照A!$EN$5:$EN$45</definedName>
    <definedName name="岩手県_03" comment="G03">参照A!$FD$5:$FD$37</definedName>
    <definedName name="京都府" comment="26">参照A!$CC$5:$CC$40</definedName>
    <definedName name="沖縄県_47" comment="G47">参照A!$KF$5:$KF$45</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熊本県" comment="43">参照A!$EB$5:$EB$53</definedName>
    <definedName name="宮城県" comment="04">参照A!$O$5:$O$43</definedName>
    <definedName name="京都市_59" comment="G59">参照A!$LP$5:$LP$15</definedName>
    <definedName name="京都府_26" comment="G26">参照A!$HU$5:$HU$29</definedName>
    <definedName name="熊本市_67" comment="G67">参照A!$MN$5:$MN$9</definedName>
    <definedName name="熊本県_43" comment="G43">参照A!$JT$5:$JT$48</definedName>
    <definedName name="群馬県" comment="10">参照A!$AG$5:$AG$39</definedName>
    <definedName name="群馬県_10" comment="G10">参照A!$FY$5:$FY$39</definedName>
    <definedName name="香川県_37" comment="G37">参照A!$JB$5:$JB$21</definedName>
    <definedName name="高知県" comment="39">参照A!$DP$5:$DP$38</definedName>
    <definedName name="佐賀県" comment="41">参照A!$DV$5:$DV$24</definedName>
    <definedName name="佐賀県_41" comment="G41">参照A!$JN$5:$JN$24</definedName>
    <definedName name="埼玉県" comment="11">参照A!$AJ$5:$AJ$76</definedName>
    <definedName name="埼玉県_11" comment="G11">参照A!$GB$5:$GB$66</definedName>
    <definedName name="札幌市_48" comment="G48">参照A!$KI$5:$KI$14</definedName>
    <definedName name="滋賀県_25" comment="G25">参照A!$HR$5:$HR$23</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_35" comment="G35">参照A!$IV$5:$IV$23</definedName>
    <definedName name="山梨県" comment="19">参照A!$BH$5:$BH$31</definedName>
    <definedName name="山梨県_19" comment="G19">参照A!$GZ$5:$GZ$31</definedName>
    <definedName name="鹿児島県" comment="46">参照A!$EK$5:$EK$47</definedName>
    <definedName name="鹿児島県_46" comment="G46">参照A!$KC$5:$KC$47</definedName>
    <definedName name="秋田県" comment="05">参照A!$R$5:$R$29</definedName>
    <definedName name="秋田県_05" comment="G05">参照A!$FJ$5:$FJ$29</definedName>
    <definedName name="住宅「自用」" comment="B011">参照C!$F$5:$F$9</definedName>
    <definedName name="住宅「賃貸」" comment="B012">参照C!$I$5:$I$9</definedName>
    <definedName name="商業施設「自用」" comment="B021">参照C!$O$5:$O$14</definedName>
    <definedName name="商業施設「販売」" comment="B023">参照C!$U$5:$U$14</definedName>
    <definedName name="新潟県" comment="15">参照A!$AV$5:$AV$41</definedName>
    <definedName name="北九州市_65" comment="G65">参照A!$MH$5:$MH$11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_44" comment="G44">参照A!$JW$5:$JW$22</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_31" comment="G31">参照A!$IJ$5:$IJ$23</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富山県_16" comment="G16">参照A!$GQ$5:$GQ$19</definedName>
    <definedName name="奈良県" comment="29">参照A!$CL$5:$CL$43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北海道_01" comment="G01">参照A!$EX$5:$EX$188</definedName>
    <definedName name="別荘「自用」" comment="B061">参照C!$AG$5</definedName>
    <definedName name="別荘「賃貸」" comment="B062">参照C!$AJ$5</definedName>
    <definedName name="別荘「販売」" comment="B063">参照C!$AM$5</definedName>
    <definedName name="北海道" comment="01">参照A!$F$5:$F$198</definedName>
    <definedName name="名古屋市_58" comment="G58">参照A!$LM$5:$LM$20</definedName>
    <definedName name="有無" comment="C03">参照B!$X$5:$X$6</definedName>
    <definedName name="林業" comment="B070">参照C!$AP$5</definedName>
    <definedName name="和歌山県" comment="30">参照A!$CO$5:$CO$34</definedName>
    <definedName name="和歌山県_30" comment="G30">参照A!$IG$5:$IG$34</definedName>
    <definedName name="_xlnm._FilterDatabase" localSheetId="6" hidden="1">参照A!$E$4:$G$3748</definedName>
    <definedName name="_xlnm._FilterDatabase" localSheetId="9" hidden="1">#REF!</definedName>
    <definedName name="_xlnm._FilterDatabase" localSheetId="1" hidden="1">入力フォーム!$B$5:$K$209</definedName>
    <definedName name="_xlnm.Print_Area" localSheetId="1">入力フォーム!$A$1:$J$209</definedName>
    <definedName name="_xlnm.Print_Area" localSheetId="2">土地売買等届出書!$A$1:$AT$83</definedName>
    <definedName name="_xlnm._FilterDatabase" localSheetId="4" hidden="1">行政用!$C$16:$J$55</definedName>
    <definedName name="_xlnm.Print_Area" localSheetId="4">行政用!$A$1:$J$55</definedName>
    <definedName name="_xlnm.Print_Area" localSheetId="0">マニュアル!$A$1:$G$43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<sst xmlns="http://schemas.openxmlformats.org/spreadsheetml/2006/main" xmlns:r="http://schemas.openxmlformats.org/officeDocument/2006/relationships" count="11091" uniqueCount="11091">
  <si>
    <t>２７条２他</t>
  </si>
  <si>
    <t>01649</t>
  </si>
  <si>
    <t>三好郡西祖谷山村</t>
  </si>
  <si>
    <t>東津軽郡蟹田町</t>
  </si>
  <si>
    <t>23</t>
  </si>
  <si>
    <t>気仙郡三陸町</t>
  </si>
  <si>
    <t>15381</t>
  </si>
  <si>
    <t>大分県</t>
  </si>
  <si>
    <t>美唄市</t>
  </si>
  <si>
    <t>南秋田郡八郎潟町</t>
  </si>
  <si>
    <t>青森県南津軽郡大鰐町</t>
  </si>
  <si>
    <t>01339</t>
  </si>
  <si>
    <t>04542</t>
  </si>
  <si>
    <t>08236</t>
  </si>
  <si>
    <t>04</t>
  </si>
  <si>
    <t>茨城県小美玉市</t>
  </si>
  <si>
    <t>亘理郡山元町</t>
  </si>
  <si>
    <t>御津郡御津町</t>
  </si>
  <si>
    <t>久遠郡大成町</t>
  </si>
  <si>
    <t>〒</t>
  </si>
  <si>
    <t>11365</t>
  </si>
  <si>
    <t>君津市</t>
  </si>
  <si>
    <t>松本市</t>
  </si>
  <si>
    <t>美祢市</t>
  </si>
  <si>
    <t>石狩郡石狩町</t>
  </si>
  <si>
    <t>23106</t>
  </si>
  <si>
    <t>M1817</t>
  </si>
  <si>
    <t>36483</t>
  </si>
  <si>
    <t>鴻巣市</t>
  </si>
  <si>
    <t>47354</t>
  </si>
  <si>
    <t>46381</t>
  </si>
  <si>
    <t>M1001</t>
  </si>
  <si>
    <t>島尻郡久米島町</t>
  </si>
  <si>
    <t>19443</t>
  </si>
  <si>
    <t>NO</t>
  </si>
  <si>
    <t>笛吹市</t>
  </si>
  <si>
    <t>糸島郡二丈町</t>
  </si>
  <si>
    <t>28382</t>
  </si>
  <si>
    <t>15347</t>
  </si>
  <si>
    <t>項目名</t>
  </si>
  <si>
    <t>中新川郡舟橋村</t>
  </si>
  <si>
    <t>東伯郡大栄町</t>
  </si>
  <si>
    <t>仙北郡仙南村</t>
  </si>
  <si>
    <t>01423</t>
  </si>
  <si>
    <t>M1820</t>
  </si>
  <si>
    <t>01347</t>
  </si>
  <si>
    <t>譲受人その他業種</t>
  </si>
  <si>
    <t>愛知県半田市</t>
  </si>
  <si>
    <t>北蒲原郡京ケ瀬村</t>
  </si>
  <si>
    <t>古河市</t>
  </si>
  <si>
    <t>01214</t>
  </si>
  <si>
    <t>その他</t>
    <rPh sb="2" eb="3">
      <t>タ</t>
    </rPh>
    <phoneticPr fontId="3"/>
  </si>
  <si>
    <t>08341</t>
  </si>
  <si>
    <t>06422</t>
  </si>
  <si>
    <t>上川郡愛別町</t>
  </si>
  <si>
    <t>埼玉県さいたま市南区</t>
  </si>
  <si>
    <t>M1813</t>
  </si>
  <si>
    <t>富良野市</t>
  </si>
  <si>
    <t>奈良県生駒郡平群町</t>
  </si>
  <si>
    <t>薩摩郡樋脇町</t>
  </si>
  <si>
    <t>項目</t>
    <rPh sb="0" eb="2">
      <t>コウモク</t>
    </rPh>
    <phoneticPr fontId="3"/>
  </si>
  <si>
    <t>10428</t>
  </si>
  <si>
    <t>県コード</t>
  </si>
  <si>
    <t>態様</t>
  </si>
  <si>
    <t>小コード</t>
    <rPh sb="0" eb="1">
      <t>ショウ</t>
    </rPh>
    <phoneticPr fontId="3"/>
  </si>
  <si>
    <t>（登記簿） 　所在地　町丁目(字)のみ</t>
  </si>
  <si>
    <t>大沼郡会津高田町</t>
  </si>
  <si>
    <t>39341</t>
  </si>
  <si>
    <t>岩手県八幡平市</t>
  </si>
  <si>
    <t>18363</t>
  </si>
  <si>
    <t>01105</t>
  </si>
  <si>
    <t>09402</t>
  </si>
  <si>
    <t>01364</t>
  </si>
  <si>
    <t>北巨摩郡白州町</t>
  </si>
  <si>
    <t>浦河郡浦河町</t>
  </si>
  <si>
    <t>新潟市江南区</t>
  </si>
  <si>
    <t>M1810</t>
  </si>
  <si>
    <t>11363</t>
  </si>
  <si>
    <t>兵庫県多可郡多可町</t>
  </si>
  <si>
    <t>01394</t>
  </si>
  <si>
    <t>焼津市</t>
  </si>
  <si>
    <t>01610</t>
  </si>
  <si>
    <t>委任状</t>
  </si>
  <si>
    <t>南蒲原郡中之島町</t>
  </si>
  <si>
    <t>40645</t>
  </si>
  <si>
    <t>長生郡一宮町</t>
  </si>
  <si>
    <t>譲受〒</t>
  </si>
  <si>
    <t>雄勝郡羽後町</t>
  </si>
  <si>
    <t>12221</t>
  </si>
  <si>
    <t>島牧郡島牧村</t>
  </si>
  <si>
    <t>生産施設電報・電話局</t>
  </si>
  <si>
    <t>南秋田郡若美町</t>
  </si>
  <si>
    <t>アラブ首長国連邦</t>
  </si>
  <si>
    <t>M1002</t>
  </si>
  <si>
    <t>長崎県佐世保市</t>
  </si>
  <si>
    <t>09210</t>
  </si>
  <si>
    <t>27205</t>
  </si>
  <si>
    <t>下伊那郡豊丘村</t>
  </si>
  <si>
    <t>M1208</t>
  </si>
  <si>
    <t>鈴鹿郡関町</t>
  </si>
  <si>
    <t>45342</t>
  </si>
  <si>
    <t>06321</t>
  </si>
  <si>
    <t>能美郡川北町</t>
  </si>
  <si>
    <t>東牟婁郡熊野川町</t>
  </si>
  <si>
    <t>03365</t>
  </si>
  <si>
    <t>受理台帳コード</t>
  </si>
  <si>
    <t>31388</t>
  </si>
  <si>
    <t>01407</t>
  </si>
  <si>
    <t>20343</t>
  </si>
  <si>
    <t>02362</t>
  </si>
  <si>
    <t>揖斐郡揖斐川町</t>
  </si>
  <si>
    <t>細区分その他以外は不要</t>
    <rPh sb="5" eb="6">
      <t>ホカ</t>
    </rPh>
    <rPh sb="6" eb="8">
      <t>イガイ</t>
    </rPh>
    <rPh sb="9" eb="11">
      <t>フヨウ</t>
    </rPh>
    <phoneticPr fontId="3"/>
  </si>
  <si>
    <t>福岡県福岡市城南区</t>
  </si>
  <si>
    <t>01456</t>
  </si>
  <si>
    <t>M1816</t>
  </si>
  <si>
    <t>14401</t>
  </si>
  <si>
    <t>その他「自用」</t>
  </si>
  <si>
    <t>11368</t>
  </si>
  <si>
    <t>M1104</t>
  </si>
  <si>
    <t>比企郡川島町</t>
  </si>
  <si>
    <t>志摩郡阿児町</t>
  </si>
  <si>
    <t>M1811</t>
  </si>
  <si>
    <t>41382</t>
  </si>
  <si>
    <t>相当な価格</t>
  </si>
  <si>
    <t>静岡県駿東郡清水町</t>
  </si>
  <si>
    <t>松前郡福島町</t>
  </si>
  <si>
    <t>28622</t>
  </si>
  <si>
    <t>38441</t>
  </si>
  <si>
    <t>新潟県中魚沼郡津南町</t>
  </si>
  <si>
    <t>鳥取県_31</t>
  </si>
  <si>
    <t>01336</t>
  </si>
  <si>
    <t>名東郡佐那河内村</t>
  </si>
  <si>
    <t>42323</t>
  </si>
  <si>
    <t>22139</t>
  </si>
  <si>
    <t>03423</t>
  </si>
  <si>
    <t>千葉県八千代市</t>
  </si>
  <si>
    <t>相当な価格（総額）</t>
  </si>
  <si>
    <t>由利郡西目町</t>
  </si>
  <si>
    <t>M1003</t>
  </si>
  <si>
    <t>野田市</t>
  </si>
  <si>
    <t>01224</t>
  </si>
  <si>
    <t>受理年</t>
  </si>
  <si>
    <t>朝倉郡東峰村</t>
  </si>
  <si>
    <t>42391</t>
  </si>
  <si>
    <t>M1509</t>
  </si>
  <si>
    <t>賀茂郡東伊豆町</t>
  </si>
  <si>
    <t>28202</t>
  </si>
  <si>
    <t>上北郡百石町</t>
  </si>
  <si>
    <t>06201</t>
  </si>
  <si>
    <t>10441</t>
  </si>
  <si>
    <t>01207</t>
  </si>
  <si>
    <t>宇都宮市</t>
  </si>
  <si>
    <t>開差率・土地</t>
  </si>
  <si>
    <t>40</t>
  </si>
  <si>
    <t>10446</t>
  </si>
  <si>
    <t>塩谷郡栗山村</t>
  </si>
  <si>
    <t>10422</t>
  </si>
  <si>
    <t>譲受字</t>
  </si>
  <si>
    <t>白岡市</t>
  </si>
  <si>
    <t>01333</t>
  </si>
  <si>
    <t>佐伯郡佐伯町</t>
  </si>
  <si>
    <t>安房郡富浦町</t>
  </si>
  <si>
    <t>山本郡藤里町</t>
  </si>
  <si>
    <t>13305</t>
  </si>
  <si>
    <t>上川郡清水町</t>
  </si>
  <si>
    <t>07402</t>
  </si>
  <si>
    <t>M1812</t>
  </si>
  <si>
    <t>熊野郡久美浜町</t>
  </si>
  <si>
    <t>2.「入力フォーム」シート入力にあたっての注意事項</t>
  </si>
  <si>
    <t>中川郡音威子府村</t>
  </si>
  <si>
    <t>古平郡古平町</t>
  </si>
  <si>
    <t>14111</t>
  </si>
  <si>
    <t>01436</t>
  </si>
  <si>
    <t>07206</t>
  </si>
  <si>
    <t>24463</t>
  </si>
  <si>
    <t>M1004</t>
  </si>
  <si>
    <t>所有権</t>
    <rPh sb="0" eb="3">
      <t>ショユウケン</t>
    </rPh>
    <phoneticPr fontId="3"/>
  </si>
  <si>
    <t>21507</t>
  </si>
  <si>
    <t>時点補正</t>
  </si>
  <si>
    <t>38483</t>
  </si>
  <si>
    <t>01431</t>
  </si>
  <si>
    <t>06210</t>
  </si>
  <si>
    <t>受理番号</t>
  </si>
  <si>
    <t>07343</t>
  </si>
  <si>
    <t>01581</t>
  </si>
  <si>
    <t>01430</t>
  </si>
  <si>
    <t>備考</t>
  </si>
  <si>
    <t>那須郡小川町</t>
  </si>
  <si>
    <t>千葉県長生郡白子町</t>
  </si>
  <si>
    <t>南陽市</t>
  </si>
  <si>
    <t>03483</t>
  </si>
  <si>
    <t>マルティニーク</t>
  </si>
  <si>
    <t>19324</t>
  </si>
  <si>
    <t>事前審査会</t>
  </si>
  <si>
    <t>20</t>
  </si>
  <si>
    <t>清水市</t>
  </si>
  <si>
    <t>石川郡平田村</t>
  </si>
  <si>
    <t>仙北郡神岡町</t>
  </si>
  <si>
    <t>55</t>
  </si>
  <si>
    <t>A1002</t>
  </si>
  <si>
    <t>33561</t>
  </si>
  <si>
    <t>志太郡岡部町</t>
  </si>
  <si>
    <t>20563</t>
  </si>
  <si>
    <t>11343</t>
  </si>
  <si>
    <t>30425</t>
  </si>
  <si>
    <t>47326</t>
  </si>
  <si>
    <t>沖縄県</t>
  </si>
  <si>
    <t>M1101</t>
  </si>
  <si>
    <t>43215</t>
  </si>
  <si>
    <t>野付郡別海町</t>
  </si>
  <si>
    <t>その他利用目的</t>
  </si>
  <si>
    <t>02203</t>
  </si>
  <si>
    <t>状態</t>
  </si>
  <si>
    <t>江別市</t>
  </si>
  <si>
    <t>美馬郡一宇村</t>
  </si>
  <si>
    <t>15406</t>
  </si>
  <si>
    <t>01362</t>
  </si>
  <si>
    <t>44324</t>
  </si>
  <si>
    <t>新潟県岩船郡粟島浦村</t>
  </si>
  <si>
    <t>23109</t>
  </si>
  <si>
    <t>04361</t>
  </si>
  <si>
    <t>東伯郡赤碕町</t>
  </si>
  <si>
    <t>引佐郡引佐町</t>
  </si>
  <si>
    <t>鹿角郡小坂町</t>
  </si>
  <si>
    <t>受理年月日</t>
  </si>
  <si>
    <t>大和市</t>
  </si>
  <si>
    <t>雨竜郡沼田町</t>
  </si>
  <si>
    <t>21211</t>
  </si>
  <si>
    <t>05443</t>
  </si>
  <si>
    <t>18421</t>
  </si>
  <si>
    <t>その他［</t>
    <rPh sb="2" eb="3">
      <t>タ</t>
    </rPh>
    <phoneticPr fontId="3"/>
  </si>
  <si>
    <t>M1814</t>
  </si>
  <si>
    <t>西臼杵郡高千穂町</t>
  </si>
  <si>
    <t>苫小牧市</t>
  </si>
  <si>
    <t>東筑摩郡山形村</t>
  </si>
  <si>
    <t>市町村受付番号</t>
  </si>
  <si>
    <t>出石郡出石町</t>
  </si>
  <si>
    <t>高岡郡中土佐町</t>
  </si>
  <si>
    <t>東置賜郡川西町</t>
  </si>
  <si>
    <t>武儀郡武芸川町</t>
  </si>
  <si>
    <t>宮城県栗原市</t>
  </si>
  <si>
    <t>常呂郡常呂町</t>
  </si>
  <si>
    <t>01340</t>
  </si>
  <si>
    <t>28521</t>
  </si>
  <si>
    <t>01331</t>
  </si>
  <si>
    <t>事前審査会回数</t>
  </si>
  <si>
    <t>西加茂郡三好町</t>
  </si>
  <si>
    <t>29386</t>
  </si>
  <si>
    <t>33587</t>
  </si>
  <si>
    <t>ザンビア</t>
  </si>
  <si>
    <t>01516</t>
  </si>
  <si>
    <t>石川郡玉川村</t>
  </si>
  <si>
    <t>24462</t>
  </si>
  <si>
    <t>五泉市</t>
  </si>
  <si>
    <t>08503</t>
  </si>
  <si>
    <t>M1102</t>
  </si>
  <si>
    <t>大島郡和泊町</t>
  </si>
  <si>
    <t>01518</t>
  </si>
  <si>
    <t>05</t>
  </si>
  <si>
    <t>処理期限</t>
  </si>
  <si>
    <t>○</t>
  </si>
  <si>
    <t>福岡市博多区</t>
  </si>
  <si>
    <t>22421</t>
  </si>
  <si>
    <t>04524</t>
  </si>
  <si>
    <t>34429</t>
  </si>
  <si>
    <t>02208</t>
  </si>
  <si>
    <t>44407</t>
  </si>
  <si>
    <t>03506</t>
  </si>
  <si>
    <t>15307</t>
  </si>
  <si>
    <t>08221</t>
  </si>
  <si>
    <t>15343</t>
  </si>
  <si>
    <t>広島県</t>
  </si>
  <si>
    <t>M1815</t>
  </si>
  <si>
    <t>28646</t>
  </si>
  <si>
    <t>33342</t>
  </si>
  <si>
    <t>34302</t>
  </si>
  <si>
    <t>東蒲原郡阿賀町</t>
  </si>
  <si>
    <t>長野県飯山市</t>
  </si>
  <si>
    <t>12219</t>
  </si>
  <si>
    <t>福岡県田川郡川崎町</t>
  </si>
  <si>
    <t>08501</t>
  </si>
  <si>
    <t>菊池郡七城町</t>
  </si>
  <si>
    <t>20467</t>
  </si>
  <si>
    <t>M1103</t>
  </si>
  <si>
    <t>04521</t>
  </si>
  <si>
    <t>11422</t>
  </si>
  <si>
    <t>M1610</t>
  </si>
  <si>
    <t>厚田郡厚田村</t>
  </si>
  <si>
    <t>25424</t>
  </si>
  <si>
    <t>八女郡星野村</t>
  </si>
  <si>
    <t>県受付年月日</t>
  </si>
  <si>
    <t>北津軽郡市浦村</t>
  </si>
  <si>
    <t>8</t>
  </si>
  <si>
    <t>江戸川区</t>
  </si>
  <si>
    <t>那珂郡東海村</t>
  </si>
  <si>
    <t>北蒲原郡聖篭町</t>
  </si>
  <si>
    <t>譲受人住所</t>
  </si>
  <si>
    <t>南宇和郡一本松町</t>
  </si>
  <si>
    <t>土地面積</t>
  </si>
  <si>
    <t>南会津郡伊南村</t>
  </si>
  <si>
    <t>糸魚川市</t>
  </si>
  <si>
    <t>M1999</t>
  </si>
  <si>
    <t>栗原郡花山村</t>
  </si>
  <si>
    <t>上閉伊郡宮守村</t>
  </si>
  <si>
    <t>札幌市東区</t>
  </si>
  <si>
    <t>山本郡八竜町</t>
  </si>
  <si>
    <t>静岡県静岡市清水区</t>
  </si>
  <si>
    <t>磐田郡豊田町</t>
  </si>
  <si>
    <t>30361</t>
  </si>
  <si>
    <t>M1615</t>
  </si>
  <si>
    <t>04441</t>
  </si>
  <si>
    <t>25207</t>
  </si>
  <si>
    <t>16302</t>
  </si>
  <si>
    <t>01102</t>
  </si>
  <si>
    <t>上益城郡清和村</t>
  </si>
  <si>
    <t>西津軽郡深浦町</t>
  </si>
  <si>
    <t>M1614</t>
  </si>
  <si>
    <t>宮崎県東臼杵郡美郷町</t>
  </si>
  <si>
    <t>広島市南区</t>
  </si>
  <si>
    <t>M1821</t>
  </si>
  <si>
    <t xml:space="preserve">
土地売買等届出書の右下に表示する地方公共団体使用欄
</t>
    <rPh sb="11" eb="13">
      <t>ミギシタ</t>
    </rPh>
    <phoneticPr fontId="3"/>
  </si>
  <si>
    <t>M1205</t>
  </si>
  <si>
    <t>工作物価格</t>
  </si>
  <si>
    <t>07482</t>
  </si>
  <si>
    <t>長崎市</t>
  </si>
  <si>
    <t>塩谷郡氏家町</t>
  </si>
  <si>
    <t>41342</t>
  </si>
  <si>
    <t>下高井郡野沢温泉村</t>
  </si>
  <si>
    <t>浦添市</t>
  </si>
  <si>
    <t>斜里郡清里町</t>
  </si>
  <si>
    <t>利用目的詳細</t>
  </si>
  <si>
    <t>南松浦郡有川町</t>
  </si>
  <si>
    <t>01217</t>
  </si>
  <si>
    <t>真庭市</t>
  </si>
  <si>
    <t>01606</t>
  </si>
  <si>
    <t>27145</t>
  </si>
  <si>
    <t>松任市</t>
  </si>
  <si>
    <t>大阪府守口市</t>
  </si>
  <si>
    <t>06208</t>
  </si>
  <si>
    <t>岐阜県美濃加茂市</t>
  </si>
  <si>
    <t>M1201</t>
  </si>
  <si>
    <t>10463</t>
  </si>
  <si>
    <t>留萌郡小平町</t>
  </si>
  <si>
    <t>新治郡八郷町</t>
  </si>
  <si>
    <t>21204</t>
  </si>
  <si>
    <t>M1404</t>
  </si>
  <si>
    <t>宮古島市</t>
  </si>
  <si>
    <t>西頚城郡能生町</t>
  </si>
  <si>
    <t>07441</t>
  </si>
  <si>
    <t>42443</t>
  </si>
  <si>
    <t>南安曇郡安曇村</t>
  </si>
  <si>
    <t>所在字名称</t>
  </si>
  <si>
    <t>20363</t>
  </si>
  <si>
    <t>助言内容</t>
  </si>
  <si>
    <t>32</t>
  </si>
  <si>
    <t>向日市</t>
  </si>
  <si>
    <t>寿都郡黒松内町</t>
  </si>
  <si>
    <t>北魚沼郡湯之谷村</t>
  </si>
  <si>
    <t>29453</t>
  </si>
  <si>
    <t>助言文書</t>
  </si>
  <si>
    <t>鹿足郡六日市町</t>
  </si>
  <si>
    <t>④</t>
  </si>
  <si>
    <t>輪島市</t>
  </si>
  <si>
    <t>M1802</t>
  </si>
  <si>
    <t>吾妻郡嬬恋村</t>
  </si>
  <si>
    <t>吾川郡池川町</t>
  </si>
  <si>
    <t>M1202</t>
  </si>
  <si>
    <t>41388</t>
  </si>
  <si>
    <t>深谷市</t>
  </si>
  <si>
    <t>茅部郡鹿部町</t>
  </si>
  <si>
    <t>バチカン市国</t>
  </si>
  <si>
    <t>20449</t>
  </si>
  <si>
    <t>03204</t>
  </si>
  <si>
    <t>泉南郡熊取町</t>
  </si>
  <si>
    <t>22215</t>
  </si>
  <si>
    <t>M1203</t>
  </si>
  <si>
    <t>三好市</t>
  </si>
  <si>
    <t>黒部市</t>
  </si>
  <si>
    <t>JIS54</t>
  </si>
  <si>
    <t>07544</t>
  </si>
  <si>
    <t>34106</t>
  </si>
  <si>
    <t>玉名郡南関町</t>
  </si>
  <si>
    <t>22485</t>
  </si>
  <si>
    <t>新田郡新田町</t>
  </si>
  <si>
    <t>04421</t>
  </si>
  <si>
    <t>九戸郡山形村</t>
  </si>
  <si>
    <t>M1204</t>
  </si>
  <si>
    <t>11466</t>
  </si>
  <si>
    <t>01236</t>
  </si>
  <si>
    <t>利根郡水上町</t>
  </si>
  <si>
    <t>M1616</t>
  </si>
  <si>
    <t>20409</t>
  </si>
  <si>
    <t>01552</t>
  </si>
  <si>
    <t>譲受人氏名</t>
  </si>
  <si>
    <t>04341</t>
  </si>
  <si>
    <t>度会郡南伊勢町</t>
  </si>
  <si>
    <t>【非表示】利用目的参照用シート</t>
    <rPh sb="1" eb="4">
      <t>ヒヒョウジ</t>
    </rPh>
    <rPh sb="5" eb="9">
      <t>リヨウモクテキ</t>
    </rPh>
    <rPh sb="9" eb="11">
      <t>サンショウ</t>
    </rPh>
    <rPh sb="11" eb="12">
      <t>ヨウ</t>
    </rPh>
    <phoneticPr fontId="3"/>
  </si>
  <si>
    <t>M1617</t>
  </si>
  <si>
    <t>01206</t>
  </si>
  <si>
    <t>福岡県飯塚市</t>
  </si>
  <si>
    <t>M1206</t>
  </si>
  <si>
    <t>40402</t>
  </si>
  <si>
    <t>登米郡豊里町</t>
  </si>
  <si>
    <t>28586</t>
  </si>
  <si>
    <t>榛原郡川根本町</t>
  </si>
  <si>
    <t>白石市</t>
  </si>
  <si>
    <t>10203</t>
  </si>
  <si>
    <t>西東京市</t>
  </si>
  <si>
    <t>虻田郡喜茂別町</t>
  </si>
  <si>
    <t>滋賀県彦根市</t>
  </si>
  <si>
    <t>北海道利尻郡利尻町</t>
  </si>
  <si>
    <t>譲受人代表者</t>
  </si>
  <si>
    <t>静岡県_22</t>
  </si>
  <si>
    <t>島根県</t>
  </si>
  <si>
    <t>苫田郡加茂町</t>
  </si>
  <si>
    <t>常呂郡端野町</t>
  </si>
  <si>
    <t>名張市</t>
  </si>
  <si>
    <t>07542</t>
  </si>
  <si>
    <t>27224</t>
  </si>
  <si>
    <t>21361</t>
  </si>
  <si>
    <t>20587</t>
  </si>
  <si>
    <t>倉庫</t>
  </si>
  <si>
    <t>01404</t>
  </si>
  <si>
    <t>鹿嶋市</t>
  </si>
  <si>
    <t>M1210</t>
  </si>
  <si>
    <t>埼玉県児玉郡美里町</t>
  </si>
  <si>
    <t>設定</t>
    <rPh sb="0" eb="2">
      <t>セッテイ</t>
    </rPh>
    <phoneticPr fontId="3"/>
  </si>
  <si>
    <t>M1212</t>
  </si>
  <si>
    <t>下都賀郡岩舟町</t>
  </si>
  <si>
    <t>01583</t>
  </si>
  <si>
    <t>05210</t>
  </si>
  <si>
    <t>中頚城郡吉川町</t>
  </si>
  <si>
    <t>M1207</t>
  </si>
  <si>
    <t>11344</t>
  </si>
  <si>
    <t>02304</t>
  </si>
  <si>
    <t>市区町村名</t>
    <rPh sb="0" eb="2">
      <t>シク</t>
    </rPh>
    <rPh sb="2" eb="4">
      <t>チョウソン</t>
    </rPh>
    <rPh sb="4" eb="5">
      <t>メイ</t>
    </rPh>
    <phoneticPr fontId="3"/>
  </si>
  <si>
    <t>河内郡南河内町</t>
  </si>
  <si>
    <t>高田郡吉田町</t>
  </si>
  <si>
    <t>譲受人担当者名</t>
  </si>
  <si>
    <t>山本郡八森町</t>
  </si>
  <si>
    <t>香美市</t>
  </si>
  <si>
    <t>譲受電話番号</t>
  </si>
  <si>
    <t>本巣郡糸貫町</t>
  </si>
  <si>
    <t>札幌郡広島町</t>
  </si>
  <si>
    <t>青森県三戸郡階上町</t>
  </si>
  <si>
    <t>11385</t>
  </si>
  <si>
    <t>M1209</t>
  </si>
  <si>
    <t>東伯郡東郷町</t>
  </si>
  <si>
    <t>03504</t>
  </si>
  <si>
    <t>香川県綾歌郡宇多津町</t>
  </si>
  <si>
    <t>09404</t>
  </si>
  <si>
    <t>所在字</t>
  </si>
  <si>
    <t>34108</t>
  </si>
  <si>
    <t>15224</t>
  </si>
  <si>
    <t>単団区分</t>
  </si>
  <si>
    <t>上都賀郡足尾町</t>
  </si>
  <si>
    <t>42206</t>
  </si>
  <si>
    <t>北海道余市郡余市町</t>
  </si>
  <si>
    <t>個人法人区分</t>
  </si>
  <si>
    <t>南安曇郡三郷村</t>
  </si>
  <si>
    <t>18482</t>
  </si>
  <si>
    <t>11362</t>
  </si>
  <si>
    <t>天田郡夜久野町</t>
  </si>
  <si>
    <t>南都留郡道志村</t>
  </si>
  <si>
    <t>新湊市</t>
  </si>
  <si>
    <t>M1818</t>
  </si>
  <si>
    <t>北海道松前郡福島町</t>
  </si>
  <si>
    <t>06202</t>
  </si>
  <si>
    <t>07365</t>
  </si>
  <si>
    <t>田村郡大越町</t>
  </si>
  <si>
    <t>22307</t>
  </si>
  <si>
    <t>基準価格</t>
  </si>
  <si>
    <t>東筑摩郡坂北村</t>
  </si>
  <si>
    <t>鹿沼市</t>
  </si>
  <si>
    <t>由利郡象潟町</t>
  </si>
  <si>
    <t>45405</t>
  </si>
  <si>
    <t>奈良県</t>
  </si>
  <si>
    <t>22423</t>
  </si>
  <si>
    <t>根室市</t>
  </si>
  <si>
    <t>上水内郡小川村</t>
  </si>
  <si>
    <t>長野県松本市</t>
  </si>
  <si>
    <t>01582</t>
  </si>
  <si>
    <t>M1819</t>
  </si>
  <si>
    <t>08308</t>
  </si>
  <si>
    <t>ニジェール</t>
  </si>
  <si>
    <t>亀田郡恵山町</t>
  </si>
  <si>
    <t>揖宿郡喜入町</t>
  </si>
  <si>
    <t>47373</t>
  </si>
  <si>
    <t>羽島郡川島町</t>
  </si>
  <si>
    <t>05344</t>
  </si>
  <si>
    <t>15581</t>
  </si>
  <si>
    <t>河内郡上河内町</t>
  </si>
  <si>
    <t>34207</t>
  </si>
  <si>
    <t>下伊那郡高森町</t>
  </si>
  <si>
    <t>10384</t>
  </si>
  <si>
    <t>M1211</t>
  </si>
  <si>
    <t>譲受人業種</t>
  </si>
  <si>
    <t>宇城市</t>
  </si>
  <si>
    <t>北葛飾郡鷲宮町</t>
  </si>
  <si>
    <t>札幌市手稲区</t>
  </si>
  <si>
    <t>南高来郡南串山町</t>
  </si>
  <si>
    <t>更級郡大岡村</t>
  </si>
  <si>
    <t>東茨城郡桂村</t>
  </si>
  <si>
    <t>25301</t>
  </si>
  <si>
    <t>26364</t>
  </si>
  <si>
    <t>三井郡大刀洗町</t>
  </si>
  <si>
    <t>西蒲原郡月潟村</t>
  </si>
  <si>
    <t>地域要因</t>
  </si>
  <si>
    <t>豊田郡本郷町</t>
  </si>
  <si>
    <t>２７条の２</t>
  </si>
  <si>
    <t>壱岐郡石田町</t>
  </si>
  <si>
    <t>紋別市</t>
  </si>
  <si>
    <t>01395</t>
  </si>
  <si>
    <t>01304</t>
  </si>
  <si>
    <t>区　分</t>
    <rPh sb="0" eb="1">
      <t>ク</t>
    </rPh>
    <rPh sb="2" eb="3">
      <t>ブン</t>
    </rPh>
    <phoneticPr fontId="3"/>
  </si>
  <si>
    <t>07466</t>
  </si>
  <si>
    <t>M1301</t>
  </si>
  <si>
    <t>袖ケ浦市</t>
  </si>
  <si>
    <t>栃木県芳賀郡市貝町</t>
  </si>
  <si>
    <t>鹿児島市</t>
  </si>
  <si>
    <t>南会津郡只見町</t>
  </si>
  <si>
    <t>留萌市</t>
  </si>
  <si>
    <t>柏市</t>
  </si>
  <si>
    <t>譲渡人ＪＩＳ</t>
  </si>
  <si>
    <t>北海道茅部郡森町</t>
  </si>
  <si>
    <t>04604</t>
  </si>
  <si>
    <t>中頚城郡柿崎町</t>
  </si>
  <si>
    <t>阪南市</t>
  </si>
  <si>
    <t>西白河郡泉崎村</t>
  </si>
  <si>
    <t>下北郡脇野沢村</t>
  </si>
  <si>
    <t>南蒲原郡下田村</t>
  </si>
  <si>
    <t>04530</t>
  </si>
  <si>
    <t>札幌市南区</t>
  </si>
  <si>
    <t>10464</t>
  </si>
  <si>
    <t>個別要因</t>
  </si>
  <si>
    <t>小県郡丸子町</t>
  </si>
  <si>
    <t>20451</t>
  </si>
  <si>
    <t>北宇和郡日吉村</t>
  </si>
  <si>
    <t>茨城県</t>
  </si>
  <si>
    <t>京都市_59</t>
  </si>
  <si>
    <t>05366</t>
  </si>
  <si>
    <t>主たる地目</t>
  </si>
  <si>
    <t>40214</t>
  </si>
  <si>
    <t>下閉伊郡山田町</t>
  </si>
  <si>
    <t>20208</t>
  </si>
  <si>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3"/>
  </si>
  <si>
    <t>M1302</t>
  </si>
  <si>
    <t>01368</t>
  </si>
  <si>
    <t>薩摩郡鹿島村</t>
  </si>
  <si>
    <t>北海道新冠郡新冠町</t>
  </si>
  <si>
    <t>中頚城郡三和村</t>
  </si>
  <si>
    <t>譲渡字</t>
  </si>
  <si>
    <t>坂井郡芦原町</t>
  </si>
  <si>
    <t>愛知郡長久手町</t>
  </si>
  <si>
    <t>M1303</t>
  </si>
  <si>
    <t>高島郡マキノ町</t>
  </si>
  <si>
    <t>譲渡〒</t>
  </si>
  <si>
    <t>11211</t>
  </si>
  <si>
    <t>01580</t>
  </si>
  <si>
    <t>薩摩郡下甑村</t>
  </si>
  <si>
    <t>厚木市</t>
  </si>
  <si>
    <t>滋賀県湖南市</t>
  </si>
  <si>
    <t>阿哲郡哲多町</t>
  </si>
  <si>
    <t>08448</t>
  </si>
  <si>
    <t>香川郡香南町</t>
  </si>
  <si>
    <t>M1304</t>
  </si>
  <si>
    <t>11421</t>
  </si>
  <si>
    <t>筑紫野市</t>
  </si>
  <si>
    <t>入力欄に対するセルの入力方法を表示する列です。</t>
    <rPh sb="15" eb="17">
      <t>ヒョウジ</t>
    </rPh>
    <rPh sb="19" eb="20">
      <t>レツ</t>
    </rPh>
    <phoneticPr fontId="3"/>
  </si>
  <si>
    <t>32343</t>
  </si>
  <si>
    <t>20562</t>
  </si>
  <si>
    <t>青森県上北郡六戸町</t>
  </si>
  <si>
    <t>川内市</t>
  </si>
  <si>
    <t>栃木市</t>
  </si>
  <si>
    <t>枝幸郡歌登町</t>
  </si>
  <si>
    <t>九戸郡洋野町</t>
  </si>
  <si>
    <t>エラー無く取込みの場合「1」セット</t>
    <rPh sb="3" eb="4">
      <t>ナ</t>
    </rPh>
    <rPh sb="5" eb="6">
      <t>ト</t>
    </rPh>
    <rPh sb="6" eb="7">
      <t>コ</t>
    </rPh>
    <rPh sb="9" eb="11">
      <t>バアイ</t>
    </rPh>
    <phoneticPr fontId="3"/>
  </si>
  <si>
    <t>28603</t>
  </si>
  <si>
    <t>室蘭市</t>
  </si>
  <si>
    <t>茨城県つくばみらい市</t>
  </si>
  <si>
    <t>譲渡人住所</t>
  </si>
  <si>
    <t>25208</t>
  </si>
  <si>
    <t>M1305</t>
  </si>
  <si>
    <t>39363</t>
  </si>
  <si>
    <t>岩手郡雫石町</t>
  </si>
  <si>
    <t>40228</t>
  </si>
  <si>
    <t>多治見市</t>
  </si>
  <si>
    <t>青森県北津軽郡板柳町</t>
  </si>
  <si>
    <t>東京都三宅島三宅村</t>
  </si>
  <si>
    <t>08323</t>
  </si>
  <si>
    <t>05421</t>
  </si>
  <si>
    <t>譲渡人氏名</t>
  </si>
  <si>
    <t>01644</t>
  </si>
  <si>
    <t>吉野郡野迫川村</t>
  </si>
  <si>
    <t>M1306</t>
  </si>
  <si>
    <t>福島県</t>
  </si>
  <si>
    <t>02402</t>
  </si>
  <si>
    <t>譲渡人代表者</t>
  </si>
  <si>
    <t>成田市</t>
  </si>
  <si>
    <t>添付書類一覧</t>
  </si>
  <si>
    <t>田村郡三春町</t>
  </si>
  <si>
    <t>北海道札幌市中央区</t>
  </si>
  <si>
    <t>21570</t>
  </si>
  <si>
    <t>岩手県九戸郡野田村</t>
  </si>
  <si>
    <t>01233</t>
  </si>
  <si>
    <t>01642</t>
  </si>
  <si>
    <t>15211</t>
  </si>
  <si>
    <t>滋賀県</t>
  </si>
  <si>
    <t>11110</t>
  </si>
  <si>
    <t>06425</t>
  </si>
  <si>
    <t>M1307</t>
  </si>
  <si>
    <t>07461</t>
  </si>
  <si>
    <t>15102</t>
  </si>
  <si>
    <t>31385</t>
  </si>
  <si>
    <t>気仙郡住田町</t>
  </si>
  <si>
    <t>M1308</t>
  </si>
  <si>
    <t>島尻郡東風平町</t>
  </si>
  <si>
    <t>さいたま市岩槻区</t>
  </si>
  <si>
    <t>09410</t>
  </si>
  <si>
    <t>ガーンジー</t>
  </si>
  <si>
    <t>瑞穂市</t>
  </si>
  <si>
    <t>11226</t>
  </si>
  <si>
    <t>秋田県潟上市</t>
  </si>
  <si>
    <t>06</t>
  </si>
  <si>
    <t>岡谷市</t>
  </si>
  <si>
    <t>三重県名張市</t>
  </si>
  <si>
    <t>東茨城郡大洗町</t>
  </si>
  <si>
    <t>22446</t>
  </si>
  <si>
    <t>福岡県春日市</t>
  </si>
  <si>
    <t>東筑摩郡坂井村</t>
  </si>
  <si>
    <t>岡山県真庭郡新庄村</t>
  </si>
  <si>
    <t>真庭郡落合町</t>
  </si>
  <si>
    <t>譲渡人業種</t>
  </si>
  <si>
    <t>M1401</t>
  </si>
  <si>
    <t>15212</t>
  </si>
  <si>
    <t>南安曇郡梓川村</t>
  </si>
  <si>
    <t>加賀郡吉備中央町</t>
  </si>
  <si>
    <t>29212</t>
  </si>
  <si>
    <t>桃生郡桃生町</t>
  </si>
  <si>
    <t>01634</t>
  </si>
  <si>
    <t>23622</t>
  </si>
  <si>
    <t>鹿本郡鹿本町</t>
  </si>
  <si>
    <t>30364</t>
  </si>
  <si>
    <t>12102</t>
  </si>
  <si>
    <t>札幌市厚別区</t>
  </si>
  <si>
    <t>城崎郡城崎町</t>
  </si>
  <si>
    <t>東京都</t>
  </si>
  <si>
    <t>01662</t>
  </si>
  <si>
    <t>05363</t>
  </si>
  <si>
    <t>所有権売買</t>
  </si>
  <si>
    <t>宮城郡七ケ浜町</t>
  </si>
  <si>
    <t>沖縄県うるま市</t>
  </si>
  <si>
    <t>所在ＪＩＳ</t>
  </si>
  <si>
    <t>下閉伊郡岩泉町</t>
  </si>
  <si>
    <t>41426</t>
  </si>
  <si>
    <t>01422</t>
  </si>
  <si>
    <t>渋谷区</t>
  </si>
  <si>
    <t>多可郡中町</t>
  </si>
  <si>
    <t>M1402</t>
  </si>
  <si>
    <t>角田市</t>
  </si>
  <si>
    <t>26202</t>
  </si>
  <si>
    <t>日高郡新ひだか町</t>
  </si>
  <si>
    <t>M1403</t>
  </si>
  <si>
    <t>吉野郡下北山村</t>
  </si>
  <si>
    <t>長野県_20</t>
  </si>
  <si>
    <t>12234</t>
  </si>
  <si>
    <t>07443</t>
  </si>
  <si>
    <t>41</t>
  </si>
  <si>
    <t>46304</t>
  </si>
  <si>
    <t>01103</t>
  </si>
  <si>
    <t>所在地</t>
  </si>
  <si>
    <t>34202</t>
  </si>
  <si>
    <t>紋別郡雄武町</t>
  </si>
  <si>
    <t>豊田郡安浦町</t>
  </si>
  <si>
    <t>28216</t>
  </si>
  <si>
    <t>羽咋郡志雄町</t>
  </si>
  <si>
    <t>浜松市_57</t>
  </si>
  <si>
    <t>04603</t>
  </si>
  <si>
    <t>16402</t>
  </si>
  <si>
    <t>北蒲原郡黒川村</t>
  </si>
  <si>
    <t>譲受代表者国籍等コード</t>
    <rPh sb="2" eb="5">
      <t>ダイヒョウシャ</t>
    </rPh>
    <rPh sb="5" eb="7">
      <t>コクセキ</t>
    </rPh>
    <rPh sb="7" eb="8">
      <t>ナド</t>
    </rPh>
    <phoneticPr fontId="57"/>
  </si>
  <si>
    <t>19429</t>
  </si>
  <si>
    <t>28462</t>
  </si>
  <si>
    <t>M1501</t>
  </si>
  <si>
    <t>高岡郡梼原町</t>
  </si>
  <si>
    <t>36406</t>
  </si>
  <si>
    <t>21563</t>
  </si>
  <si>
    <t>玉名市</t>
  </si>
  <si>
    <t>長野県小諸市</t>
  </si>
  <si>
    <t>宮崎県児湯郡新富町</t>
  </si>
  <si>
    <t>28543</t>
  </si>
  <si>
    <t>01225</t>
  </si>
  <si>
    <t>A1403B</t>
  </si>
  <si>
    <t>庵原郡蒲原町</t>
  </si>
  <si>
    <t>匝瑳郡野栄町</t>
  </si>
  <si>
    <t>岩手県紫波郡矢巾町</t>
  </si>
  <si>
    <t>01398</t>
  </si>
  <si>
    <t>大町市</t>
  </si>
  <si>
    <t>新再区分</t>
  </si>
  <si>
    <t>39426</t>
  </si>
  <si>
    <t>宮城県</t>
  </si>
  <si>
    <t>19326</t>
  </si>
  <si>
    <t>42342</t>
  </si>
  <si>
    <t>07561</t>
  </si>
  <si>
    <t>01371</t>
  </si>
  <si>
    <t>長崎県大村市</t>
  </si>
  <si>
    <t>常呂郡置戸町</t>
  </si>
  <si>
    <t>03305</t>
  </si>
  <si>
    <t>18401</t>
  </si>
  <si>
    <t>浮羽郡田主丸町</t>
  </si>
  <si>
    <t>受理SYS
必須項目</t>
    <rPh sb="0" eb="2">
      <t>ジュリ</t>
    </rPh>
    <rPh sb="6" eb="8">
      <t>ヒッス</t>
    </rPh>
    <rPh sb="8" eb="10">
      <t>コウモク</t>
    </rPh>
    <phoneticPr fontId="3"/>
  </si>
  <si>
    <t>26381</t>
  </si>
  <si>
    <t>24471</t>
  </si>
  <si>
    <t>M1502</t>
  </si>
  <si>
    <t>45201</t>
  </si>
  <si>
    <t>大牟田市</t>
  </si>
  <si>
    <t>38504</t>
  </si>
  <si>
    <t>M1503</t>
  </si>
  <si>
    <t>10424</t>
  </si>
  <si>
    <t>06421</t>
  </si>
  <si>
    <t>余市郡余市町</t>
  </si>
  <si>
    <t>45</t>
  </si>
  <si>
    <t>福井県坂井市</t>
  </si>
  <si>
    <t>長生郡睦沢町</t>
  </si>
  <si>
    <t>津市</t>
  </si>
  <si>
    <t>石川県羽咋郡志賀町</t>
  </si>
  <si>
    <t>都計区域</t>
  </si>
  <si>
    <t>神津島村</t>
  </si>
  <si>
    <t>36364</t>
  </si>
  <si>
    <t>01101</t>
  </si>
  <si>
    <t>01302</t>
  </si>
  <si>
    <t>12464</t>
  </si>
  <si>
    <t>M1504</t>
  </si>
  <si>
    <t>上川郡美瑛町</t>
  </si>
  <si>
    <t>木曽郡上松町</t>
  </si>
  <si>
    <t>14341</t>
  </si>
  <si>
    <t>20447</t>
  </si>
  <si>
    <t>香川県仲多度郡琴平町</t>
  </si>
  <si>
    <t>宗谷郡猿払村</t>
  </si>
  <si>
    <t>29206</t>
  </si>
  <si>
    <t>久遠郡せたな町</t>
  </si>
  <si>
    <t>08381</t>
  </si>
  <si>
    <t>由利郡仁賀保町</t>
  </si>
  <si>
    <t>01601</t>
  </si>
  <si>
    <t>17211</t>
  </si>
  <si>
    <t>大阪府大阪市淀川区</t>
  </si>
  <si>
    <t>海津郡平田町</t>
  </si>
  <si>
    <t>埼玉県戸田市</t>
  </si>
  <si>
    <t>06402</t>
  </si>
  <si>
    <t>東伯郡琴浦町</t>
  </si>
  <si>
    <t>用途地域</t>
  </si>
  <si>
    <t>館林市</t>
  </si>
  <si>
    <t>三島郡寺泊町</t>
  </si>
  <si>
    <t>韮崎市</t>
  </si>
  <si>
    <t>山口県</t>
  </si>
  <si>
    <t>八代郡宮原町</t>
  </si>
  <si>
    <t>仙北郡田沢湖町</t>
  </si>
  <si>
    <t>豊浦郡豊浦町</t>
  </si>
  <si>
    <t>茅部郡南茅部町</t>
  </si>
  <si>
    <t>M1505</t>
  </si>
  <si>
    <t>マヨット</t>
  </si>
  <si>
    <t>川之江市</t>
  </si>
  <si>
    <t>20388</t>
  </si>
  <si>
    <t>大沼郡会津本郷町</t>
  </si>
  <si>
    <t>北都留郡小菅村</t>
  </si>
  <si>
    <t>鹿児島県志布志市</t>
  </si>
  <si>
    <t>用途的地域</t>
  </si>
  <si>
    <t>02207</t>
  </si>
  <si>
    <t>17201</t>
  </si>
  <si>
    <t>磐田郡佐久間町</t>
  </si>
  <si>
    <t>11381</t>
  </si>
  <si>
    <t>33543</t>
  </si>
  <si>
    <t>07306</t>
  </si>
  <si>
    <t>11406</t>
  </si>
  <si>
    <t>19384</t>
  </si>
  <si>
    <t>山形県最上郡舟形町</t>
  </si>
  <si>
    <t>26203</t>
  </si>
  <si>
    <t>02385</t>
  </si>
  <si>
    <t>中頚城郡妙高村</t>
  </si>
  <si>
    <t>ホテル「自用」</t>
  </si>
  <si>
    <t>47375</t>
  </si>
  <si>
    <t>M1506</t>
  </si>
  <si>
    <t>九戸郡九戸村</t>
  </si>
  <si>
    <t>千葉県野田市</t>
  </si>
  <si>
    <t>33103</t>
  </si>
  <si>
    <t>雨竜郡北竜町</t>
  </si>
  <si>
    <t>15227</t>
  </si>
  <si>
    <t>レクリエーション施設劇場</t>
  </si>
  <si>
    <t>南佐久郡北相木村</t>
  </si>
  <si>
    <t>29</t>
  </si>
  <si>
    <t>農業地域</t>
  </si>
  <si>
    <t>01428</t>
  </si>
  <si>
    <t>神戸市中央区</t>
  </si>
  <si>
    <t>坂井郡三国町</t>
  </si>
  <si>
    <t>岡山県_33</t>
  </si>
  <si>
    <t>朝来郡和田山町</t>
  </si>
  <si>
    <t>空知郡南富良野町</t>
  </si>
  <si>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
  </si>
  <si>
    <t>31341</t>
  </si>
  <si>
    <t>M1507</t>
  </si>
  <si>
    <t>遠敷郡上中町</t>
  </si>
  <si>
    <t>30326</t>
  </si>
  <si>
    <t>西村山郡大江町</t>
  </si>
  <si>
    <t>島根県仁多郡奥出雲町</t>
  </si>
  <si>
    <t>M1607</t>
  </si>
  <si>
    <t>国外</t>
  </si>
  <si>
    <t>CON</t>
  </si>
  <si>
    <t>森林地域</t>
  </si>
  <si>
    <t>27221</t>
  </si>
  <si>
    <t>M1508</t>
  </si>
  <si>
    <t>05464</t>
  </si>
  <si>
    <t>M1805</t>
  </si>
  <si>
    <t>大野市</t>
  </si>
  <si>
    <t>上北郡六ケ所村</t>
  </si>
  <si>
    <t>13111</t>
  </si>
  <si>
    <t>具志川市</t>
  </si>
  <si>
    <t>23423</t>
  </si>
  <si>
    <t>芳賀郡二宮町</t>
  </si>
  <si>
    <t>自然公園</t>
  </si>
  <si>
    <t>東牟婁郡太地町</t>
  </si>
  <si>
    <t>09365</t>
  </si>
  <si>
    <t>自然保全</t>
  </si>
  <si>
    <t>04543</t>
  </si>
  <si>
    <t>大阪市西区</t>
  </si>
  <si>
    <t>01543</t>
  </si>
  <si>
    <t>M1601</t>
  </si>
  <si>
    <t>22444</t>
  </si>
  <si>
    <t>01561</t>
  </si>
  <si>
    <t>02324</t>
  </si>
  <si>
    <t>20345</t>
  </si>
  <si>
    <t>南極</t>
  </si>
  <si>
    <t>宇陀郡曽爾村</t>
  </si>
  <si>
    <t>07404</t>
  </si>
  <si>
    <t>契約年月日</t>
  </si>
  <si>
    <t>上伊那郡高遠町</t>
  </si>
  <si>
    <t>北津軽郡中里町</t>
  </si>
  <si>
    <t>03384</t>
  </si>
  <si>
    <t>43504</t>
  </si>
  <si>
    <t>双三郡作木村</t>
  </si>
  <si>
    <t>14</t>
  </si>
  <si>
    <t>43447</t>
  </si>
  <si>
    <t>15206</t>
  </si>
  <si>
    <t>09302</t>
  </si>
  <si>
    <t>46441</t>
  </si>
  <si>
    <t>M1602</t>
  </si>
  <si>
    <t>M1603</t>
  </si>
  <si>
    <t>西宇和郡保内町</t>
  </si>
  <si>
    <t>勇払郡むかわ町</t>
  </si>
  <si>
    <t>大阪市西成区</t>
  </si>
  <si>
    <t>46205</t>
  </si>
  <si>
    <t>43365</t>
  </si>
  <si>
    <t>40213</t>
  </si>
  <si>
    <t>福島県会津若松市</t>
  </si>
  <si>
    <t>東松島市</t>
  </si>
  <si>
    <t>北広島市</t>
  </si>
  <si>
    <t>土地価格</t>
  </si>
  <si>
    <t>那賀郡鷲敷町</t>
  </si>
  <si>
    <t>樺戸郡新十津川町</t>
  </si>
  <si>
    <t>都道府県マスタ</t>
    <rPh sb="0" eb="4">
      <t>トドウフケン</t>
    </rPh>
    <phoneticPr fontId="3"/>
  </si>
  <si>
    <t>共同住宅「自用」</t>
  </si>
  <si>
    <t>M1604</t>
  </si>
  <si>
    <t>佐賀県神埼市</t>
  </si>
  <si>
    <t>35442</t>
  </si>
  <si>
    <t>鳥取県西伯郡南部町</t>
  </si>
  <si>
    <t>海部郡甚目寺町</t>
  </si>
  <si>
    <t>南秋田郡昭和町</t>
  </si>
  <si>
    <t>兵庫県神戸市垂水区</t>
  </si>
  <si>
    <t>04205</t>
  </si>
  <si>
    <t>土地単価</t>
  </si>
  <si>
    <t>40421</t>
  </si>
  <si>
    <t>富山県</t>
  </si>
  <si>
    <t>ゴルフ場通常コース</t>
  </si>
  <si>
    <t>08447</t>
  </si>
  <si>
    <t>M1605</t>
  </si>
  <si>
    <t>04302</t>
  </si>
  <si>
    <t>栗原郡築館町</t>
  </si>
  <si>
    <t>M1606</t>
  </si>
  <si>
    <t>33521</t>
  </si>
  <si>
    <t>28704</t>
  </si>
  <si>
    <t>04529</t>
  </si>
  <si>
    <t>西津軽郡鯵ケ沢町</t>
  </si>
  <si>
    <t>34107</t>
  </si>
  <si>
    <t>12421</t>
  </si>
  <si>
    <t>建物種類</t>
  </si>
  <si>
    <t>大阪府南河内郡千早赤阪村</t>
  </si>
  <si>
    <t>市区町村マスタ</t>
    <rPh sb="0" eb="4">
      <t>シクチョウソン</t>
    </rPh>
    <phoneticPr fontId="3"/>
  </si>
  <si>
    <t>大東市</t>
  </si>
  <si>
    <t>足寄郡陸別町</t>
  </si>
  <si>
    <t>青森市</t>
  </si>
  <si>
    <t>11346</t>
  </si>
  <si>
    <t>隠岐郡西郷町</t>
  </si>
  <si>
    <t>長岡京市</t>
  </si>
  <si>
    <t>三戸郡階上町</t>
  </si>
  <si>
    <r>
      <t>⑯が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5" eb="6">
      <t>タ</t>
    </rPh>
    <rPh sb="8" eb="10">
      <t>バアイ</t>
    </rPh>
    <rPh sb="11" eb="14">
      <t>グタイテキ</t>
    </rPh>
    <rPh sb="15" eb="17">
      <t>コクメイ</t>
    </rPh>
    <rPh sb="18" eb="21">
      <t>チイキメイ</t>
    </rPh>
    <rPh sb="21" eb="22">
      <t>トウ</t>
    </rPh>
    <phoneticPr fontId="3"/>
  </si>
  <si>
    <t>その他種類</t>
  </si>
  <si>
    <t>17421</t>
  </si>
  <si>
    <t>大野郡三重町</t>
  </si>
  <si>
    <t>01367</t>
  </si>
  <si>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3"/>
  </si>
  <si>
    <t>45404</t>
  </si>
  <si>
    <t>10382</t>
  </si>
  <si>
    <t>岡山市東区</t>
  </si>
  <si>
    <t>M1608</t>
  </si>
  <si>
    <t>24407</t>
  </si>
  <si>
    <t>利用目的</t>
  </si>
  <si>
    <t>10303</t>
  </si>
  <si>
    <t>13222</t>
  </si>
  <si>
    <t>13402</t>
  </si>
  <si>
    <t>M1609</t>
  </si>
  <si>
    <t>01437</t>
  </si>
  <si>
    <t>33523</t>
  </si>
  <si>
    <t>目的土地面積</t>
  </si>
  <si>
    <t>01106</t>
  </si>
  <si>
    <t>その他以外は不要</t>
    <rPh sb="2" eb="3">
      <t>タ</t>
    </rPh>
    <rPh sb="3" eb="5">
      <t>イガイ</t>
    </rPh>
    <rPh sb="6" eb="8">
      <t>フヨウ</t>
    </rPh>
    <phoneticPr fontId="3"/>
  </si>
  <si>
    <t>35324</t>
  </si>
  <si>
    <t>２７条２非公表</t>
  </si>
  <si>
    <t>12346</t>
  </si>
  <si>
    <t>46492</t>
  </si>
  <si>
    <t>浜益郡浜益村</t>
  </si>
  <si>
    <t>24541</t>
  </si>
  <si>
    <t>武生市</t>
  </si>
  <si>
    <t>M1611</t>
  </si>
  <si>
    <t>滝沢市</t>
  </si>
  <si>
    <t>最上郡金山町</t>
  </si>
  <si>
    <t>別荘「賃貸」</t>
  </si>
  <si>
    <t>団地コード</t>
  </si>
  <si>
    <t>M1612</t>
  </si>
  <si>
    <t>（手続状況等）</t>
    <rPh sb="1" eb="3">
      <t>テツヅキ</t>
    </rPh>
    <rPh sb="3" eb="5">
      <t>ジョウキョウ</t>
    </rPh>
    <rPh sb="5" eb="6">
      <t>トウ</t>
    </rPh>
    <phoneticPr fontId="3"/>
  </si>
  <si>
    <t>17205</t>
  </si>
  <si>
    <t>05409</t>
  </si>
  <si>
    <t>虻田郡京極町</t>
  </si>
  <si>
    <t>11108</t>
  </si>
  <si>
    <t>20428</t>
  </si>
  <si>
    <t>川崎市多摩区</t>
  </si>
  <si>
    <t>20486</t>
  </si>
  <si>
    <t>M1613</t>
  </si>
  <si>
    <t>熊本県球磨郡錦町</t>
  </si>
  <si>
    <t>21403</t>
  </si>
  <si>
    <t>網走市</t>
  </si>
  <si>
    <t>建物種類（漢字）</t>
  </si>
  <si>
    <t>14151</t>
  </si>
  <si>
    <t>M1801</t>
  </si>
  <si>
    <t>ビル、マンション名、部屋番号等</t>
    <rPh sb="8" eb="9">
      <t>メイ</t>
    </rPh>
    <rPh sb="10" eb="12">
      <t>ヘヤ</t>
    </rPh>
    <rPh sb="12" eb="14">
      <t>バンゴウ</t>
    </rPh>
    <rPh sb="14" eb="15">
      <t>ナド</t>
    </rPh>
    <phoneticPr fontId="3"/>
  </si>
  <si>
    <t>20561</t>
  </si>
  <si>
    <t>01203</t>
  </si>
  <si>
    <t>勇払郡穂別町</t>
  </si>
  <si>
    <t>西多摩郡瑞穂町</t>
  </si>
  <si>
    <t>処理内容</t>
  </si>
  <si>
    <t>24211</t>
  </si>
  <si>
    <t>北設楽郡豊根村</t>
  </si>
  <si>
    <t>処理年月日</t>
  </si>
  <si>
    <t>野々市市</t>
  </si>
  <si>
    <t>25462</t>
  </si>
  <si>
    <t>都道府県名</t>
    <rPh sb="0" eb="5">
      <t>トドウフケンメイ</t>
    </rPh>
    <phoneticPr fontId="3"/>
  </si>
  <si>
    <t>24322</t>
  </si>
  <si>
    <t>東茨城郡美野里町</t>
  </si>
  <si>
    <t>M1803</t>
  </si>
  <si>
    <t>小県郡和田村</t>
  </si>
  <si>
    <t>吉野郡天川村</t>
  </si>
  <si>
    <t>２４条第１項</t>
  </si>
  <si>
    <t>板野郡上板町</t>
  </si>
  <si>
    <t>神石郡神石町</t>
  </si>
  <si>
    <t>01229</t>
  </si>
  <si>
    <t>40403</t>
  </si>
  <si>
    <t>14422</t>
  </si>
  <si>
    <t>青森県_02</t>
  </si>
  <si>
    <t>安八郡墨俣町</t>
  </si>
  <si>
    <t>01454</t>
  </si>
  <si>
    <t>M1804</t>
  </si>
  <si>
    <t>横浜市中区</t>
  </si>
  <si>
    <t>西津軽郡車力村</t>
  </si>
  <si>
    <t>16211</t>
  </si>
  <si>
    <t>43523</t>
  </si>
  <si>
    <t>沙流郡日高町</t>
  </si>
  <si>
    <t>43506</t>
  </si>
  <si>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3"/>
  </si>
  <si>
    <t>２４条１項基本</t>
  </si>
  <si>
    <t>西津軽郡森田村</t>
  </si>
  <si>
    <t>01470</t>
  </si>
  <si>
    <t>出水郡東町</t>
  </si>
  <si>
    <t>西八代郡上九一色村</t>
  </si>
  <si>
    <t>08404</t>
  </si>
  <si>
    <t>八女郡上陽町</t>
  </si>
  <si>
    <t>36487</t>
  </si>
  <si>
    <t>23238</t>
  </si>
  <si>
    <t>01205</t>
  </si>
  <si>
    <t>英田郡作東町</t>
  </si>
  <si>
    <t>京都府船井郡京丹波町</t>
  </si>
  <si>
    <t>２４条１項他</t>
  </si>
  <si>
    <t>連番</t>
    <rPh sb="0" eb="2">
      <t>レンバン</t>
    </rPh>
    <phoneticPr fontId="3"/>
  </si>
  <si>
    <t>03215</t>
  </si>
  <si>
    <t>福島県安達郡大玉村</t>
  </si>
  <si>
    <t>長崎県対馬市</t>
  </si>
  <si>
    <t>京都市東山区</t>
  </si>
  <si>
    <t>山本郡山本町</t>
  </si>
  <si>
    <t>邑楽郡大泉町</t>
  </si>
  <si>
    <t>14362</t>
  </si>
  <si>
    <t>01305</t>
  </si>
  <si>
    <t>33204</t>
  </si>
  <si>
    <t>M1806</t>
  </si>
  <si>
    <t>07326</t>
  </si>
  <si>
    <t>10201</t>
  </si>
  <si>
    <t>南都留郡鳴沢村</t>
  </si>
  <si>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3"/>
  </si>
  <si>
    <t>40623</t>
  </si>
  <si>
    <t>石狩市</t>
  </si>
  <si>
    <t>利根郡新治村</t>
  </si>
  <si>
    <t>築上郡吉富町</t>
  </si>
  <si>
    <t>M1807</t>
  </si>
  <si>
    <t>潟上市</t>
  </si>
  <si>
    <t>M1808</t>
  </si>
  <si>
    <t>09421</t>
  </si>
  <si>
    <t>11103</t>
  </si>
  <si>
    <t>２７条２公益</t>
  </si>
  <si>
    <t>05382</t>
  </si>
  <si>
    <t>36</t>
  </si>
  <si>
    <t>M1809</t>
  </si>
  <si>
    <t>宮古郡伊良部町</t>
  </si>
  <si>
    <t>04323</t>
  </si>
  <si>
    <t>01605</t>
  </si>
  <si>
    <t>坂東市</t>
  </si>
  <si>
    <t>中魚沼郡川西町</t>
  </si>
  <si>
    <t>２７条２自然</t>
  </si>
  <si>
    <t>42365</t>
  </si>
  <si>
    <t>18361</t>
  </si>
  <si>
    <t>01235</t>
  </si>
  <si>
    <t>温泉郡重信町</t>
  </si>
  <si>
    <t>紋別郡湧別町</t>
  </si>
  <si>
    <t>和歌山県東牟婁郡那智勝浦町</t>
  </si>
  <si>
    <t>A1003</t>
  </si>
  <si>
    <t>42</t>
  </si>
  <si>
    <t>東村山郡山辺町</t>
  </si>
  <si>
    <t>43522</t>
  </si>
  <si>
    <t>A1004</t>
  </si>
  <si>
    <t>大阪府</t>
  </si>
  <si>
    <t>23104</t>
  </si>
  <si>
    <t>12231</t>
  </si>
  <si>
    <t>01301</t>
  </si>
  <si>
    <t>夕張郡栗山町</t>
  </si>
  <si>
    <t>A1005</t>
  </si>
  <si>
    <t>熊毛郡中種子町</t>
  </si>
  <si>
    <t>JIS62</t>
  </si>
  <si>
    <t>山形県</t>
  </si>
  <si>
    <t>01467</t>
  </si>
  <si>
    <t>39323</t>
  </si>
  <si>
    <t>04442</t>
  </si>
  <si>
    <t>33442</t>
  </si>
  <si>
    <t>A1402</t>
  </si>
  <si>
    <t>47207</t>
  </si>
  <si>
    <t>原町市</t>
  </si>
  <si>
    <t>46217</t>
  </si>
  <si>
    <t>38323</t>
  </si>
  <si>
    <t>③</t>
  </si>
  <si>
    <t>09386</t>
  </si>
  <si>
    <t>38214</t>
  </si>
  <si>
    <t>21205</t>
  </si>
  <si>
    <t>紋別郡上湧別町</t>
  </si>
  <si>
    <t>西礪波郡福岡町</t>
  </si>
  <si>
    <t>A1405</t>
  </si>
  <si>
    <t>川口市</t>
  </si>
  <si>
    <t>神石郡神石高原町</t>
  </si>
  <si>
    <t>田川郡金田町</t>
  </si>
  <si>
    <t>他筆数　※全レコードにセット</t>
    <rPh sb="0" eb="1">
      <t>ホカ</t>
    </rPh>
    <rPh sb="1" eb="2">
      <t>フデ</t>
    </rPh>
    <rPh sb="2" eb="3">
      <t>スウ</t>
    </rPh>
    <rPh sb="5" eb="6">
      <t>ゼン</t>
    </rPh>
    <phoneticPr fontId="3"/>
  </si>
  <si>
    <t>那賀郡那賀町</t>
  </si>
  <si>
    <t>処理SYS
必須項目</t>
    <rPh sb="0" eb="2">
      <t>ショリ</t>
    </rPh>
    <rPh sb="6" eb="8">
      <t>ヒッス</t>
    </rPh>
    <rPh sb="8" eb="10">
      <t>コウモク</t>
    </rPh>
    <phoneticPr fontId="3"/>
  </si>
  <si>
    <t>01575</t>
  </si>
  <si>
    <t>鹿本郡植木町</t>
  </si>
  <si>
    <t>届出者
入力</t>
    <rPh sb="0" eb="2">
      <t>トドケデ</t>
    </rPh>
    <rPh sb="2" eb="3">
      <t>シャ</t>
    </rPh>
    <rPh sb="4" eb="6">
      <t>ニュウリョク</t>
    </rPh>
    <phoneticPr fontId="3"/>
  </si>
  <si>
    <t>下北郡佐井村</t>
  </si>
  <si>
    <t>35444</t>
  </si>
  <si>
    <t>41346</t>
  </si>
  <si>
    <t>上川郡風連町</t>
  </si>
  <si>
    <t>網走郡東藻琴村</t>
  </si>
  <si>
    <t>職員
入力</t>
    <rPh sb="0" eb="2">
      <t>ショクイン</t>
    </rPh>
    <rPh sb="3" eb="5">
      <t>ニュウリョク</t>
    </rPh>
    <phoneticPr fontId="3"/>
  </si>
  <si>
    <t>24208</t>
  </si>
  <si>
    <t>02408</t>
  </si>
  <si>
    <t>名称</t>
    <rPh sb="0" eb="2">
      <t>メイショウ</t>
    </rPh>
    <phoneticPr fontId="3"/>
  </si>
  <si>
    <t>08228</t>
  </si>
  <si>
    <t>チュニジア</t>
  </si>
  <si>
    <t>22220</t>
  </si>
  <si>
    <t>加茂郡八百津町</t>
  </si>
  <si>
    <t>河東郡音更町</t>
  </si>
  <si>
    <t>山梨市</t>
  </si>
  <si>
    <t>備考欄</t>
    <rPh sb="0" eb="3">
      <t>ビコウラン</t>
    </rPh>
    <phoneticPr fontId="3"/>
  </si>
  <si>
    <t>未使用</t>
    <rPh sb="0" eb="3">
      <t>ミシヨウ</t>
    </rPh>
    <phoneticPr fontId="3"/>
  </si>
  <si>
    <t>鹿島郡大洋村</t>
  </si>
  <si>
    <t>塩谷郡藤原町</t>
  </si>
  <si>
    <t>02343</t>
  </si>
  <si>
    <t>28504</t>
  </si>
  <si>
    <t>受理でなく処理項目</t>
    <rPh sb="0" eb="2">
      <t>ジュリ</t>
    </rPh>
    <rPh sb="5" eb="7">
      <t>ショリ</t>
    </rPh>
    <rPh sb="7" eb="9">
      <t>コウモク</t>
    </rPh>
    <phoneticPr fontId="3"/>
  </si>
  <si>
    <t>02403</t>
  </si>
  <si>
    <t>京都府久世郡久御山町</t>
  </si>
  <si>
    <t>利用目的細区分</t>
  </si>
  <si>
    <t>23212</t>
  </si>
  <si>
    <t>17347</t>
  </si>
  <si>
    <t>岩手郡安代町</t>
  </si>
  <si>
    <t>市区町村名</t>
    <rPh sb="0" eb="5">
      <t>シクチョウソンメイ</t>
    </rPh>
    <phoneticPr fontId="3"/>
  </si>
  <si>
    <t>21581</t>
  </si>
  <si>
    <t>本吉郡本吉町</t>
  </si>
  <si>
    <t>【非表示】DATAインポート用シート</t>
    <rPh sb="1" eb="4">
      <t>ヒヒョウジ</t>
    </rPh>
    <rPh sb="14" eb="15">
      <t>ヨウ</t>
    </rPh>
    <phoneticPr fontId="3"/>
  </si>
  <si>
    <t>球磨郡深田村</t>
  </si>
  <si>
    <t>44424</t>
  </si>
  <si>
    <t>水戸市</t>
  </si>
  <si>
    <t>33325</t>
  </si>
  <si>
    <t>24</t>
  </si>
  <si>
    <t>兵庫県相生市</t>
  </si>
  <si>
    <t>12232</t>
  </si>
  <si>
    <t>古宇郡泊村</t>
  </si>
  <si>
    <t>天塩郡遠別町</t>
  </si>
  <si>
    <t>大分県日田市</t>
  </si>
  <si>
    <t>11227</t>
  </si>
  <si>
    <t>【非表示】リスト参照用シート</t>
    <rPh sb="1" eb="4">
      <t>ヒヒョウジ</t>
    </rPh>
    <rPh sb="8" eb="10">
      <t>サンショウ</t>
    </rPh>
    <rPh sb="10" eb="11">
      <t>ヨウ</t>
    </rPh>
    <phoneticPr fontId="3"/>
  </si>
  <si>
    <t>22523</t>
  </si>
  <si>
    <t>敦賀市</t>
  </si>
  <si>
    <t>業種</t>
    <rPh sb="0" eb="2">
      <t>ギョウシュ</t>
    </rPh>
    <phoneticPr fontId="3"/>
  </si>
  <si>
    <t>30209</t>
  </si>
  <si>
    <t>18426</t>
  </si>
  <si>
    <t>上北郡十和田湖町</t>
  </si>
  <si>
    <t>行方市</t>
  </si>
  <si>
    <t>郵便番号</t>
    <rPh sb="0" eb="4">
      <t>ユウビンバンゴウ</t>
    </rPh>
    <phoneticPr fontId="3"/>
  </si>
  <si>
    <t>上北郡東北町</t>
  </si>
  <si>
    <t>39386</t>
  </si>
  <si>
    <t>北海道瀬棚郡今金町</t>
  </si>
  <si>
    <t>寿都郡寿都町</t>
  </si>
  <si>
    <t>43203</t>
  </si>
  <si>
    <t>長崎県東彼杵郡東彼杵町</t>
  </si>
  <si>
    <t>28109</t>
  </si>
  <si>
    <t>38215</t>
  </si>
  <si>
    <t>入力欄</t>
    <rPh sb="2" eb="3">
      <t>ラン</t>
    </rPh>
    <phoneticPr fontId="3"/>
  </si>
  <si>
    <t>40215</t>
  </si>
  <si>
    <t>商業施設「販売」ホテル「販売」</t>
  </si>
  <si>
    <t>DATA</t>
  </si>
  <si>
    <t>01</t>
  </si>
  <si>
    <t>01216</t>
  </si>
  <si>
    <t>名古屋市熱田区</t>
  </si>
  <si>
    <t>#</t>
  </si>
  <si>
    <t>01406</t>
  </si>
  <si>
    <t>宮古市</t>
  </si>
  <si>
    <t>05442</t>
  </si>
  <si>
    <t>30388</t>
  </si>
  <si>
    <t>02</t>
  </si>
  <si>
    <t>東根市</t>
  </si>
  <si>
    <t>クウェート</t>
  </si>
  <si>
    <t>北秋田郡阿仁町</t>
  </si>
  <si>
    <t>08224</t>
  </si>
  <si>
    <t>03</t>
  </si>
  <si>
    <t>11403</t>
  </si>
  <si>
    <t>23206</t>
  </si>
  <si>
    <t>02321</t>
  </si>
  <si>
    <t>01513</t>
  </si>
  <si>
    <t>07</t>
  </si>
  <si>
    <t>20207</t>
  </si>
  <si>
    <t>瀬棚郡北桧山町</t>
  </si>
  <si>
    <t>夕張市</t>
  </si>
  <si>
    <t>28524</t>
  </si>
  <si>
    <t>桃生郡河南町</t>
  </si>
  <si>
    <t>可能な限り</t>
    <rPh sb="0" eb="2">
      <t>カノウ</t>
    </rPh>
    <rPh sb="3" eb="4">
      <t>カギ</t>
    </rPh>
    <phoneticPr fontId="3"/>
  </si>
  <si>
    <t>上北郡七戸町</t>
  </si>
  <si>
    <t>大阪市旭区</t>
  </si>
  <si>
    <t>01460</t>
  </si>
  <si>
    <t>07207</t>
  </si>
  <si>
    <t>46461</t>
  </si>
  <si>
    <t>メールアドレス</t>
  </si>
  <si>
    <t>石狩郡新篠津村</t>
  </si>
  <si>
    <t>38207</t>
  </si>
  <si>
    <t>宮若市</t>
  </si>
  <si>
    <t>南津軽郡大鰐町</t>
  </si>
  <si>
    <t>JIS13</t>
  </si>
  <si>
    <t>09213</t>
  </si>
  <si>
    <t>02202</t>
  </si>
  <si>
    <t>茨城県稲敷市</t>
  </si>
  <si>
    <t>08</t>
  </si>
  <si>
    <t>国頭郡今帰仁村</t>
  </si>
  <si>
    <t>雨竜郡妹背牛町</t>
  </si>
  <si>
    <t>武儀郡板取村</t>
  </si>
  <si>
    <t>邑智郡邑南町</t>
  </si>
  <si>
    <t>JIS0</t>
  </si>
  <si>
    <t>09</t>
  </si>
  <si>
    <t>08321</t>
  </si>
  <si>
    <t>大阪府堺市中区</t>
  </si>
  <si>
    <t>10</t>
  </si>
  <si>
    <t>43210</t>
  </si>
  <si>
    <t>01694</t>
  </si>
  <si>
    <t>11</t>
  </si>
  <si>
    <t>12</t>
  </si>
  <si>
    <t>下水内郡豊田村</t>
  </si>
  <si>
    <t>08464</t>
  </si>
  <si>
    <t>13</t>
  </si>
  <si>
    <t>北海道中川郡中川町</t>
  </si>
  <si>
    <t>稗貫郡石鳥谷町</t>
  </si>
  <si>
    <t>青森県下北郡東通村</t>
  </si>
  <si>
    <t>01366</t>
  </si>
  <si>
    <t>契約内容に関する事項</t>
    <rPh sb="0" eb="2">
      <t>ケイヤク</t>
    </rPh>
    <rPh sb="2" eb="4">
      <t>ナイヨウ</t>
    </rPh>
    <rPh sb="5" eb="6">
      <t>カン</t>
    </rPh>
    <rPh sb="8" eb="10">
      <t>ジコウ</t>
    </rPh>
    <phoneticPr fontId="3"/>
  </si>
  <si>
    <t>海部郡十四山村</t>
  </si>
  <si>
    <t>36383</t>
  </si>
  <si>
    <t>20590</t>
  </si>
  <si>
    <t>吾妻郡長野原町</t>
  </si>
  <si>
    <t>パプアニューギニア</t>
  </si>
  <si>
    <t>南津軽郡碇ケ関村</t>
  </si>
  <si>
    <r>
      <t>現況の地目：「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2">
      <t>ゲンキョウ</t>
    </rPh>
    <rPh sb="3" eb="5">
      <t>チモク</t>
    </rPh>
    <phoneticPr fontId="3"/>
  </si>
  <si>
    <t>東津軽郡蓬田村</t>
  </si>
  <si>
    <t>15</t>
  </si>
  <si>
    <t>16</t>
  </si>
  <si>
    <t>01429</t>
  </si>
  <si>
    <t>東礪波郡利賀村</t>
  </si>
  <si>
    <t>17</t>
  </si>
  <si>
    <t>15321</t>
  </si>
  <si>
    <t>阿蘇郡西原村</t>
  </si>
  <si>
    <t>福井県勝山市</t>
  </si>
  <si>
    <t>01639</t>
  </si>
  <si>
    <t>北宇和郡広見町</t>
  </si>
  <si>
    <t>05422</t>
  </si>
  <si>
    <t>20217</t>
  </si>
  <si>
    <t>01433</t>
  </si>
  <si>
    <t>岩手郡岩手町</t>
  </si>
  <si>
    <t>18</t>
  </si>
  <si>
    <t>徳島県板野郡板野町</t>
  </si>
  <si>
    <t>長野県安曇野市</t>
  </si>
  <si>
    <t>揖斐郡池田町</t>
  </si>
  <si>
    <t>南都留郡河口湖町</t>
  </si>
  <si>
    <t>恵庭市</t>
  </si>
  <si>
    <t>19</t>
  </si>
  <si>
    <t>練馬区</t>
  </si>
  <si>
    <t>栗原郡鴬沢町</t>
  </si>
  <si>
    <t>富山県_16</t>
  </si>
  <si>
    <t>02405</t>
  </si>
  <si>
    <t>11405</t>
  </si>
  <si>
    <t>36384</t>
  </si>
  <si>
    <t>46488</t>
  </si>
  <si>
    <t>01439</t>
  </si>
  <si>
    <t>東葛飾郡沼南町</t>
  </si>
  <si>
    <t>21</t>
  </si>
  <si>
    <t>22</t>
  </si>
  <si>
    <t>25</t>
  </si>
  <si>
    <t>JIS17</t>
  </si>
  <si>
    <t>空知郡奈井江町</t>
  </si>
  <si>
    <t>大里郡大里町</t>
  </si>
  <si>
    <t>09201</t>
  </si>
  <si>
    <t>土佐郡土佐町</t>
  </si>
  <si>
    <t>増毛郡増毛町</t>
  </si>
  <si>
    <t>26</t>
  </si>
  <si>
    <t>スヴァールバル諸島およびヤンマイエン島</t>
  </si>
  <si>
    <t>岐阜県中津川市</t>
  </si>
  <si>
    <t>28217</t>
  </si>
  <si>
    <t>ふじみ野市</t>
  </si>
  <si>
    <t>01465</t>
  </si>
  <si>
    <t>40483</t>
  </si>
  <si>
    <t>27</t>
  </si>
  <si>
    <t>甲賀郡甲西町</t>
  </si>
  <si>
    <t>劇場</t>
  </si>
  <si>
    <t>青森県三戸郡五戸町</t>
  </si>
  <si>
    <t>北足立郡伊奈町</t>
  </si>
  <si>
    <t>28</t>
  </si>
  <si>
    <t>耶麻郡塩川町</t>
  </si>
  <si>
    <t>27383</t>
  </si>
  <si>
    <t>10447</t>
  </si>
  <si>
    <t>三戸郡福地村</t>
  </si>
  <si>
    <t>30</t>
  </si>
  <si>
    <t>岡山県</t>
  </si>
  <si>
    <t>香川県</t>
  </si>
  <si>
    <t>鹿島郡鉾田町</t>
  </si>
  <si>
    <t>愛知県名古屋市名東区</t>
  </si>
  <si>
    <t>西白河郡表郷村</t>
  </si>
  <si>
    <t>大阪府摂津市</t>
  </si>
  <si>
    <t>31</t>
  </si>
  <si>
    <t>33</t>
  </si>
  <si>
    <t>富谷市</t>
  </si>
  <si>
    <t>51</t>
  </si>
  <si>
    <t>上伊那郡中川村</t>
  </si>
  <si>
    <t>勝田郡勝田町</t>
  </si>
  <si>
    <t>34</t>
  </si>
  <si>
    <t>35</t>
  </si>
  <si>
    <t>25443</t>
  </si>
  <si>
    <t>15603</t>
  </si>
  <si>
    <t>27126</t>
  </si>
  <si>
    <t>東白川郡棚倉町</t>
  </si>
  <si>
    <t>10364</t>
  </si>
  <si>
    <t>40544</t>
  </si>
  <si>
    <t>37</t>
  </si>
  <si>
    <t>03503</t>
  </si>
  <si>
    <t>37302</t>
  </si>
  <si>
    <t>北宇和郡津島町</t>
  </si>
  <si>
    <t>22138</t>
  </si>
  <si>
    <t>38</t>
  </si>
  <si>
    <t>沖縄県国頭郡東村</t>
  </si>
  <si>
    <t>21421</t>
  </si>
  <si>
    <t>北群馬郡子持村</t>
  </si>
  <si>
    <t>粕屋郡新宮町</t>
  </si>
  <si>
    <t>二海郡八雲町</t>
  </si>
  <si>
    <t>43529</t>
  </si>
  <si>
    <t>清瀬市</t>
  </si>
  <si>
    <t>39</t>
  </si>
  <si>
    <t>43208</t>
  </si>
  <si>
    <t>03502</t>
  </si>
  <si>
    <t>03308</t>
  </si>
  <si>
    <t>福岡県八女郡広川町</t>
  </si>
  <si>
    <t>埼玉県比企郡吉見町</t>
  </si>
  <si>
    <t>43</t>
  </si>
  <si>
    <t>上北郡下田町</t>
  </si>
  <si>
    <t>西海市</t>
  </si>
  <si>
    <t>南会津郡南郷村</t>
  </si>
  <si>
    <t>京都市右京区</t>
  </si>
  <si>
    <t>40624</t>
  </si>
  <si>
    <t>44</t>
  </si>
  <si>
    <t>20416</t>
  </si>
  <si>
    <t>宇佐郡院内町</t>
  </si>
  <si>
    <t>46</t>
  </si>
  <si>
    <t>鳳至郡門前町</t>
  </si>
  <si>
    <t>築上郡築城町</t>
  </si>
  <si>
    <t>47</t>
  </si>
  <si>
    <t>群馬県高崎市</t>
  </si>
  <si>
    <t>大仙市</t>
  </si>
  <si>
    <t>北埼玉郡南河原村</t>
  </si>
  <si>
    <t>京都郡苅田町</t>
  </si>
  <si>
    <t>北海道</t>
  </si>
  <si>
    <t>会津若松市</t>
  </si>
  <si>
    <t>和歌山県西牟婁郡すさみ町</t>
  </si>
  <si>
    <t>東磐井郡千厩町</t>
  </si>
  <si>
    <t>青森県</t>
  </si>
  <si>
    <t>大野郡高根村</t>
  </si>
  <si>
    <t>08406</t>
  </si>
  <si>
    <t>36486</t>
  </si>
  <si>
    <t>岩手県</t>
  </si>
  <si>
    <t>埼玉県秩父市</t>
  </si>
  <si>
    <t>秋田県</t>
  </si>
  <si>
    <t>北松浦郡鷹島町</t>
  </si>
  <si>
    <t>栃木県</t>
  </si>
  <si>
    <t>前橋市</t>
  </si>
  <si>
    <t>北高来郡森山町</t>
  </si>
  <si>
    <t>南海部郡上浦町</t>
  </si>
  <si>
    <t>01223</t>
  </si>
  <si>
    <t>石川市</t>
  </si>
  <si>
    <t>35326</t>
  </si>
  <si>
    <t>01438</t>
  </si>
  <si>
    <t>サモア</t>
  </si>
  <si>
    <t>群馬県</t>
  </si>
  <si>
    <t>01228</t>
  </si>
  <si>
    <t>埼玉県</t>
  </si>
  <si>
    <t>下妻市</t>
  </si>
  <si>
    <t>上益城郡益城町</t>
  </si>
  <si>
    <t>沖縄県島尻郡伊平屋村</t>
  </si>
  <si>
    <t>三島郡和島村</t>
  </si>
  <si>
    <t>10211</t>
  </si>
  <si>
    <t>千葉県</t>
  </si>
  <si>
    <t>神奈川県</t>
  </si>
  <si>
    <t>新潟県</t>
  </si>
  <si>
    <t>保谷市</t>
  </si>
  <si>
    <t>空知郡南幌町</t>
  </si>
  <si>
    <t>久居市</t>
  </si>
  <si>
    <t>西白河郡中島村</t>
  </si>
  <si>
    <t>01555</t>
  </si>
  <si>
    <t>別荘「販売」</t>
    <rPh sb="0" eb="2">
      <t>ベッソウ</t>
    </rPh>
    <phoneticPr fontId="3"/>
  </si>
  <si>
    <t>］</t>
  </si>
  <si>
    <t>石川県</t>
  </si>
  <si>
    <t>三原郡三原町</t>
  </si>
  <si>
    <t>福井県</t>
  </si>
  <si>
    <t>石川県金沢市</t>
  </si>
  <si>
    <t>中津軽郡岩木町</t>
  </si>
  <si>
    <t>04362</t>
  </si>
  <si>
    <t>真壁郡協和町</t>
  </si>
  <si>
    <t>名寄市</t>
  </si>
  <si>
    <t>その他担保目的</t>
  </si>
  <si>
    <t>07543</t>
  </si>
  <si>
    <t>新潟県新潟市東区</t>
  </si>
  <si>
    <t>⑫</t>
  </si>
  <si>
    <t>山梨県</t>
  </si>
  <si>
    <t>譲受共有者</t>
  </si>
  <si>
    <t>01209</t>
  </si>
  <si>
    <t>27216</t>
  </si>
  <si>
    <t>28446</t>
  </si>
  <si>
    <r>
      <t xml:space="preserve">住所のうち、町丁目、地番等
</t>
    </r>
    <r>
      <rPr>
        <b/>
        <sz val="10"/>
        <color theme="1"/>
        <rFont val="游ゴシック"/>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3"/>
  </si>
  <si>
    <t>03424</t>
  </si>
  <si>
    <t>小豆郡土庄町</t>
  </si>
  <si>
    <t>長野県</t>
  </si>
  <si>
    <t>長野県下高井郡木島平村</t>
  </si>
  <si>
    <t>相馬市</t>
  </si>
  <si>
    <t>新潟市</t>
  </si>
  <si>
    <t>耶麻郡高郷村</t>
  </si>
  <si>
    <t>古宇郡神恵内村</t>
  </si>
  <si>
    <t>知多郡武豊町</t>
  </si>
  <si>
    <t>10207</t>
  </si>
  <si>
    <t>岐阜県</t>
  </si>
  <si>
    <t>虻田郡ニセコ町</t>
  </si>
  <si>
    <t>栗原郡一迫町</t>
  </si>
  <si>
    <t>05324</t>
  </si>
  <si>
    <t>32302</t>
  </si>
  <si>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
  </si>
  <si>
    <t>文京区</t>
  </si>
  <si>
    <t>16202</t>
  </si>
  <si>
    <t>02302</t>
  </si>
  <si>
    <t>芦別市</t>
  </si>
  <si>
    <t>千葉県流山市</t>
  </si>
  <si>
    <t>静岡県</t>
  </si>
  <si>
    <t>阿寒郡阿寒町</t>
  </si>
  <si>
    <t>25205</t>
  </si>
  <si>
    <t>歌志内市</t>
  </si>
  <si>
    <t>愛知県</t>
  </si>
  <si>
    <t>07324</t>
  </si>
  <si>
    <t>46481</t>
  </si>
  <si>
    <t>三重県</t>
  </si>
  <si>
    <t>44213</t>
  </si>
  <si>
    <t>19209</t>
  </si>
  <si>
    <t>群馬県_10</t>
  </si>
  <si>
    <t>佐渡郡赤泊村</t>
  </si>
  <si>
    <t>安房郡千倉町</t>
  </si>
  <si>
    <t>07422</t>
  </si>
  <si>
    <t>下都賀郡石橋町</t>
  </si>
  <si>
    <t>13226</t>
  </si>
  <si>
    <t>夷隅郡大多喜町</t>
  </si>
  <si>
    <t>京都府</t>
  </si>
  <si>
    <t>43445</t>
  </si>
  <si>
    <t>07444</t>
  </si>
  <si>
    <t>08324</t>
  </si>
  <si>
    <t>鹿児島県大島郡知名町</t>
  </si>
  <si>
    <t>塩山市</t>
  </si>
  <si>
    <t>北海道石狩市</t>
  </si>
  <si>
    <t>契約面積（㎡）</t>
    <rPh sb="0" eb="2">
      <t>ケイヤク</t>
    </rPh>
    <rPh sb="2" eb="4">
      <t>メンセキ</t>
    </rPh>
    <phoneticPr fontId="3"/>
  </si>
  <si>
    <t>03484</t>
  </si>
  <si>
    <t>19368</t>
  </si>
  <si>
    <t>虻田郡倶知安町</t>
  </si>
  <si>
    <t>35341</t>
  </si>
  <si>
    <t>小平市</t>
  </si>
  <si>
    <t>兵庫県</t>
  </si>
  <si>
    <t>04105</t>
  </si>
  <si>
    <t>12466</t>
  </si>
  <si>
    <t>28522</t>
  </si>
  <si>
    <t>08225</t>
  </si>
  <si>
    <t>ウズベキスタン</t>
  </si>
  <si>
    <t>クック諸島</t>
  </si>
  <si>
    <t>安房郡三芳村</t>
  </si>
  <si>
    <t>和歌山県</t>
  </si>
  <si>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3"/>
  </si>
  <si>
    <t>大野郡久々野町</t>
  </si>
  <si>
    <t>(旧)天塩郡幌延町</t>
  </si>
  <si>
    <t>03301</t>
  </si>
  <si>
    <t>21482</t>
  </si>
  <si>
    <t>26406</t>
  </si>
  <si>
    <t>相模原市南区</t>
  </si>
  <si>
    <t>08302</t>
  </si>
  <si>
    <t>鳥取県</t>
  </si>
  <si>
    <t>03206</t>
  </si>
  <si>
    <t>02409</t>
  </si>
  <si>
    <t>福井県三方上中郡若狭町</t>
  </si>
  <si>
    <t>A1001</t>
  </si>
  <si>
    <t>21209</t>
  </si>
  <si>
    <t>05322</t>
  </si>
  <si>
    <t>08203</t>
  </si>
  <si>
    <t>11214</t>
  </si>
  <si>
    <t>徳島県</t>
  </si>
  <si>
    <t>34313</t>
  </si>
  <si>
    <t>愛媛県</t>
  </si>
  <si>
    <t>大阪市北区</t>
  </si>
  <si>
    <t>01345</t>
  </si>
  <si>
    <t>稲敷郡桜川村</t>
  </si>
  <si>
    <t>高知県</t>
  </si>
  <si>
    <t>那賀郡粉河町</t>
  </si>
  <si>
    <t>北海道虻田郡洞爺湖町</t>
  </si>
  <si>
    <t>福岡県</t>
  </si>
  <si>
    <t>土地の所在</t>
    <rPh sb="0" eb="2">
      <t>トチ</t>
    </rPh>
    <rPh sb="3" eb="5">
      <t>ショザイ</t>
    </rPh>
    <phoneticPr fontId="3"/>
  </si>
  <si>
    <t>04102</t>
  </si>
  <si>
    <t>甲奴郡上下町</t>
  </si>
  <si>
    <t>03207</t>
  </si>
  <si>
    <t>21485</t>
  </si>
  <si>
    <t>11465</t>
  </si>
  <si>
    <t>吾妻郡吾妻町</t>
  </si>
  <si>
    <t>中島郡祖父江町</t>
  </si>
  <si>
    <t>佐賀県</t>
  </si>
  <si>
    <t>34585</t>
  </si>
  <si>
    <t>03208</t>
  </si>
  <si>
    <t>01369</t>
  </si>
  <si>
    <t>愛媛県西予市</t>
  </si>
  <si>
    <t>20210</t>
  </si>
  <si>
    <t>長崎県</t>
  </si>
  <si>
    <t>01234</t>
  </si>
  <si>
    <t>熊本県</t>
  </si>
  <si>
    <t>四街道市</t>
  </si>
  <si>
    <t>080</t>
  </si>
  <si>
    <t>林業林業</t>
  </si>
  <si>
    <t>宮崎県</t>
  </si>
  <si>
    <t>42423</t>
  </si>
  <si>
    <t>46224</t>
  </si>
  <si>
    <t>由利郡金浦町</t>
  </si>
  <si>
    <t>シリア・アラブ共和国</t>
  </si>
  <si>
    <t>02404</t>
  </si>
  <si>
    <t>南相馬市</t>
  </si>
  <si>
    <t>桧山郡上ノ国町</t>
  </si>
  <si>
    <t>鹿児島県</t>
  </si>
  <si>
    <t>20445</t>
  </si>
  <si>
    <t>渥美郡赤羽根町</t>
  </si>
  <si>
    <t>上北郡おいらせ町</t>
  </si>
  <si>
    <t>上閉伊郡大槌町</t>
  </si>
  <si>
    <t>27102</t>
  </si>
  <si>
    <t>08233</t>
  </si>
  <si>
    <t>迩摩郡温泉津町</t>
  </si>
  <si>
    <t>広尾郡大樹町</t>
  </si>
  <si>
    <t>１筆目</t>
    <rPh sb="1" eb="3">
      <t>フデメ</t>
    </rPh>
    <phoneticPr fontId="3"/>
  </si>
  <si>
    <t>柴田郡村田町</t>
  </si>
  <si>
    <t>23101</t>
  </si>
  <si>
    <t>01342</t>
  </si>
  <si>
    <t>新冠郡新冠町</t>
  </si>
  <si>
    <t>工作物等の解体予定</t>
    <rPh sb="0" eb="3">
      <t>コウサクブツ</t>
    </rPh>
    <rPh sb="3" eb="4">
      <t>ナド</t>
    </rPh>
    <rPh sb="5" eb="7">
      <t>カイタイ</t>
    </rPh>
    <rPh sb="7" eb="9">
      <t>ヨテイ</t>
    </rPh>
    <phoneticPr fontId="3"/>
  </si>
  <si>
    <t>裾野市</t>
  </si>
  <si>
    <t>90</t>
  </si>
  <si>
    <t>15341</t>
  </si>
  <si>
    <t>有珠郡大滝村</t>
  </si>
  <si>
    <t>15562</t>
  </si>
  <si>
    <t>札幌市中央区</t>
  </si>
  <si>
    <t>14203</t>
  </si>
  <si>
    <t>札幌市北区</t>
  </si>
  <si>
    <t>中頚城郡板倉町</t>
  </si>
  <si>
    <t>03425</t>
  </si>
  <si>
    <t>虻田郡洞爺村</t>
  </si>
  <si>
    <t>36401</t>
  </si>
  <si>
    <t>静岡県伊豆市</t>
  </si>
  <si>
    <t>01104</t>
  </si>
  <si>
    <t>北海道石狩郡当別町</t>
  </si>
  <si>
    <t>山武郡横芝町</t>
  </si>
  <si>
    <t>札幌市白石区</t>
  </si>
  <si>
    <t>22322</t>
  </si>
  <si>
    <t>横浜市栄区</t>
  </si>
  <si>
    <t>15561</t>
  </si>
  <si>
    <t>山越郡長万部町</t>
  </si>
  <si>
    <t>宍粟市</t>
  </si>
  <si>
    <t>札幌市豊平区</t>
  </si>
  <si>
    <t>積丹郡積丹町</t>
  </si>
  <si>
    <t>田川郡赤池町</t>
  </si>
  <si>
    <t>01664</t>
  </si>
  <si>
    <t>01107</t>
  </si>
  <si>
    <t>共同住宅「賃貸」</t>
  </si>
  <si>
    <t>愛知県一宮市</t>
  </si>
  <si>
    <t>04481</t>
  </si>
  <si>
    <t>23545</t>
  </si>
  <si>
    <t>ホテル「賃貸」</t>
  </si>
  <si>
    <t>12463</t>
  </si>
  <si>
    <t>静岡市</t>
  </si>
  <si>
    <t>益田郡小坂町</t>
  </si>
  <si>
    <t>16205</t>
  </si>
  <si>
    <t>札幌市西区</t>
  </si>
  <si>
    <t>千葉県四街道市</t>
  </si>
  <si>
    <t>下新川郡入善町</t>
  </si>
  <si>
    <t>吾川郡いの町</t>
  </si>
  <si>
    <t>兵庫県神戸市東灘区</t>
  </si>
  <si>
    <t>東八代郡境川村</t>
  </si>
  <si>
    <t>28101</t>
  </si>
  <si>
    <t>01108</t>
  </si>
  <si>
    <t>18461</t>
  </si>
  <si>
    <t>01109</t>
  </si>
  <si>
    <t>下益城郡砥用町</t>
  </si>
  <si>
    <t>01110</t>
  </si>
  <si>
    <t>23112</t>
  </si>
  <si>
    <t>35202</t>
  </si>
  <si>
    <t>44210</t>
  </si>
  <si>
    <t>22323</t>
  </si>
  <si>
    <t>中川郡美深町</t>
  </si>
  <si>
    <t>45426</t>
  </si>
  <si>
    <t>札幌市清田区</t>
  </si>
  <si>
    <t>滋賀県愛知郡愛荘町</t>
  </si>
  <si>
    <t>和泉市</t>
  </si>
  <si>
    <t>11424</t>
  </si>
  <si>
    <t>朝倉郡宝珠山村</t>
  </si>
  <si>
    <t>01202</t>
  </si>
  <si>
    <t>磐田郡福田町</t>
  </si>
  <si>
    <t>10361</t>
  </si>
  <si>
    <t>足柄下郡箱根町</t>
  </si>
  <si>
    <t>登別市</t>
  </si>
  <si>
    <t>商業施設「販売」ガソリンスタンド「販売」</t>
  </si>
  <si>
    <t>南佐久郡臼田町</t>
  </si>
  <si>
    <t>13206</t>
  </si>
  <si>
    <t>函館市</t>
  </si>
  <si>
    <t>柴田郡川崎町</t>
  </si>
  <si>
    <t>高田郡高宮町</t>
  </si>
  <si>
    <t>周辺状況図</t>
  </si>
  <si>
    <t>北魚沼郡広神村</t>
  </si>
  <si>
    <t>小樽市</t>
  </si>
  <si>
    <t>22210</t>
  </si>
  <si>
    <t>01370</t>
  </si>
  <si>
    <t>南松浦郡新魚目町</t>
  </si>
  <si>
    <t>下閉伊郡田野畑村</t>
  </si>
  <si>
    <t>田方郡天城湯ケ島町</t>
  </si>
  <si>
    <t>中央市</t>
  </si>
  <si>
    <t>28661</t>
  </si>
  <si>
    <t>01432</t>
  </si>
  <si>
    <t>仙台市若林区</t>
  </si>
  <si>
    <t>香美郡吉川村</t>
  </si>
  <si>
    <t>02383</t>
  </si>
  <si>
    <t>01306</t>
  </si>
  <si>
    <t>46225</t>
  </si>
  <si>
    <t>01204</t>
  </si>
  <si>
    <t>北海道虻田郡倶知安町</t>
  </si>
  <si>
    <t>上伊那郡宮田村</t>
  </si>
  <si>
    <t>紫波郡紫波町</t>
  </si>
  <si>
    <t>マカオ</t>
  </si>
  <si>
    <t>亀田郡七飯町</t>
  </si>
  <si>
    <t>加美郡色麻町</t>
  </si>
  <si>
    <t>17202</t>
  </si>
  <si>
    <t>西サハラ</t>
  </si>
  <si>
    <t>14208</t>
  </si>
  <si>
    <t>旭川市</t>
  </si>
  <si>
    <t>賀茂郡豊栄町</t>
  </si>
  <si>
    <t>釧路市</t>
  </si>
  <si>
    <t>58</t>
  </si>
  <si>
    <t>長岡市</t>
  </si>
  <si>
    <t>13306</t>
  </si>
  <si>
    <t>07467</t>
  </si>
  <si>
    <t>東伯郡関金町</t>
  </si>
  <si>
    <t>帯広市</t>
  </si>
  <si>
    <t>35301</t>
  </si>
  <si>
    <t>39203</t>
  </si>
  <si>
    <t>沖縄県石垣市</t>
  </si>
  <si>
    <t>03461</t>
  </si>
  <si>
    <t>熊本県熊本市東区</t>
  </si>
  <si>
    <t>01208</t>
  </si>
  <si>
    <t>03481</t>
  </si>
  <si>
    <t>10342</t>
  </si>
  <si>
    <t>27120</t>
  </si>
  <si>
    <t>35209</t>
  </si>
  <si>
    <t>北海道旭川市</t>
  </si>
  <si>
    <t>熱海市</t>
  </si>
  <si>
    <t>茅部郡森町</t>
  </si>
  <si>
    <t>北海道足寄郡足寄町</t>
  </si>
  <si>
    <t>47372</t>
  </si>
  <si>
    <t>南安曇郡豊科町</t>
  </si>
  <si>
    <t>稲敷郡茎崎町</t>
  </si>
  <si>
    <t>46502</t>
  </si>
  <si>
    <t>20215</t>
  </si>
  <si>
    <t>北見市</t>
  </si>
  <si>
    <t>04423</t>
  </si>
  <si>
    <t>46344</t>
  </si>
  <si>
    <t>01210</t>
  </si>
  <si>
    <t>千葉県夷隅郡御宿町</t>
  </si>
  <si>
    <t>南会津郡下郷町</t>
  </si>
  <si>
    <t>30202</t>
  </si>
  <si>
    <t>岩見沢市</t>
  </si>
  <si>
    <t>21564</t>
  </si>
  <si>
    <t>01211</t>
  </si>
  <si>
    <t>川西市</t>
  </si>
  <si>
    <t>香取郡干潟町</t>
  </si>
  <si>
    <t>25363</t>
  </si>
  <si>
    <t>17422</t>
  </si>
  <si>
    <t>42313</t>
  </si>
  <si>
    <t>小千谷市</t>
  </si>
  <si>
    <t>01212</t>
  </si>
  <si>
    <t>01213</t>
  </si>
  <si>
    <t>紀の川市</t>
  </si>
  <si>
    <t>長野県飯田市</t>
  </si>
  <si>
    <t>さいたま市北区</t>
  </si>
  <si>
    <t>28205</t>
  </si>
  <si>
    <t>その他「販売」</t>
  </si>
  <si>
    <t>神奈川県足柄上郡大井町</t>
  </si>
  <si>
    <t>稚内市</t>
  </si>
  <si>
    <t>40217</t>
  </si>
  <si>
    <t>01215</t>
  </si>
  <si>
    <t>11384</t>
  </si>
  <si>
    <t>夕張郡長沼町</t>
  </si>
  <si>
    <t>25425</t>
  </si>
  <si>
    <t>40446</t>
  </si>
  <si>
    <t>北海道礼文郡礼文町</t>
  </si>
  <si>
    <t>厚岸郡浜中町</t>
  </si>
  <si>
    <t>01218</t>
  </si>
  <si>
    <t>中頭郡嘉手納町</t>
  </si>
  <si>
    <t>下伊那郡喬木村</t>
  </si>
  <si>
    <t>08561</t>
  </si>
  <si>
    <t>35325</t>
  </si>
  <si>
    <t>03401</t>
  </si>
  <si>
    <t>北海道島牧郡島牧村</t>
  </si>
  <si>
    <t>猿島郡五霞町</t>
  </si>
  <si>
    <t>下毛郡本耶馬溪町</t>
  </si>
  <si>
    <t>18423</t>
  </si>
  <si>
    <t>ヨルダン</t>
  </si>
  <si>
    <t>赤平市</t>
  </si>
  <si>
    <t>22205</t>
  </si>
  <si>
    <t>15303</t>
  </si>
  <si>
    <t>にかほ市</t>
  </si>
  <si>
    <t>速見郡日出町</t>
  </si>
  <si>
    <t>01219</t>
  </si>
  <si>
    <t>08210</t>
  </si>
  <si>
    <t>胆沢郡胆沢町</t>
  </si>
  <si>
    <t>掛川市</t>
  </si>
  <si>
    <t>33581</t>
  </si>
  <si>
    <t>01220</t>
  </si>
  <si>
    <t>04204</t>
  </si>
  <si>
    <t>士別市</t>
  </si>
  <si>
    <t>南会津郡舘岩村</t>
  </si>
  <si>
    <t>北巨摩郡小淵沢町</t>
  </si>
  <si>
    <t>猿島郡三和町</t>
  </si>
  <si>
    <t>鎌倉市</t>
  </si>
  <si>
    <t>アンドラ</t>
  </si>
  <si>
    <t>竜ケ崎市</t>
  </si>
  <si>
    <t>夕張郡由仁町</t>
  </si>
  <si>
    <t>10321</t>
  </si>
  <si>
    <t>愛知県_23</t>
  </si>
  <si>
    <t>15383</t>
  </si>
  <si>
    <t>33207</t>
  </si>
  <si>
    <t>南津軽郡浪岡町</t>
  </si>
  <si>
    <t>赤穂郡上郡町</t>
  </si>
  <si>
    <t>01337</t>
  </si>
  <si>
    <t>03201</t>
  </si>
  <si>
    <t>生駒市</t>
  </si>
  <si>
    <t>14118</t>
  </si>
  <si>
    <t>01221</t>
  </si>
  <si>
    <t>27124</t>
  </si>
  <si>
    <t>八街市</t>
  </si>
  <si>
    <t>01548</t>
  </si>
  <si>
    <t>権利の種類別マスタ</t>
    <rPh sb="0" eb="2">
      <t>ケンリ</t>
    </rPh>
    <rPh sb="3" eb="5">
      <t>シュルイ</t>
    </rPh>
    <rPh sb="5" eb="6">
      <t>ベツ</t>
    </rPh>
    <phoneticPr fontId="3"/>
  </si>
  <si>
    <t>東村山郡中山町</t>
  </si>
  <si>
    <t>南佐久郡小海町</t>
  </si>
  <si>
    <t>青森県下北郡大間町</t>
  </si>
  <si>
    <t>稲敷郡江戸崎町</t>
  </si>
  <si>
    <t>勇払郡鵡川町</t>
  </si>
  <si>
    <t>田村郡船引町</t>
  </si>
  <si>
    <t>下都賀郡大平町</t>
  </si>
  <si>
    <t>商業施設「販売」流通施設（商業）「販売」</t>
  </si>
  <si>
    <t>12213</t>
  </si>
  <si>
    <t>熊毛郡屋久町</t>
  </si>
  <si>
    <t>01222</t>
  </si>
  <si>
    <t>三笠市</t>
  </si>
  <si>
    <t>福岡市南区</t>
  </si>
  <si>
    <t>10381</t>
  </si>
  <si>
    <t>千歳市</t>
  </si>
  <si>
    <t>北巨摩郡長坂町</t>
  </si>
  <si>
    <t>空知郡上砂川町</t>
  </si>
  <si>
    <t>33662</t>
  </si>
  <si>
    <t>阿賀野市</t>
  </si>
  <si>
    <t>01409</t>
  </si>
  <si>
    <t>鹿児島県薩摩川内市</t>
  </si>
  <si>
    <t>諏訪郡原村</t>
  </si>
  <si>
    <t>08363</t>
  </si>
  <si>
    <t>青森県下北郡風間浦村</t>
  </si>
  <si>
    <t>滑川市</t>
  </si>
  <si>
    <t>大阪府泉北郡忠岡町</t>
  </si>
  <si>
    <t>滝川市</t>
  </si>
  <si>
    <t>01226</t>
  </si>
  <si>
    <t>鳳珠郡穴水町</t>
  </si>
  <si>
    <t>枝幸郡中頓別町</t>
  </si>
  <si>
    <t>15363</t>
  </si>
  <si>
    <t>11347</t>
  </si>
  <si>
    <t>砂川市</t>
  </si>
  <si>
    <t>鯖江市</t>
  </si>
  <si>
    <t>西置賜郡飯豊町</t>
  </si>
  <si>
    <t>12348</t>
  </si>
  <si>
    <t>中川郡池田町</t>
  </si>
  <si>
    <t>玉名郡三加和町</t>
  </si>
  <si>
    <t>01227</t>
  </si>
  <si>
    <t>02322</t>
  </si>
  <si>
    <t>01519</t>
  </si>
  <si>
    <t>02209</t>
  </si>
  <si>
    <t>海部郡八開村</t>
  </si>
  <si>
    <t>01424</t>
  </si>
  <si>
    <t>小林市</t>
  </si>
  <si>
    <t>20421</t>
  </si>
  <si>
    <t>052</t>
  </si>
  <si>
    <t>深川市</t>
  </si>
  <si>
    <t>飯石郡掛合町</t>
  </si>
  <si>
    <t>【非表示】文字→コード変換用シート</t>
    <rPh sb="1" eb="4">
      <t>ヒヒョウジ</t>
    </rPh>
    <rPh sb="5" eb="7">
      <t>モジ</t>
    </rPh>
    <rPh sb="11" eb="13">
      <t>ヘンカン</t>
    </rPh>
    <rPh sb="13" eb="14">
      <t>ヨウ</t>
    </rPh>
    <phoneticPr fontId="3"/>
  </si>
  <si>
    <t>埼玉県蓮田市</t>
  </si>
  <si>
    <t>01230</t>
  </si>
  <si>
    <t>01434</t>
  </si>
  <si>
    <t>15323</t>
  </si>
  <si>
    <t>東京都中野区</t>
  </si>
  <si>
    <t>01231</t>
  </si>
  <si>
    <t>飯田市</t>
  </si>
  <si>
    <t>千葉県長生郡長柄町</t>
  </si>
  <si>
    <t>02384</t>
  </si>
  <si>
    <t>伊達市</t>
  </si>
  <si>
    <t>14216</t>
  </si>
  <si>
    <t>32523</t>
  </si>
  <si>
    <t>09301</t>
  </si>
  <si>
    <t>30424</t>
  </si>
  <si>
    <t>北斗市</t>
  </si>
  <si>
    <t>児湯郡木城町</t>
  </si>
  <si>
    <t>徳島県徳島市</t>
  </si>
  <si>
    <t>01303</t>
  </si>
  <si>
    <t>01361</t>
  </si>
  <si>
    <t>石狩郡当別町</t>
  </si>
  <si>
    <t>知多郡南知多町</t>
  </si>
  <si>
    <t>43524</t>
  </si>
  <si>
    <t>20383</t>
  </si>
  <si>
    <t>01554</t>
  </si>
  <si>
    <t>奈良県磯城郡三宅町</t>
  </si>
  <si>
    <t>可児市</t>
  </si>
  <si>
    <t>32521</t>
  </si>
  <si>
    <t>福島県耶麻郡西会津町</t>
  </si>
  <si>
    <t>松前郡松前町</t>
  </si>
  <si>
    <t>上磯郡木古内町</t>
  </si>
  <si>
    <t>福岡県三井郡大刀洗町</t>
  </si>
  <si>
    <t>01332</t>
  </si>
  <si>
    <t>芳賀郡益子町</t>
  </si>
  <si>
    <t>春日部市</t>
  </si>
  <si>
    <t>40220</t>
  </si>
  <si>
    <t>三戸郡名川町</t>
  </si>
  <si>
    <t>山県郡高富町</t>
  </si>
  <si>
    <t>上磯郡知内町</t>
  </si>
  <si>
    <t>22224</t>
  </si>
  <si>
    <t>小県郡長和町</t>
  </si>
  <si>
    <t>01363</t>
  </si>
  <si>
    <t>与野市</t>
  </si>
  <si>
    <t>01334</t>
  </si>
  <si>
    <t>九戸郡大野村</t>
  </si>
  <si>
    <t>29208</t>
  </si>
  <si>
    <t>山武郡山武町</t>
  </si>
  <si>
    <t>01341</t>
  </si>
  <si>
    <t>01335</t>
  </si>
  <si>
    <t>02210</t>
  </si>
  <si>
    <t>研修施設</t>
  </si>
  <si>
    <t>上磯郡上磯町</t>
  </si>
  <si>
    <t>福島県大沼郡昭和村</t>
  </si>
  <si>
    <t>結城郡八千代町</t>
  </si>
  <si>
    <t>芦屋市</t>
  </si>
  <si>
    <t>東京都練馬区</t>
  </si>
  <si>
    <t>坂井郡坂井町</t>
  </si>
  <si>
    <t>赤磐市</t>
  </si>
  <si>
    <t>亀田郡大野町</t>
  </si>
  <si>
    <t>譲受在住国名等コード</t>
    <rPh sb="2" eb="4">
      <t>ザイジュウ</t>
    </rPh>
    <rPh sb="4" eb="6">
      <t>コクメイ</t>
    </rPh>
    <rPh sb="6" eb="7">
      <t>ナド</t>
    </rPh>
    <phoneticPr fontId="57"/>
  </si>
  <si>
    <t>福井県今立郡池田町</t>
  </si>
  <si>
    <t>モーリタニア</t>
  </si>
  <si>
    <t>37403</t>
  </si>
  <si>
    <t>亀田郡戸井町</t>
  </si>
  <si>
    <t>愛知県名古屋市天白区</t>
  </si>
  <si>
    <t>入力不要</t>
    <rPh sb="0" eb="4">
      <t>ニュウリョクフヨウ</t>
    </rPh>
    <phoneticPr fontId="3"/>
  </si>
  <si>
    <t>吉田郡上志比村</t>
  </si>
  <si>
    <t>北海道登別市</t>
  </si>
  <si>
    <t>児島郡灘崎町</t>
  </si>
  <si>
    <t>16363</t>
  </si>
  <si>
    <t>01455</t>
  </si>
  <si>
    <t>46301</t>
  </si>
  <si>
    <t>安房郡鋸南町</t>
  </si>
  <si>
    <t>亀田郡椴法華村</t>
  </si>
  <si>
    <t>07205</t>
  </si>
  <si>
    <t>伊達郡国見町</t>
  </si>
  <si>
    <t>北海道上川郡東川町</t>
  </si>
  <si>
    <t>22324</t>
  </si>
  <si>
    <t>01343</t>
  </si>
  <si>
    <t>25401</t>
  </si>
  <si>
    <t>11105</t>
  </si>
  <si>
    <t>大阪府豊能郡能勢町</t>
  </si>
  <si>
    <t>01557</t>
  </si>
  <si>
    <t>㉒</t>
  </si>
  <si>
    <t>石川県かほく市</t>
  </si>
  <si>
    <t>01344</t>
  </si>
  <si>
    <t>個人</t>
    <rPh sb="0" eb="2">
      <t>コジン</t>
    </rPh>
    <phoneticPr fontId="3"/>
  </si>
  <si>
    <t>07301</t>
  </si>
  <si>
    <t>11224</t>
  </si>
  <si>
    <t>茅部郡砂原町</t>
  </si>
  <si>
    <t>01346</t>
  </si>
  <si>
    <t>07405</t>
  </si>
  <si>
    <t>愛知郡愛知川町</t>
  </si>
  <si>
    <t>豊見城市</t>
  </si>
  <si>
    <t>茨城県桜川市</t>
  </si>
  <si>
    <t>北津軽郡中泊町</t>
  </si>
  <si>
    <t>長野県下伊那郡喬木村</t>
  </si>
  <si>
    <t>36464</t>
  </si>
  <si>
    <t>38349</t>
  </si>
  <si>
    <t>枝幸郡浜頓別町</t>
  </si>
  <si>
    <t>27121</t>
  </si>
  <si>
    <t>常総市</t>
  </si>
  <si>
    <t>奈良県吉野郡吉野町</t>
  </si>
  <si>
    <t>桧山郡江差町</t>
  </si>
  <si>
    <t>桧山郡厚沢部町</t>
  </si>
  <si>
    <t>02307</t>
  </si>
  <si>
    <t>男鹿市</t>
  </si>
  <si>
    <t>爾志郡乙部町</t>
  </si>
  <si>
    <t>多気郡勢和村</t>
  </si>
  <si>
    <t>爾志郡熊石町</t>
  </si>
  <si>
    <t>19325</t>
  </si>
  <si>
    <t>佐伯郡大柿町</t>
  </si>
  <si>
    <t>01635</t>
  </si>
  <si>
    <t>34214</t>
  </si>
  <si>
    <t>12104</t>
  </si>
  <si>
    <t>01365</t>
  </si>
  <si>
    <t>奥尻郡奥尻町</t>
  </si>
  <si>
    <t>02306</t>
  </si>
  <si>
    <t>08235</t>
  </si>
  <si>
    <t>28210</t>
  </si>
  <si>
    <t>11326</t>
  </si>
  <si>
    <t>瀬棚郡瀬棚町</t>
  </si>
  <si>
    <t>下益城郡城南町</t>
  </si>
  <si>
    <t>沙流郡平取町</t>
  </si>
  <si>
    <t>熊本県熊本市北区</t>
  </si>
  <si>
    <t>瀬棚郡今金町</t>
  </si>
  <si>
    <t>新居浜市</t>
  </si>
  <si>
    <t>小城郡芦刈町</t>
  </si>
  <si>
    <t>南松浦郡奈良尾町</t>
  </si>
  <si>
    <t>06462</t>
  </si>
  <si>
    <t>本宮市</t>
  </si>
  <si>
    <t>小笠郡浜岡町</t>
  </si>
  <si>
    <t>大沼郡三島町</t>
  </si>
  <si>
    <t>01391</t>
  </si>
  <si>
    <t>21484</t>
  </si>
  <si>
    <t>西宇和郡伊方町</t>
  </si>
  <si>
    <t>都道府県等</t>
    <rPh sb="0" eb="4">
      <t>トドウフケン</t>
    </rPh>
    <rPh sb="4" eb="5">
      <t>ナド</t>
    </rPh>
    <phoneticPr fontId="3"/>
  </si>
  <si>
    <t>01392</t>
  </si>
  <si>
    <t>28364</t>
  </si>
  <si>
    <t>20582</t>
  </si>
  <si>
    <t>36368</t>
  </si>
  <si>
    <t>03485</t>
  </si>
  <si>
    <t>茨城県稲敷郡美浦村</t>
  </si>
  <si>
    <t>簸川郡多伎町</t>
  </si>
  <si>
    <t>南都留郡山中湖村</t>
  </si>
  <si>
    <t>大原郡加茂町</t>
  </si>
  <si>
    <t>鹿児島県鹿児島市</t>
  </si>
  <si>
    <t>01393</t>
  </si>
  <si>
    <t>西磐井郡平泉町</t>
  </si>
  <si>
    <t>43530</t>
  </si>
  <si>
    <t>大飯郡おおい町</t>
  </si>
  <si>
    <t>磯谷郡蘭越町</t>
  </si>
  <si>
    <t>北秋田郡田代町</t>
  </si>
  <si>
    <t>フランス</t>
  </si>
  <si>
    <t>02441</t>
  </si>
  <si>
    <t>南河内郡河南町</t>
  </si>
  <si>
    <t>34561</t>
  </si>
  <si>
    <t>43368</t>
  </si>
  <si>
    <t>01396</t>
  </si>
  <si>
    <t>宇陀市</t>
  </si>
  <si>
    <t>20446</t>
  </si>
  <si>
    <t>中巨摩郡昭和町</t>
  </si>
  <si>
    <t>47313</t>
  </si>
  <si>
    <t>19207</t>
  </si>
  <si>
    <t>虻田郡真狩村</t>
  </si>
  <si>
    <t>兵庫県美方郡香美町</t>
  </si>
  <si>
    <t>12408</t>
  </si>
  <si>
    <t>08227</t>
  </si>
  <si>
    <t>33645</t>
  </si>
  <si>
    <t>01397</t>
  </si>
  <si>
    <t>25211</t>
  </si>
  <si>
    <t>虻田郡留寿都村</t>
  </si>
  <si>
    <t>40349</t>
  </si>
  <si>
    <t>08344</t>
  </si>
  <si>
    <t>19427</t>
  </si>
  <si>
    <t>大原郡木次町</t>
  </si>
  <si>
    <t>電気・ガス等供給施設</t>
  </si>
  <si>
    <t>01399</t>
  </si>
  <si>
    <t>御調郡久井町</t>
  </si>
  <si>
    <t>南巨摩郡富士川町</t>
  </si>
  <si>
    <t>01483</t>
  </si>
  <si>
    <t>07364</t>
  </si>
  <si>
    <t>　　　 の数字を記載</t>
  </si>
  <si>
    <t>21406</t>
  </si>
  <si>
    <t>高市郡明日香村</t>
  </si>
  <si>
    <t>01400</t>
  </si>
  <si>
    <t>05403</t>
  </si>
  <si>
    <t>伊香郡木之本町</t>
  </si>
  <si>
    <t>36482</t>
  </si>
  <si>
    <t>01401</t>
  </si>
  <si>
    <t>南高来郡国見町</t>
  </si>
  <si>
    <t>二戸郡浄法寺町</t>
  </si>
  <si>
    <t>31202</t>
  </si>
  <si>
    <t>10305</t>
  </si>
  <si>
    <t>残土処理場</t>
  </si>
  <si>
    <t>中川郡豊頃町</t>
  </si>
  <si>
    <t>39206</t>
  </si>
  <si>
    <t>岩内郡共和町</t>
  </si>
  <si>
    <t>01402</t>
  </si>
  <si>
    <t>岩内郡岩内町</t>
  </si>
  <si>
    <t>20303</t>
  </si>
  <si>
    <t>01403</t>
  </si>
  <si>
    <t>03462</t>
  </si>
  <si>
    <t>21422</t>
  </si>
  <si>
    <t>吾妻郡六合村</t>
  </si>
  <si>
    <t>丹羽郡扶桑町</t>
  </si>
  <si>
    <t>新潟市西蒲区</t>
  </si>
  <si>
    <t>日置郡市来町</t>
  </si>
  <si>
    <t>斜里郡小清水町</t>
  </si>
  <si>
    <t>32422</t>
  </si>
  <si>
    <t>01408</t>
  </si>
  <si>
    <t>01405</t>
  </si>
  <si>
    <t>余市郡仁木町</t>
  </si>
  <si>
    <t>余市郡赤井川村</t>
  </si>
  <si>
    <t>23564</t>
  </si>
  <si>
    <t>38355</t>
  </si>
  <si>
    <t>中蒲原郡横越町</t>
  </si>
  <si>
    <t>２筆目</t>
    <rPh sb="1" eb="3">
      <t>フデメ</t>
    </rPh>
    <phoneticPr fontId="3"/>
  </si>
  <si>
    <t>07481</t>
  </si>
  <si>
    <t>01421</t>
  </si>
  <si>
    <t>那須郡馬頭町</t>
  </si>
  <si>
    <t>中巨摩郡芦安村</t>
  </si>
  <si>
    <t>那珂郡那珂町</t>
  </si>
  <si>
    <t>41321</t>
  </si>
  <si>
    <t>空知郡北村</t>
  </si>
  <si>
    <t>球磨郡岡原村</t>
  </si>
  <si>
    <t>中川郡本別町</t>
  </si>
  <si>
    <t>網走郡大空町</t>
  </si>
  <si>
    <t>東山梨郡三富村</t>
  </si>
  <si>
    <t>空知郡栗沢町</t>
  </si>
  <si>
    <t>古志郡山古志村</t>
  </si>
  <si>
    <t>39208</t>
  </si>
  <si>
    <t>東磐井郡藤沢町</t>
  </si>
  <si>
    <t>岩瀬郡鏡石町</t>
  </si>
  <si>
    <t>雨竜郡雨竜町</t>
  </si>
  <si>
    <t>01425</t>
  </si>
  <si>
    <t>07483</t>
  </si>
  <si>
    <t>01427</t>
  </si>
  <si>
    <t>八代市</t>
  </si>
  <si>
    <t>17424</t>
  </si>
  <si>
    <t>樺戸郡月形町</t>
  </si>
  <si>
    <t>樺戸郡浦臼町</t>
  </si>
  <si>
    <t>雨竜郡秩父別町</t>
  </si>
  <si>
    <t>01458</t>
  </si>
  <si>
    <t>(旧)雨竜郡幌加内町</t>
  </si>
  <si>
    <t>01452</t>
  </si>
  <si>
    <t>堺市堺区</t>
  </si>
  <si>
    <t>和賀郡東和町</t>
  </si>
  <si>
    <t>仁多郡仁多町</t>
  </si>
  <si>
    <t>47324</t>
  </si>
  <si>
    <t>本吉郡南三陸町</t>
  </si>
  <si>
    <t>春日市</t>
  </si>
  <si>
    <t>上川郡鷹栖町</t>
  </si>
  <si>
    <t>08483</t>
  </si>
  <si>
    <t>42411</t>
  </si>
  <si>
    <t>01453</t>
  </si>
  <si>
    <t>34563</t>
  </si>
  <si>
    <t>26344</t>
  </si>
  <si>
    <t>06323</t>
  </si>
  <si>
    <t>銀行「自用」</t>
  </si>
  <si>
    <t>上川郡東神楽町</t>
  </si>
  <si>
    <t>上川郡当麻町</t>
  </si>
  <si>
    <t>住宅「販売」戸建住宅「販売」</t>
  </si>
  <si>
    <t>北葛城郡当麻町</t>
  </si>
  <si>
    <t>04606</t>
  </si>
  <si>
    <t>22135</t>
  </si>
  <si>
    <t>28641</t>
  </si>
  <si>
    <t>31371</t>
  </si>
  <si>
    <t>南蒲原郡田上町</t>
  </si>
  <si>
    <t>河西郡芽室町</t>
  </si>
  <si>
    <t>土地売買等届出書　マニュアル</t>
    <rPh sb="0" eb="2">
      <t>トチ</t>
    </rPh>
    <rPh sb="2" eb="5">
      <t>バイバイナド</t>
    </rPh>
    <rPh sb="5" eb="8">
      <t>トドケデショ</t>
    </rPh>
    <phoneticPr fontId="3"/>
  </si>
  <si>
    <t>15421</t>
  </si>
  <si>
    <t>上川郡比布町</t>
  </si>
  <si>
    <t>41324</t>
  </si>
  <si>
    <t>01514</t>
  </si>
  <si>
    <t>空知郡中富良野町</t>
  </si>
  <si>
    <t>09211</t>
  </si>
  <si>
    <t>佐賀郡諸富町</t>
  </si>
  <si>
    <t>01457</t>
  </si>
  <si>
    <t>32341</t>
  </si>
  <si>
    <t>山口県大島郡周防大島町</t>
  </si>
  <si>
    <t>山本郡二ツ井町</t>
  </si>
  <si>
    <t>住宅「賃貸」</t>
  </si>
  <si>
    <t>大船渡市</t>
  </si>
  <si>
    <t>京都府京都市東山区</t>
  </si>
  <si>
    <t>上川郡上川町</t>
  </si>
  <si>
    <t>郡上郡大和町</t>
  </si>
  <si>
    <t>上川郡東川町</t>
  </si>
  <si>
    <t>南安曇郡奈川村</t>
  </si>
  <si>
    <t>むつ市</t>
  </si>
  <si>
    <t>42301</t>
  </si>
  <si>
    <t>02426</t>
  </si>
  <si>
    <t>02323</t>
  </si>
  <si>
    <t>浅口郡金光町</t>
  </si>
  <si>
    <t>16323</t>
  </si>
  <si>
    <t>01459</t>
  </si>
  <si>
    <t>代表者の「永住者」又は「特別永住者」</t>
  </si>
  <si>
    <t>07322</t>
  </si>
  <si>
    <t>鞍手郡小竹町</t>
  </si>
  <si>
    <t>33401</t>
  </si>
  <si>
    <t>空知郡上富良野町</t>
  </si>
  <si>
    <t>岩手郡西根町</t>
  </si>
  <si>
    <t>仲多度郡琴南町</t>
  </si>
  <si>
    <t>01461</t>
  </si>
  <si>
    <t>06302</t>
  </si>
  <si>
    <t>12222</t>
  </si>
  <si>
    <t>宮城県加美郡色麻町</t>
  </si>
  <si>
    <t>40443</t>
  </si>
  <si>
    <t>01462</t>
  </si>
  <si>
    <t>さいたま市桜区</t>
  </si>
  <si>
    <t>11402</t>
  </si>
  <si>
    <t>37421</t>
  </si>
  <si>
    <t>高市郡高取町</t>
  </si>
  <si>
    <t>西白河郡矢吹町</t>
  </si>
  <si>
    <t>アフガニスタン</t>
  </si>
  <si>
    <t>伊達郡川俣町</t>
  </si>
  <si>
    <t>印旛郡印西町</t>
  </si>
  <si>
    <t>白糠郡音別町</t>
  </si>
  <si>
    <t>11207</t>
  </si>
  <si>
    <t>鹿島郡鹿西町</t>
  </si>
  <si>
    <t>01463</t>
  </si>
  <si>
    <t>恵那郡明智町</t>
  </si>
  <si>
    <t>岐阜県羽島郡笠松町</t>
  </si>
  <si>
    <t>西予市</t>
  </si>
  <si>
    <t>陸前高田市</t>
  </si>
  <si>
    <t>08346</t>
  </si>
  <si>
    <t>神奈川県伊勢原市</t>
  </si>
  <si>
    <t>神戸市北区</t>
  </si>
  <si>
    <t>佐波郡赤堀町</t>
  </si>
  <si>
    <t>鳥取県東伯郡湯梨浜町</t>
  </si>
  <si>
    <t>勇払郡占冠村</t>
  </si>
  <si>
    <t>08347</t>
  </si>
  <si>
    <t>01464</t>
  </si>
  <si>
    <t>21302</t>
  </si>
  <si>
    <t>07421</t>
  </si>
  <si>
    <t>羽生市</t>
  </si>
  <si>
    <t>上川郡和寒町</t>
  </si>
  <si>
    <t>上川郡剣淵町</t>
  </si>
  <si>
    <t>常呂郡訓子府町</t>
  </si>
  <si>
    <t>04563</t>
  </si>
  <si>
    <t>福岡県京都郡苅田町</t>
  </si>
  <si>
    <t>西伯郡日吉津村</t>
  </si>
  <si>
    <t>01466</t>
  </si>
  <si>
    <t>相馬郡新地町</t>
  </si>
  <si>
    <t>上川郡朝日町</t>
  </si>
  <si>
    <t>島根県鹿足郡吉賀町</t>
  </si>
  <si>
    <t>板野郡北島町</t>
  </si>
  <si>
    <t>小県郡長門町</t>
  </si>
  <si>
    <t>代理人が届出をする場合の委任状</t>
  </si>
  <si>
    <t>01468</t>
  </si>
  <si>
    <t>20462</t>
  </si>
  <si>
    <t>下都賀郡壬生町</t>
  </si>
  <si>
    <t>今市市</t>
  </si>
  <si>
    <t>11217</t>
  </si>
  <si>
    <t>岩船郡関川村</t>
  </si>
  <si>
    <t>01648</t>
  </si>
  <si>
    <t>津久見市</t>
  </si>
  <si>
    <t>04211</t>
  </si>
  <si>
    <t>上川郡下川町</t>
  </si>
  <si>
    <t>01469</t>
  </si>
  <si>
    <t>アルメニア</t>
  </si>
  <si>
    <t>01471</t>
  </si>
  <si>
    <t>商業施設「賃貸」流通施設（商業）「賃貸」</t>
  </si>
  <si>
    <t>賀茂郡福富町</t>
  </si>
  <si>
    <t>南秋田郡井川町</t>
  </si>
  <si>
    <t>中川郡中川町</t>
  </si>
  <si>
    <t>和賀郡湯田町</t>
  </si>
  <si>
    <t>01472</t>
  </si>
  <si>
    <t>渥美郡田原町</t>
  </si>
  <si>
    <t>雨竜郡幌加内町</t>
  </si>
  <si>
    <t>標津郡中標津町</t>
  </si>
  <si>
    <t>海部郡宍喰町</t>
  </si>
  <si>
    <t>22212</t>
  </si>
  <si>
    <t>23103</t>
  </si>
  <si>
    <t>43513</t>
  </si>
  <si>
    <t>球磨郡湯前町</t>
  </si>
  <si>
    <t>03524</t>
  </si>
  <si>
    <t>19387</t>
  </si>
  <si>
    <t>01481</t>
  </si>
  <si>
    <t>02204</t>
  </si>
  <si>
    <t>08217</t>
  </si>
  <si>
    <t>15541</t>
  </si>
  <si>
    <t>01482</t>
  </si>
  <si>
    <t>天草郡栖本町</t>
  </si>
  <si>
    <t>児玉郡上里町</t>
  </si>
  <si>
    <t>02341</t>
  </si>
  <si>
    <t>周南市</t>
  </si>
  <si>
    <t>苫前郡苫前町</t>
  </si>
  <si>
    <t>下高井郡山ノ内町</t>
  </si>
  <si>
    <t>静岡県浜松市中央区</t>
  </si>
  <si>
    <t>南会津郡桧枝岐村</t>
  </si>
  <si>
    <t>新潟県村上市</t>
  </si>
  <si>
    <t>01484</t>
  </si>
  <si>
    <t>那須郡黒羽町</t>
  </si>
  <si>
    <t>苫前郡羽幌町</t>
  </si>
  <si>
    <t>15609</t>
  </si>
  <si>
    <t>鹿児島県肝属郡肝付町</t>
  </si>
  <si>
    <t>01485</t>
  </si>
  <si>
    <t>44201</t>
  </si>
  <si>
    <t>32464</t>
  </si>
  <si>
    <t>24472</t>
  </si>
  <si>
    <t>苫前郡初山別村</t>
  </si>
  <si>
    <t>武蔵野市</t>
  </si>
  <si>
    <t>南魚沼郡六日町</t>
  </si>
  <si>
    <t>大島郡大和村</t>
  </si>
  <si>
    <t>多野郡中里村</t>
  </si>
  <si>
    <t>10362</t>
  </si>
  <si>
    <t>01486</t>
  </si>
  <si>
    <t>業種マスタ</t>
    <rPh sb="0" eb="2">
      <t>ギョウシュ</t>
    </rPh>
    <phoneticPr fontId="3"/>
  </si>
  <si>
    <t>09362</t>
  </si>
  <si>
    <t>北蒲原郡安田町</t>
  </si>
  <si>
    <t>日立市</t>
  </si>
  <si>
    <t>40541</t>
  </si>
  <si>
    <t>40225</t>
  </si>
  <si>
    <t>01487</t>
  </si>
  <si>
    <t>多賀城市</t>
  </si>
  <si>
    <t>江刺市</t>
  </si>
  <si>
    <t>20423</t>
  </si>
  <si>
    <t>永住者等</t>
    <rPh sb="0" eb="3">
      <t>エイジュウシャ</t>
    </rPh>
    <rPh sb="3" eb="4">
      <t>ナド</t>
    </rPh>
    <phoneticPr fontId="3"/>
  </si>
  <si>
    <t>40448</t>
  </si>
  <si>
    <t>天塩郡天塩町</t>
  </si>
  <si>
    <t>28644</t>
  </si>
  <si>
    <t>01488</t>
  </si>
  <si>
    <t>津山市</t>
  </si>
  <si>
    <t>04324</t>
  </si>
  <si>
    <t>安芸郡河芸町</t>
  </si>
  <si>
    <t>01511</t>
  </si>
  <si>
    <t>01512</t>
  </si>
  <si>
    <t>21562</t>
  </si>
  <si>
    <t>南海部郡鶴見町</t>
  </si>
  <si>
    <t>坂井郡丸岡町</t>
  </si>
  <si>
    <t>枝幸郡枝幸町</t>
  </si>
  <si>
    <t>01564</t>
  </si>
  <si>
    <t>01515</t>
  </si>
  <si>
    <t>兵庫県洲本市</t>
  </si>
  <si>
    <t>熊本県玉名郡玉東町</t>
  </si>
  <si>
    <t>04544</t>
  </si>
  <si>
    <t>北蒲原郡笹神村</t>
  </si>
  <si>
    <t>天塩郡豊富町</t>
  </si>
  <si>
    <t>富里市</t>
  </si>
  <si>
    <t>山武郡蓮沼村</t>
  </si>
  <si>
    <t>01517</t>
  </si>
  <si>
    <t>南巨摩郡増穂町</t>
  </si>
  <si>
    <t>礼文郡礼文町</t>
  </si>
  <si>
    <t>越智郡大西町</t>
  </si>
  <si>
    <t>14117</t>
  </si>
  <si>
    <t>利尻郡利尻町</t>
  </si>
  <si>
    <t>利尻郡利尻富士町</t>
  </si>
  <si>
    <t>09343</t>
  </si>
  <si>
    <t>河東郡鹿追町</t>
  </si>
  <si>
    <t>東京都世田谷区</t>
  </si>
  <si>
    <t>安芸郡熊野町</t>
  </si>
  <si>
    <t>白井市</t>
  </si>
  <si>
    <t>岐阜県各務原市</t>
  </si>
  <si>
    <t>01520</t>
  </si>
  <si>
    <t>小笠郡大東町</t>
  </si>
  <si>
    <t>天塩郡幌延町</t>
  </si>
  <si>
    <t>糟屋郡志免町</t>
  </si>
  <si>
    <t>熊本市西区</t>
  </si>
  <si>
    <t>揖保郡御津町</t>
  </si>
  <si>
    <t>東田川郡櫛引町</t>
  </si>
  <si>
    <t>網走郡津別町</t>
  </si>
  <si>
    <t>01541</t>
  </si>
  <si>
    <t>静岡県静岡市駿河区</t>
  </si>
  <si>
    <t>上都賀郡西方町</t>
  </si>
  <si>
    <t>01542</t>
  </si>
  <si>
    <t>19322</t>
  </si>
  <si>
    <t>網走郡女満別町</t>
  </si>
  <si>
    <t>佐渡郡新穂村</t>
  </si>
  <si>
    <t>15605</t>
  </si>
  <si>
    <t>神奈川県横浜市戸塚区</t>
  </si>
  <si>
    <t>網走郡美幌町</t>
  </si>
  <si>
    <t>平田市</t>
  </si>
  <si>
    <t>20387</t>
  </si>
  <si>
    <t>02381</t>
  </si>
  <si>
    <t>01544</t>
  </si>
  <si>
    <t>富山県氷見市</t>
  </si>
  <si>
    <t>長野県茅野市</t>
  </si>
  <si>
    <t>日田郡上津江村</t>
  </si>
  <si>
    <t>02206</t>
  </si>
  <si>
    <t>01545</t>
  </si>
  <si>
    <t>神埼郡神埼町</t>
  </si>
  <si>
    <t>05343</t>
  </si>
  <si>
    <t>01640</t>
  </si>
  <si>
    <t>斜里郡斜里町</t>
  </si>
  <si>
    <t>09321</t>
  </si>
  <si>
    <t>北蒲原郡豊浦町</t>
  </si>
  <si>
    <t>01546</t>
  </si>
  <si>
    <t>東京都狛江市</t>
  </si>
  <si>
    <t>11242</t>
  </si>
  <si>
    <t>01547</t>
  </si>
  <si>
    <t>須賀川市</t>
  </si>
  <si>
    <t>神崎郡永源寺町</t>
  </si>
  <si>
    <t>日進市</t>
  </si>
  <si>
    <t>01549</t>
  </si>
  <si>
    <t>01550</t>
  </si>
  <si>
    <t>15601</t>
  </si>
  <si>
    <t>球磨郡相良村</t>
  </si>
  <si>
    <t>境港市</t>
  </si>
  <si>
    <t>01551</t>
  </si>
  <si>
    <t>日田郡中津江村</t>
  </si>
  <si>
    <t>つがる市</t>
  </si>
  <si>
    <t>栃木県さくら市</t>
  </si>
  <si>
    <t>32363</t>
  </si>
  <si>
    <t>常呂郡留辺蕊町</t>
  </si>
  <si>
    <t>40348</t>
  </si>
  <si>
    <t>静内郡静内町</t>
  </si>
  <si>
    <t>常呂郡佐呂間町</t>
  </si>
  <si>
    <t>01553</t>
  </si>
  <si>
    <t>宮崎県延岡市</t>
  </si>
  <si>
    <t>03361</t>
  </si>
  <si>
    <t>11367</t>
  </si>
  <si>
    <t>05323</t>
  </si>
  <si>
    <t>18322</t>
  </si>
  <si>
    <t>埼玉県八潮市</t>
  </si>
  <si>
    <t xml:space="preserve">       （該当しない場合は非該当をチェック）</t>
    <rPh sb="8" eb="10">
      <t>ガイトウ</t>
    </rPh>
    <rPh sb="13" eb="15">
      <t>バアイ</t>
    </rPh>
    <rPh sb="16" eb="19">
      <t>ヒガイトウ</t>
    </rPh>
    <phoneticPr fontId="3"/>
  </si>
  <si>
    <t>紋別郡生田原町</t>
  </si>
  <si>
    <t>03302</t>
  </si>
  <si>
    <t>紋別郡遠軽町</t>
  </si>
  <si>
    <t>46385</t>
  </si>
  <si>
    <t>13225</t>
  </si>
  <si>
    <t>35216</t>
  </si>
  <si>
    <t>黒川郡大和町</t>
  </si>
  <si>
    <t>01556</t>
  </si>
  <si>
    <t>33642</t>
  </si>
  <si>
    <t>22502</t>
  </si>
  <si>
    <t>北海道河東郡鹿追町</t>
  </si>
  <si>
    <t>07462</t>
  </si>
  <si>
    <t>紋別郡丸瀬布町</t>
  </si>
  <si>
    <t>下毛郡山国町</t>
  </si>
  <si>
    <t>本荘市</t>
  </si>
  <si>
    <t>紋別郡白滝村</t>
  </si>
  <si>
    <t>駿東郡清水町</t>
  </si>
  <si>
    <t>由利郡矢島町</t>
  </si>
  <si>
    <t>徳島県三好郡東みよし町</t>
  </si>
  <si>
    <t>病院等その他の利用目的宗教法人施設</t>
  </si>
  <si>
    <t>01558</t>
  </si>
  <si>
    <t>02366</t>
  </si>
  <si>
    <t>01559</t>
  </si>
  <si>
    <t>丹生郡朝日町</t>
  </si>
  <si>
    <t>北海道中川郡美深町</t>
  </si>
  <si>
    <t>上県郡上県町</t>
  </si>
  <si>
    <t>02301</t>
  </si>
  <si>
    <t>出水市</t>
  </si>
  <si>
    <t>妙高市</t>
  </si>
  <si>
    <t>西蒲原郡黒埼町</t>
  </si>
  <si>
    <t>小豆郡内海町</t>
  </si>
  <si>
    <t>潮来市</t>
  </si>
  <si>
    <t>キプロス</t>
  </si>
  <si>
    <t>45207</t>
  </si>
  <si>
    <t>05447</t>
  </si>
  <si>
    <t>38383</t>
  </si>
  <si>
    <t>千葉県袖ケ浦市</t>
  </si>
  <si>
    <t>03306</t>
  </si>
  <si>
    <t>03523</t>
  </si>
  <si>
    <t>長崎県南松浦郡新上五島町</t>
  </si>
  <si>
    <t>43384</t>
  </si>
  <si>
    <t>志太郡大井川町</t>
  </si>
  <si>
    <t>相楽郡精華町</t>
  </si>
  <si>
    <t>01560</t>
  </si>
  <si>
    <t>46321</t>
  </si>
  <si>
    <t>西彼杵郡野母崎町</t>
  </si>
  <si>
    <t>下呂市</t>
  </si>
  <si>
    <t>25203</t>
  </si>
  <si>
    <t>紋別郡滝上町</t>
  </si>
  <si>
    <t>07464</t>
  </si>
  <si>
    <t>28481</t>
  </si>
  <si>
    <t>葛飾区</t>
  </si>
  <si>
    <t>39428</t>
  </si>
  <si>
    <t>28604</t>
  </si>
  <si>
    <t>紋別郡興部町</t>
  </si>
  <si>
    <t>鹿児島県肝属郡南大隅町</t>
  </si>
  <si>
    <t>01562</t>
  </si>
  <si>
    <t>紋別郡西興部村</t>
  </si>
  <si>
    <t>JIS5</t>
  </si>
  <si>
    <t>02361</t>
  </si>
  <si>
    <t>01563</t>
  </si>
  <si>
    <t>01571</t>
  </si>
  <si>
    <t>平鹿郡山内村</t>
  </si>
  <si>
    <t>虻田郡豊浦町</t>
  </si>
  <si>
    <t>01572</t>
  </si>
  <si>
    <t>南高来郡吾妻町</t>
  </si>
  <si>
    <t>福岡市中央区</t>
  </si>
  <si>
    <t>大阪府泉佐野市</t>
  </si>
  <si>
    <t>40103</t>
  </si>
  <si>
    <t>05381</t>
  </si>
  <si>
    <t>大阪府高石市</t>
  </si>
  <si>
    <t>虻田郡虻田町</t>
  </si>
  <si>
    <t>01573</t>
  </si>
  <si>
    <t>063</t>
  </si>
  <si>
    <t>01574</t>
  </si>
  <si>
    <t>長野県下伊那郡大鹿村</t>
  </si>
  <si>
    <t>32322</t>
  </si>
  <si>
    <t>有珠郡壮瞥町</t>
  </si>
  <si>
    <t>28362</t>
  </si>
  <si>
    <t>京都府八幡市</t>
  </si>
  <si>
    <t>勇払郡追分町</t>
  </si>
  <si>
    <t>比企郡玉川村</t>
  </si>
  <si>
    <t>01578</t>
  </si>
  <si>
    <t>08521</t>
  </si>
  <si>
    <t>11225</t>
  </si>
  <si>
    <t>牡鹿郡女川町</t>
  </si>
  <si>
    <t>20482</t>
  </si>
  <si>
    <t>白老郡白老町</t>
  </si>
  <si>
    <t>08201</t>
  </si>
  <si>
    <t>01579</t>
  </si>
  <si>
    <t>21212</t>
  </si>
  <si>
    <t>高座郡寒川町</t>
  </si>
  <si>
    <t>津名郡五色町</t>
  </si>
  <si>
    <t>07381</t>
  </si>
  <si>
    <t>加美郡小野田町</t>
  </si>
  <si>
    <t>勇払郡早来町</t>
  </si>
  <si>
    <t>勇払郡厚真町</t>
  </si>
  <si>
    <t>岡崎市</t>
  </si>
  <si>
    <t>01584</t>
  </si>
  <si>
    <t>08232</t>
  </si>
  <si>
    <t>目梨郡羅臼町</t>
  </si>
  <si>
    <t>07204</t>
  </si>
  <si>
    <t>05348</t>
  </si>
  <si>
    <t>筑波郡谷和原村</t>
  </si>
  <si>
    <t>石川郡石川町</t>
  </si>
  <si>
    <t>01647</t>
  </si>
  <si>
    <r>
      <t>②の都道府県名が「</t>
    </r>
    <r>
      <rPr>
        <b/>
        <sz val="10"/>
        <color auto="1"/>
        <rFont val="游ゴシック"/>
      </rPr>
      <t>国外</t>
    </r>
    <r>
      <rPr>
        <sz val="10"/>
        <color auto="1"/>
        <rFont val="游ゴシック"/>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3"/>
  </si>
  <si>
    <t>08403</t>
  </si>
  <si>
    <t>山形県東村山郡山辺町</t>
  </si>
  <si>
    <t>47206</t>
  </si>
  <si>
    <t>23203</t>
  </si>
  <si>
    <t>20585</t>
  </si>
  <si>
    <t>虻田郡洞爺湖町</t>
  </si>
  <si>
    <t>日置郡東市来町</t>
  </si>
  <si>
    <t>千葉県富津市</t>
  </si>
  <si>
    <t>01585</t>
  </si>
  <si>
    <t>勇払郡安平町</t>
  </si>
  <si>
    <t>利根郡みなかみ町</t>
  </si>
  <si>
    <t>最上郡舟形町</t>
  </si>
  <si>
    <t>信託受益権</t>
    <rPh sb="0" eb="2">
      <t>シンタク</t>
    </rPh>
    <rPh sb="2" eb="4">
      <t>ジュエキ</t>
    </rPh>
    <rPh sb="4" eb="5">
      <t>ケン</t>
    </rPh>
    <phoneticPr fontId="3"/>
  </si>
  <si>
    <t>01586</t>
  </si>
  <si>
    <t>桃生郡河北町</t>
  </si>
  <si>
    <t>01602</t>
  </si>
  <si>
    <t>01603</t>
  </si>
  <si>
    <t>22222</t>
  </si>
  <si>
    <t>02205</t>
  </si>
  <si>
    <t>伊都郡高野口町</t>
  </si>
  <si>
    <t>西白河郡西郷村</t>
  </si>
  <si>
    <t>嘉穂郡穂波町</t>
  </si>
  <si>
    <t>二戸郡一戸町</t>
  </si>
  <si>
    <t>長野県下伊那郡阿南町</t>
  </si>
  <si>
    <t>沙流郡門別町</t>
  </si>
  <si>
    <t>37324</t>
  </si>
  <si>
    <t>01604</t>
  </si>
  <si>
    <t>自動車整備工場「賃貸」</t>
  </si>
  <si>
    <t>07214</t>
  </si>
  <si>
    <t>三石郡三石町</t>
  </si>
  <si>
    <t>008</t>
  </si>
  <si>
    <t>46442</t>
  </si>
  <si>
    <t>土浦市</t>
  </si>
  <si>
    <t>豊前市</t>
  </si>
  <si>
    <t>23214</t>
  </si>
  <si>
    <t>守山市</t>
  </si>
  <si>
    <t>01607</t>
  </si>
  <si>
    <t>01608</t>
  </si>
  <si>
    <t>様似郡様似町</t>
  </si>
  <si>
    <t>神奈川県綾瀬市</t>
  </si>
  <si>
    <t>東津軽郡今別町</t>
  </si>
  <si>
    <t>01609</t>
  </si>
  <si>
    <t>下閉伊郡田老町</t>
  </si>
  <si>
    <t>印旛郡印旛村</t>
  </si>
  <si>
    <t>最上郡鮭川村</t>
  </si>
  <si>
    <t>可児郡御嵩町</t>
  </si>
  <si>
    <t>幌泉郡えりも町</t>
  </si>
  <si>
    <t>東京都利島村</t>
  </si>
  <si>
    <t>38381</t>
  </si>
  <si>
    <t>岩手郡玉山村</t>
  </si>
  <si>
    <t>神奈川県横浜市栄区</t>
  </si>
  <si>
    <t>甘楽郡下仁田町</t>
  </si>
  <si>
    <t>14201</t>
  </si>
  <si>
    <t>みどり市</t>
  </si>
  <si>
    <t>伊達郡保原町</t>
  </si>
  <si>
    <t>行田市</t>
  </si>
  <si>
    <t>21622</t>
  </si>
  <si>
    <t>40134</t>
  </si>
  <si>
    <t>01631</t>
  </si>
  <si>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3"/>
  </si>
  <si>
    <t>愛知県新城市</t>
  </si>
  <si>
    <t>34208</t>
  </si>
  <si>
    <t>静岡県掛川市</t>
  </si>
  <si>
    <t>病院等その他の利用目的残土処理場</t>
  </si>
  <si>
    <t>01632</t>
  </si>
  <si>
    <t>21404</t>
  </si>
  <si>
    <t>国分市</t>
  </si>
  <si>
    <t>板野郡藍住町</t>
  </si>
  <si>
    <t>那須郡那須町</t>
  </si>
  <si>
    <t>海老名市</t>
  </si>
  <si>
    <t>大津郡三隅町</t>
  </si>
  <si>
    <t>15225</t>
  </si>
  <si>
    <t>MSTA2テーブル</t>
  </si>
  <si>
    <t>29361</t>
  </si>
  <si>
    <t>河東郡士幌町</t>
  </si>
  <si>
    <t>20218</t>
  </si>
  <si>
    <t>01633</t>
  </si>
  <si>
    <t>河沼郡河東町</t>
  </si>
  <si>
    <t>20304</t>
  </si>
  <si>
    <t>河東郡上士幌町</t>
  </si>
  <si>
    <t>上北郡六戸町</t>
  </si>
  <si>
    <t>上川郡新得町</t>
  </si>
  <si>
    <t>東津軽郡外ケ浜町</t>
  </si>
  <si>
    <t>03213</t>
  </si>
  <si>
    <t>クアハウス</t>
  </si>
  <si>
    <t>01636</t>
  </si>
  <si>
    <t>建設業</t>
  </si>
  <si>
    <t>01637</t>
  </si>
  <si>
    <t>16384</t>
  </si>
  <si>
    <t>佐野市</t>
  </si>
  <si>
    <t>南都留郡西桂町</t>
  </si>
  <si>
    <t>岐阜県不破郡関ケ原町</t>
  </si>
  <si>
    <t>062</t>
  </si>
  <si>
    <t>08541</t>
  </si>
  <si>
    <t>18365</t>
  </si>
  <si>
    <t>01638</t>
  </si>
  <si>
    <t>02364</t>
  </si>
  <si>
    <t>水沢市</t>
  </si>
  <si>
    <t>引佐郡三ケ日町</t>
  </si>
  <si>
    <t>勢多郡東村</t>
  </si>
  <si>
    <t>児玉郡児玉町</t>
  </si>
  <si>
    <t>河西郡中札内村</t>
  </si>
  <si>
    <t>河西郡更別村</t>
  </si>
  <si>
    <t>南津軽郡尾上町</t>
  </si>
  <si>
    <t>15546</t>
  </si>
  <si>
    <t>広尾郡忠類村</t>
  </si>
  <si>
    <t>かすみがうら市</t>
  </si>
  <si>
    <t>03382</t>
  </si>
  <si>
    <t>姶良郡加治木町</t>
  </si>
  <si>
    <t>01641</t>
  </si>
  <si>
    <t>佐賀県佐賀市</t>
  </si>
  <si>
    <t>39321</t>
  </si>
  <si>
    <t>三豊郡仁尾町</t>
  </si>
  <si>
    <t>茅野市</t>
  </si>
  <si>
    <t>国頭郡本部町</t>
  </si>
  <si>
    <t>28381</t>
  </si>
  <si>
    <t>07465</t>
  </si>
  <si>
    <t>広尾郡広尾町</t>
  </si>
  <si>
    <t>東京都青ヶ島村</t>
  </si>
  <si>
    <t>神崎郡福崎町</t>
  </si>
  <si>
    <t>平鹿郡十文字町</t>
  </si>
  <si>
    <t>茨城県かすみがうら市</t>
  </si>
  <si>
    <t>群馬県北群馬郡榛東村</t>
  </si>
  <si>
    <t>長野県諏訪郡下諏訪町</t>
  </si>
  <si>
    <t>27123</t>
  </si>
  <si>
    <t>01643</t>
  </si>
  <si>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3"/>
  </si>
  <si>
    <t>青森県むつ市</t>
  </si>
  <si>
    <t>09366</t>
  </si>
  <si>
    <t>中川郡幕別町</t>
  </si>
  <si>
    <t>14107</t>
  </si>
  <si>
    <t>40423</t>
  </si>
  <si>
    <t>07209</t>
  </si>
  <si>
    <t>西津軽郡岩崎村</t>
  </si>
  <si>
    <t>01645</t>
  </si>
  <si>
    <t>加茂市</t>
  </si>
  <si>
    <t>東磐井郡大東町</t>
  </si>
  <si>
    <t>室戸市</t>
  </si>
  <si>
    <t>久慈郡水府村</t>
  </si>
  <si>
    <t>01646</t>
  </si>
  <si>
    <t>足寄郡足寄町</t>
  </si>
  <si>
    <t>十勝郡浦幌町</t>
  </si>
  <si>
    <t>中巨摩郡玉穂町</t>
  </si>
  <si>
    <t>01661</t>
  </si>
  <si>
    <t>釧路郡釧路町</t>
  </si>
  <si>
    <t>停止（解除）条件付契約</t>
    <rPh sb="3" eb="5">
      <t>カイジョ</t>
    </rPh>
    <phoneticPr fontId="57"/>
  </si>
  <si>
    <t>厚岸郡厚岸町</t>
  </si>
  <si>
    <t>23522</t>
  </si>
  <si>
    <t>12344</t>
  </si>
  <si>
    <t>19389</t>
  </si>
  <si>
    <t>岐阜県山県市</t>
  </si>
  <si>
    <t>01663</t>
  </si>
  <si>
    <t>03212</t>
  </si>
  <si>
    <t>安八郡神戸町</t>
  </si>
  <si>
    <t>10208</t>
  </si>
  <si>
    <t>27232</t>
  </si>
  <si>
    <t>川上郡標茶町</t>
  </si>
  <si>
    <t>01665</t>
  </si>
  <si>
    <t>川上郡弟子屈町</t>
  </si>
  <si>
    <t>01666</t>
  </si>
  <si>
    <t>01667</t>
  </si>
  <si>
    <t>糸島市</t>
  </si>
  <si>
    <t>東筑摩郡筑北村</t>
  </si>
  <si>
    <t>阿寒郡鶴居村</t>
  </si>
  <si>
    <t>01668</t>
  </si>
  <si>
    <t>白糠郡白糠町</t>
  </si>
  <si>
    <t>27128</t>
  </si>
  <si>
    <t>01669</t>
  </si>
  <si>
    <t>18424</t>
  </si>
  <si>
    <t>22226</t>
  </si>
  <si>
    <t>西牟婁郡上富田町</t>
  </si>
  <si>
    <t>北群馬郡榛東村</t>
  </si>
  <si>
    <t>01691</t>
  </si>
  <si>
    <t>20204</t>
  </si>
  <si>
    <t>千葉県山武市</t>
  </si>
  <si>
    <t>01692</t>
  </si>
  <si>
    <t>島田市</t>
  </si>
  <si>
    <t>03205</t>
  </si>
  <si>
    <t>喜多郡長浜町</t>
  </si>
  <si>
    <t>01693</t>
  </si>
  <si>
    <t>標津郡標津町</t>
  </si>
  <si>
    <t>02201</t>
  </si>
  <si>
    <t>下北郡大畑町</t>
  </si>
  <si>
    <t>三島郡与板町</t>
  </si>
  <si>
    <t>北秋田郡比内町</t>
  </si>
  <si>
    <t>弘前市</t>
  </si>
  <si>
    <t>平川市</t>
  </si>
  <si>
    <t>八戸市</t>
  </si>
  <si>
    <t>16364</t>
  </si>
  <si>
    <t>浜名郡雄踏町</t>
  </si>
  <si>
    <t>08564</t>
  </si>
  <si>
    <t>08208</t>
  </si>
  <si>
    <t>04401</t>
  </si>
  <si>
    <t>登米市</t>
  </si>
  <si>
    <t>黒石市</t>
  </si>
  <si>
    <t>五所川原市</t>
  </si>
  <si>
    <t>石川県能美郡川北町</t>
  </si>
  <si>
    <t>33346</t>
  </si>
  <si>
    <t>十和田市</t>
  </si>
  <si>
    <t>03209</t>
  </si>
  <si>
    <t>三沢市</t>
  </si>
  <si>
    <t>41210</t>
  </si>
  <si>
    <t>東津軽郡平内町</t>
  </si>
  <si>
    <t>セントクリストファー・ネイビス</t>
  </si>
  <si>
    <t>福岡市早良区</t>
  </si>
  <si>
    <t>群馬県甘楽郡南牧村</t>
  </si>
  <si>
    <t>矢板市</t>
  </si>
  <si>
    <t>02303</t>
  </si>
  <si>
    <t>佐渡市</t>
  </si>
  <si>
    <t>河沼郡会津坂下町</t>
  </si>
  <si>
    <t>北秋田郡森吉町</t>
  </si>
  <si>
    <t>南高来郡瑞穂町</t>
  </si>
  <si>
    <t>和気郡日生町</t>
  </si>
  <si>
    <t>気高郡気高町</t>
  </si>
  <si>
    <t>粕屋郡篠栗町</t>
  </si>
  <si>
    <t>02305</t>
  </si>
  <si>
    <t>09368</t>
  </si>
  <si>
    <t>パキスタン</t>
  </si>
  <si>
    <t>下北郡風間浦村</t>
  </si>
  <si>
    <t>東津軽郡平舘村</t>
  </si>
  <si>
    <t>⑫で「有」を選択した場合、具体的な法令の名称</t>
    <rPh sb="3" eb="4">
      <t>ア</t>
    </rPh>
    <rPh sb="6" eb="8">
      <t>センタク</t>
    </rPh>
    <rPh sb="10" eb="12">
      <t>バアイ</t>
    </rPh>
    <rPh sb="13" eb="16">
      <t>グタイテキ</t>
    </rPh>
    <rPh sb="17" eb="19">
      <t>ホウレイ</t>
    </rPh>
    <rPh sb="20" eb="22">
      <t>メイショウ</t>
    </rPh>
    <phoneticPr fontId="3"/>
  </si>
  <si>
    <t>04528</t>
  </si>
  <si>
    <t>平戸市</t>
  </si>
  <si>
    <t>34482</t>
  </si>
  <si>
    <t>03487</t>
  </si>
  <si>
    <t>東津軽郡三厩村</t>
  </si>
  <si>
    <t>北佐久郡北御牧村</t>
  </si>
  <si>
    <t>20220</t>
  </si>
  <si>
    <t>38362</t>
  </si>
  <si>
    <t>西津軽郡木造町</t>
  </si>
  <si>
    <t>スウェーデン</t>
  </si>
  <si>
    <t>03442</t>
  </si>
  <si>
    <t>08342</t>
  </si>
  <si>
    <t>02325</t>
  </si>
  <si>
    <t>三戸郡新郷村</t>
  </si>
  <si>
    <t>20430</t>
  </si>
  <si>
    <t>44462</t>
  </si>
  <si>
    <t>43362</t>
  </si>
  <si>
    <t>02326</t>
  </si>
  <si>
    <t>西津軽郡柏村</t>
  </si>
  <si>
    <t>15201</t>
  </si>
  <si>
    <t>三重県三重郡川越町</t>
  </si>
  <si>
    <t>32401</t>
  </si>
  <si>
    <t>02327</t>
  </si>
  <si>
    <t>04404</t>
  </si>
  <si>
    <t>西津軽郡稲垣村</t>
  </si>
  <si>
    <t>丹生郡宮崎村</t>
  </si>
  <si>
    <t>別荘「賃貸」別荘「賃貸」</t>
  </si>
  <si>
    <t>仙北郡美郷町</t>
  </si>
  <si>
    <t>02328</t>
  </si>
  <si>
    <t>京都市下京区</t>
  </si>
  <si>
    <t>04505</t>
  </si>
  <si>
    <t>02342</t>
  </si>
  <si>
    <t>04605</t>
  </si>
  <si>
    <t>中津軽郡相馬村</t>
  </si>
  <si>
    <t>坂戸市</t>
  </si>
  <si>
    <t>中津軽郡西目屋村</t>
  </si>
  <si>
    <t>ドイツ</t>
  </si>
  <si>
    <t>南津軽郡藤崎町</t>
  </si>
  <si>
    <t>下閉伊郡新里村</t>
  </si>
  <si>
    <t>10324</t>
  </si>
  <si>
    <t>45425</t>
  </si>
  <si>
    <t>15445</t>
  </si>
  <si>
    <t>熊本市東区</t>
  </si>
  <si>
    <t>北海道苫前郡初山別村</t>
  </si>
  <si>
    <t>11219</t>
  </si>
  <si>
    <t>02363</t>
  </si>
  <si>
    <t>羽咋郡志賀町</t>
  </si>
  <si>
    <t>安達郡大玉村</t>
  </si>
  <si>
    <t>登米郡東和町</t>
  </si>
  <si>
    <t>02365</t>
  </si>
  <si>
    <t>03202</t>
  </si>
  <si>
    <t>綾歌郡綾上町</t>
  </si>
  <si>
    <t>09204</t>
  </si>
  <si>
    <t>13228</t>
  </si>
  <si>
    <t>46223</t>
  </si>
  <si>
    <t>43427</t>
  </si>
  <si>
    <t>19203</t>
  </si>
  <si>
    <t>船井郡日吉町</t>
  </si>
  <si>
    <t>野洲市</t>
  </si>
  <si>
    <t>麻植郡川島町</t>
  </si>
  <si>
    <t>33462</t>
  </si>
  <si>
    <t>17361</t>
  </si>
  <si>
    <t>北津軽郡金木町</t>
  </si>
  <si>
    <t>20402</t>
  </si>
  <si>
    <t>南津軽郡平賀町</t>
  </si>
  <si>
    <t>13106</t>
  </si>
  <si>
    <t>国頭郡東村</t>
  </si>
  <si>
    <t>19382</t>
  </si>
  <si>
    <t>岩国市</t>
  </si>
  <si>
    <t>08345</t>
  </si>
  <si>
    <t>南津軽郡常盤村</t>
  </si>
  <si>
    <t>028</t>
  </si>
  <si>
    <t>東頚城郡大島村</t>
  </si>
  <si>
    <t>山本郡八峰町</t>
  </si>
  <si>
    <t>千葉県香取市</t>
  </si>
  <si>
    <t>44443</t>
  </si>
  <si>
    <t>大阪府枚方市</t>
  </si>
  <si>
    <t>08543</t>
  </si>
  <si>
    <t>02367</t>
  </si>
  <si>
    <t>つくば市</t>
  </si>
  <si>
    <t>南津軽郡田舎館村</t>
  </si>
  <si>
    <t>02368</t>
  </si>
  <si>
    <t>05209</t>
  </si>
  <si>
    <t>大島郡周防大島町</t>
  </si>
  <si>
    <t>29448</t>
  </si>
  <si>
    <t>北津軽郡板柳町</t>
  </si>
  <si>
    <t>02382</t>
  </si>
  <si>
    <t>02424</t>
  </si>
  <si>
    <t>03210</t>
  </si>
  <si>
    <t>能美郡辰口町</t>
  </si>
  <si>
    <t>刈田郡七ケ宿町</t>
  </si>
  <si>
    <t>北津軽郡鶴田町</t>
  </si>
  <si>
    <t>23604</t>
  </si>
  <si>
    <t>北名古屋市</t>
  </si>
  <si>
    <t>鶴岡市</t>
  </si>
  <si>
    <t>02444</t>
  </si>
  <si>
    <t>大川郡寒川町</t>
  </si>
  <si>
    <t>宮城郡利府町</t>
  </si>
  <si>
    <t>02386</t>
  </si>
  <si>
    <t>南佐久郡川上村</t>
  </si>
  <si>
    <t>07211</t>
  </si>
  <si>
    <t>山県郡加計町</t>
  </si>
  <si>
    <t>21565</t>
  </si>
  <si>
    <t>北津軽郡小泊村</t>
  </si>
  <si>
    <t>愛知郡秦荘町</t>
  </si>
  <si>
    <t>02387</t>
  </si>
  <si>
    <t>西八代郡三珠町</t>
  </si>
  <si>
    <t>肝属郡大根占町</t>
  </si>
  <si>
    <t>09422</t>
  </si>
  <si>
    <t>43528</t>
  </si>
  <si>
    <t>02401</t>
  </si>
  <si>
    <t>43404</t>
  </si>
  <si>
    <t>和賀郡沢内村</t>
  </si>
  <si>
    <t>新治郡霞ケ浦町</t>
  </si>
  <si>
    <t>17365</t>
  </si>
  <si>
    <t>大阪市阿倍野区</t>
  </si>
  <si>
    <t>上北郡野辺地町</t>
  </si>
  <si>
    <t>三戸郡五戸町</t>
  </si>
  <si>
    <t>15544</t>
  </si>
  <si>
    <t>西磐井郡花泉町</t>
  </si>
  <si>
    <t>02406</t>
  </si>
  <si>
    <t>24524</t>
  </si>
  <si>
    <t>朝霞市</t>
  </si>
  <si>
    <t>上北郡横浜町</t>
  </si>
  <si>
    <t>生駒郡平群町</t>
  </si>
  <si>
    <t>02407</t>
  </si>
  <si>
    <t>44408</t>
  </si>
  <si>
    <t>上北郡上北町</t>
  </si>
  <si>
    <t>甲斐市</t>
  </si>
  <si>
    <t>068</t>
  </si>
  <si>
    <t>豊田郡大崎上島町</t>
  </si>
  <si>
    <t>甘楽郡南牧村</t>
  </si>
  <si>
    <t>西白河郡大信村</t>
  </si>
  <si>
    <t>上北郡天間林村</t>
  </si>
  <si>
    <t>12444</t>
  </si>
  <si>
    <t>02410</t>
  </si>
  <si>
    <t>北埼玉郡川里町</t>
  </si>
  <si>
    <t>02411</t>
  </si>
  <si>
    <t>下閉伊郡川井村</t>
  </si>
  <si>
    <t>度会郡大宮町</t>
  </si>
  <si>
    <t>西蒲原郡西川町</t>
  </si>
  <si>
    <t>12233</t>
  </si>
  <si>
    <t>40501</t>
  </si>
  <si>
    <t>02412</t>
  </si>
  <si>
    <t>13201</t>
  </si>
  <si>
    <t>JIS53</t>
  </si>
  <si>
    <t>02421</t>
  </si>
  <si>
    <t>大里郡江南町</t>
  </si>
  <si>
    <t>06464</t>
  </si>
  <si>
    <t>下北郡川内町</t>
  </si>
  <si>
    <t>02422</t>
  </si>
  <si>
    <t>越智郡関前村</t>
  </si>
  <si>
    <t>04502</t>
  </si>
  <si>
    <t>43382</t>
  </si>
  <si>
    <t>02423</t>
  </si>
  <si>
    <t>千曲市</t>
  </si>
  <si>
    <t>東津軽郡外ヶ浜町</t>
  </si>
  <si>
    <t>下北郡大間町</t>
  </si>
  <si>
    <t>34385</t>
  </si>
  <si>
    <t>06427</t>
  </si>
  <si>
    <t>05433</t>
  </si>
  <si>
    <t>03304</t>
  </si>
  <si>
    <t>平鹿郡増田町</t>
  </si>
  <si>
    <t>足柄上郡大井町</t>
  </si>
  <si>
    <t>第２種住居地域</t>
  </si>
  <si>
    <t>023</t>
  </si>
  <si>
    <t>山武郡九十九里町</t>
  </si>
  <si>
    <t>那珂郡大宮町</t>
  </si>
  <si>
    <t>05321</t>
  </si>
  <si>
    <t>19366</t>
  </si>
  <si>
    <t>飛騨市</t>
  </si>
  <si>
    <t>下北郡東通村</t>
  </si>
  <si>
    <t>狛江市</t>
  </si>
  <si>
    <t>銚子市</t>
  </si>
  <si>
    <t>46449</t>
  </si>
  <si>
    <t>02425</t>
  </si>
  <si>
    <t>08304</t>
  </si>
  <si>
    <t>02427</t>
  </si>
  <si>
    <t>西八代郡市川大門町</t>
  </si>
  <si>
    <t>三戸郡三戸町</t>
  </si>
  <si>
    <t>香川県仲多度郡まんのう町</t>
  </si>
  <si>
    <t>11369</t>
  </si>
  <si>
    <t>02442</t>
  </si>
  <si>
    <t>阿蘇郡高森町</t>
  </si>
  <si>
    <t>02443</t>
  </si>
  <si>
    <t>登米郡石越町</t>
  </si>
  <si>
    <t>三戸郡田子町</t>
  </si>
  <si>
    <t>佐波郡境町</t>
  </si>
  <si>
    <t>02445</t>
  </si>
  <si>
    <t>03214</t>
  </si>
  <si>
    <t>伊勢市</t>
  </si>
  <si>
    <t>八幡平市</t>
  </si>
  <si>
    <t>和歌山県海草郡紀美野町</t>
  </si>
  <si>
    <t>三戸郡南部町</t>
  </si>
  <si>
    <t>田方郡土肥町</t>
  </si>
  <si>
    <t>02446</t>
  </si>
  <si>
    <t>神奈川県足柄上郡中井町</t>
  </si>
  <si>
    <t>朝倉郡三輪町</t>
  </si>
  <si>
    <t>09212</t>
  </si>
  <si>
    <t>茨城県北相馬郡利根町</t>
  </si>
  <si>
    <t>31301</t>
  </si>
  <si>
    <t>愛知県西尾市</t>
  </si>
  <si>
    <t>02447</t>
  </si>
  <si>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3"/>
  </si>
  <si>
    <t>02448</t>
  </si>
  <si>
    <t>嘉麻市</t>
  </si>
  <si>
    <t>三戸郡南郷村</t>
  </si>
  <si>
    <t>31302</t>
  </si>
  <si>
    <t>甘楽郡甘楽町</t>
  </si>
  <si>
    <t>02449</t>
  </si>
  <si>
    <t>三戸郡倉石村</t>
  </si>
  <si>
    <t>17404</t>
  </si>
  <si>
    <t>小松島市</t>
  </si>
  <si>
    <t>西田川郡温海町</t>
  </si>
  <si>
    <t>08443</t>
  </si>
  <si>
    <t>02450</t>
  </si>
  <si>
    <t>那珂郡美和村</t>
  </si>
  <si>
    <t>坂田郡伊吹町</t>
  </si>
  <si>
    <t>盛岡市</t>
  </si>
  <si>
    <t>双葉郡広野町</t>
  </si>
  <si>
    <t>伊予市</t>
  </si>
  <si>
    <t>小田原市</t>
  </si>
  <si>
    <t>03203</t>
  </si>
  <si>
    <t>本吉郡志津川町</t>
  </si>
  <si>
    <t>15204</t>
  </si>
  <si>
    <t>花巻市</t>
  </si>
  <si>
    <t>埼玉県さいたま市見沼区</t>
  </si>
  <si>
    <t>44203</t>
  </si>
  <si>
    <t>中巨摩郡甲西町</t>
  </si>
  <si>
    <t>岩手郡滝沢村</t>
  </si>
  <si>
    <t>スリナム</t>
  </si>
  <si>
    <t>北上市</t>
  </si>
  <si>
    <t>21603</t>
  </si>
  <si>
    <t>21427</t>
  </si>
  <si>
    <t>塩竈市</t>
  </si>
  <si>
    <t>41362</t>
  </si>
  <si>
    <t>久慈市</t>
  </si>
  <si>
    <t>36489</t>
  </si>
  <si>
    <t>09387</t>
  </si>
  <si>
    <t>住宅「自用」</t>
    <rPh sb="3" eb="5">
      <t>ジヨウ</t>
    </rPh>
    <phoneticPr fontId="3"/>
  </si>
  <si>
    <t>奈良市</t>
  </si>
  <si>
    <t>遠野市</t>
  </si>
  <si>
    <t>勝田郡奈義町</t>
  </si>
  <si>
    <t>東京都中央区</t>
  </si>
  <si>
    <t>鹿児島郡吉田町</t>
  </si>
  <si>
    <t>23235</t>
  </si>
  <si>
    <t>一関市</t>
  </si>
  <si>
    <t>03211</t>
  </si>
  <si>
    <t>厚狭郡山陽町</t>
  </si>
  <si>
    <t>釜石市</t>
  </si>
  <si>
    <t>22521</t>
  </si>
  <si>
    <t>20212</t>
  </si>
  <si>
    <t>福岡県遠賀郡遠賀町</t>
  </si>
  <si>
    <t>豊中市</t>
  </si>
  <si>
    <t>青森県上北郡横浜町</t>
  </si>
  <si>
    <t>下都賀郡野木町</t>
  </si>
  <si>
    <t>二戸市</t>
  </si>
  <si>
    <t>奥州市</t>
  </si>
  <si>
    <t>稗貫郡大迫町</t>
  </si>
  <si>
    <t>東京都西多摩郡日の出町</t>
  </si>
  <si>
    <t>07407</t>
  </si>
  <si>
    <t>03216</t>
  </si>
  <si>
    <r>
      <t xml:space="preserve">入力用の列でこちらのセルに入力します。コピーと貼り付けを行わず、各セルに直接入力してください。
</t>
    </r>
    <r>
      <rPr>
        <sz val="11"/>
        <color auto="1"/>
        <rFont val="游ゴシック"/>
      </rPr>
      <t>半角英数や平仮名等の文字の入力モードは、セルにカーソルを合わせると自動的に変更されます。</t>
    </r>
    <r>
      <rPr>
        <b/>
        <sz val="11"/>
        <color rgb="FFFF0000"/>
        <rFont val="游ゴシック"/>
      </rPr>
      <t xml:space="preserve">
</t>
    </r>
    <r>
      <rPr>
        <b/>
        <sz val="11"/>
        <color auto="1"/>
        <rFont val="游ゴシック"/>
      </rPr>
      <t>外字</t>
    </r>
    <r>
      <rPr>
        <sz val="11"/>
        <color auto="1"/>
        <rFont val="游ゴシック"/>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3"/>
  </si>
  <si>
    <t>11212</t>
  </si>
  <si>
    <t>岩手郡葛巻町</t>
  </si>
  <si>
    <t>大里郡妻沼町</t>
  </si>
  <si>
    <t>06361</t>
  </si>
  <si>
    <t>03303</t>
  </si>
  <si>
    <t>岩手郡松尾村</t>
  </si>
  <si>
    <t>03307</t>
  </si>
  <si>
    <t>那珂郡山方町</t>
  </si>
  <si>
    <t>那賀郡岩出町</t>
  </si>
  <si>
    <t>03321</t>
  </si>
  <si>
    <t>入力済</t>
    <rPh sb="0" eb="3">
      <t>ニュウリョクズ</t>
    </rPh>
    <phoneticPr fontId="3"/>
  </si>
  <si>
    <t>西村山郡朝日町</t>
  </si>
  <si>
    <t>戸建住宅「賃貸」</t>
  </si>
  <si>
    <t>東京都葛飾区</t>
  </si>
  <si>
    <t>13112</t>
  </si>
  <si>
    <t>ナイジェリア</t>
  </si>
  <si>
    <t>03322</t>
  </si>
  <si>
    <t>14135</t>
  </si>
  <si>
    <t>紫波郡矢巾町</t>
  </si>
  <si>
    <t>21463</t>
  </si>
  <si>
    <t>香川県小豆郡小豆島町</t>
  </si>
  <si>
    <t>03341</t>
  </si>
  <si>
    <t>38484</t>
  </si>
  <si>
    <t>03342</t>
  </si>
  <si>
    <t>04523</t>
  </si>
  <si>
    <t>白山市</t>
  </si>
  <si>
    <t>03363</t>
  </si>
  <si>
    <t>奈良県吉野郡上北山村</t>
  </si>
  <si>
    <t>下伊那郡天竜村</t>
  </si>
  <si>
    <t>平鹿郡平鹿町</t>
  </si>
  <si>
    <t>03366</t>
  </si>
  <si>
    <t>高知県高岡郡中土佐町</t>
  </si>
  <si>
    <t>16381</t>
  </si>
  <si>
    <t>和賀郡西和賀町</t>
  </si>
  <si>
    <t>08544</t>
  </si>
  <si>
    <t>03381</t>
  </si>
  <si>
    <t>芳賀郡茂木町</t>
  </si>
  <si>
    <t>胆沢郡金ケ崎町</t>
  </si>
  <si>
    <t>胆沢郡前沢町</t>
  </si>
  <si>
    <t>46221</t>
  </si>
  <si>
    <t>07212</t>
  </si>
  <si>
    <t>03383</t>
  </si>
  <si>
    <t>胆沢郡衣川村</t>
  </si>
  <si>
    <t>46386</t>
  </si>
  <si>
    <t>安芸郡下蒲刈町</t>
  </si>
  <si>
    <t>03402</t>
  </si>
  <si>
    <t>03421</t>
  </si>
  <si>
    <t>アイルランド</t>
  </si>
  <si>
    <t>東温市</t>
  </si>
  <si>
    <t>05202</t>
  </si>
  <si>
    <t>北海道札幌市南区</t>
  </si>
  <si>
    <t>03422</t>
  </si>
  <si>
    <t>東磐井郡東山町</t>
  </si>
  <si>
    <t>西彼杵郡多良見町</t>
  </si>
  <si>
    <t>日光市</t>
  </si>
  <si>
    <t>64</t>
  </si>
  <si>
    <t>24216</t>
  </si>
  <si>
    <t>浜名郡新居町</t>
  </si>
  <si>
    <t>東磐井郡室根村</t>
  </si>
  <si>
    <t>松浦市</t>
  </si>
  <si>
    <t>03426</t>
  </si>
  <si>
    <t>33562</t>
  </si>
  <si>
    <t>伊達郡月舘町</t>
  </si>
  <si>
    <t>東磐井郡川崎村</t>
  </si>
  <si>
    <t>北牟婁郡紀北町</t>
  </si>
  <si>
    <t>03441</t>
  </si>
  <si>
    <t>九戸郡種市町</t>
  </si>
  <si>
    <t>03482</t>
  </si>
  <si>
    <t>05463</t>
  </si>
  <si>
    <t>下閉伊郡普代村</t>
  </si>
  <si>
    <t>横浜市保土ケ谷区</t>
  </si>
  <si>
    <t>03486</t>
  </si>
  <si>
    <t>03501</t>
  </si>
  <si>
    <t>42362</t>
  </si>
  <si>
    <t>九戸郡軽米町</t>
  </si>
  <si>
    <t>田方郡韮山町</t>
  </si>
  <si>
    <t>JIS65</t>
  </si>
  <si>
    <t>九戸郡野田村</t>
  </si>
  <si>
    <t>16401</t>
  </si>
  <si>
    <t>静岡県下田市</t>
  </si>
  <si>
    <t>41361</t>
  </si>
  <si>
    <t>09207</t>
  </si>
  <si>
    <t>03505</t>
  </si>
  <si>
    <t>千葉県松戸市</t>
  </si>
  <si>
    <t>雄勝郡皆瀬村</t>
  </si>
  <si>
    <t>19430</t>
  </si>
  <si>
    <t>03507</t>
  </si>
  <si>
    <t>不動産業</t>
  </si>
  <si>
    <t>33585</t>
  </si>
  <si>
    <t>47358</t>
  </si>
  <si>
    <t>04215</t>
  </si>
  <si>
    <t>03521</t>
  </si>
  <si>
    <t>二本松市</t>
  </si>
  <si>
    <t>二戸郡安代町</t>
  </si>
  <si>
    <t>和歌山県日高郡日高町</t>
  </si>
  <si>
    <t>遠田郡美里町</t>
  </si>
  <si>
    <t>036</t>
  </si>
  <si>
    <t>19323</t>
  </si>
  <si>
    <t>04101</t>
  </si>
  <si>
    <t>44405</t>
  </si>
  <si>
    <t>仙台市青葉区</t>
  </si>
  <si>
    <t>さくら市</t>
  </si>
  <si>
    <t>更級郡上山田町</t>
  </si>
  <si>
    <t>43533</t>
  </si>
  <si>
    <t>埼玉県さいたま市岩槻区</t>
  </si>
  <si>
    <t>仙台市宮城野区</t>
  </si>
  <si>
    <t>07523</t>
  </si>
  <si>
    <t>04103</t>
  </si>
  <si>
    <t>46445</t>
  </si>
  <si>
    <t>04104</t>
  </si>
  <si>
    <t>08205</t>
  </si>
  <si>
    <t>08204</t>
  </si>
  <si>
    <t>仙台市太白区</t>
  </si>
  <si>
    <t>志布志市</t>
  </si>
  <si>
    <t>別荘「自用」別荘「自用」</t>
  </si>
  <si>
    <t>仙台市泉区</t>
  </si>
  <si>
    <t>15441</t>
  </si>
  <si>
    <t>04202</t>
  </si>
  <si>
    <t>04581</t>
  </si>
  <si>
    <t>21401</t>
  </si>
  <si>
    <t>石巻市</t>
  </si>
  <si>
    <t>28502</t>
  </si>
  <si>
    <t>22505</t>
  </si>
  <si>
    <t>04203</t>
  </si>
  <si>
    <t>宮城県角田市</t>
  </si>
  <si>
    <t>21462</t>
  </si>
  <si>
    <t>塩釜市</t>
  </si>
  <si>
    <t>16343</t>
  </si>
  <si>
    <t>古川市</t>
  </si>
  <si>
    <t>郡上郡和良村</t>
  </si>
  <si>
    <t>気仙沼市</t>
  </si>
  <si>
    <t>b</t>
  </si>
  <si>
    <t>43209</t>
  </si>
  <si>
    <t>05327</t>
  </si>
  <si>
    <t>福井県大野市</t>
  </si>
  <si>
    <t>鶴ケ島市</t>
  </si>
  <si>
    <t>北海道中川郡幕別町</t>
  </si>
  <si>
    <t>04206</t>
  </si>
  <si>
    <t>大館市</t>
  </si>
  <si>
    <t>23230</t>
  </si>
  <si>
    <t>茨城県東茨城郡城里町</t>
  </si>
  <si>
    <t>04207</t>
  </si>
  <si>
    <t>福島県東白川郡鮫川村</t>
  </si>
  <si>
    <t>日高郡日高川町</t>
  </si>
  <si>
    <t>08422</t>
  </si>
  <si>
    <t>権利の態様マスタ</t>
    <rPh sb="0" eb="2">
      <t>ケンリ</t>
    </rPh>
    <rPh sb="3" eb="5">
      <t>タイヨウ</t>
    </rPh>
    <phoneticPr fontId="3"/>
  </si>
  <si>
    <t>名取市</t>
  </si>
  <si>
    <t>奈良県_29</t>
  </si>
  <si>
    <t>福岡県中間市</t>
  </si>
  <si>
    <t>07341</t>
  </si>
  <si>
    <t>04208</t>
  </si>
  <si>
    <t>15210</t>
  </si>
  <si>
    <t>相馬郡飯舘村</t>
  </si>
  <si>
    <t>04209</t>
  </si>
  <si>
    <t>21523</t>
  </si>
  <si>
    <t>香美郡夜須町</t>
  </si>
  <si>
    <t>山県郡千代田町</t>
  </si>
  <si>
    <t>岩沼市</t>
  </si>
  <si>
    <t>稲敷郡新利根町</t>
  </si>
  <si>
    <t>04212</t>
  </si>
  <si>
    <t>46485</t>
  </si>
  <si>
    <t>04213</t>
  </si>
  <si>
    <t>下伊那郡上村</t>
  </si>
  <si>
    <t>06428</t>
  </si>
  <si>
    <t>日高郡南部町</t>
  </si>
  <si>
    <t>05404</t>
  </si>
  <si>
    <t>栗原市</t>
  </si>
  <si>
    <t>堺市西区</t>
  </si>
  <si>
    <t>04214</t>
  </si>
  <si>
    <t>福岡県福岡市東区</t>
  </si>
  <si>
    <t>廿日市市</t>
  </si>
  <si>
    <t>大崎市</t>
  </si>
  <si>
    <t>一志郡嬉野町</t>
  </si>
  <si>
    <t>20325</t>
  </si>
  <si>
    <t>04216</t>
  </si>
  <si>
    <t>04301</t>
  </si>
  <si>
    <t>13118</t>
  </si>
  <si>
    <t>18402</t>
  </si>
  <si>
    <t>幡多郡十和村</t>
  </si>
  <si>
    <t>06206</t>
  </si>
  <si>
    <t>14101</t>
  </si>
  <si>
    <t>33604</t>
  </si>
  <si>
    <t>刈田郡蔵王町</t>
  </si>
  <si>
    <t>合　計</t>
    <rPh sb="0" eb="1">
      <t>ゴウ</t>
    </rPh>
    <rPh sb="2" eb="3">
      <t>ケイ</t>
    </rPh>
    <phoneticPr fontId="3"/>
  </si>
  <si>
    <t>46527</t>
  </si>
  <si>
    <t>赤磐郡山陽町</t>
  </si>
  <si>
    <t>04321</t>
  </si>
  <si>
    <t>13108</t>
  </si>
  <si>
    <t>24501</t>
  </si>
  <si>
    <t>柴田郡大河原町</t>
  </si>
  <si>
    <t>広島県竹原市</t>
  </si>
  <si>
    <t>04322</t>
  </si>
  <si>
    <t>南都留郡忍野村</t>
  </si>
  <si>
    <t>柴田郡柴田町</t>
  </si>
  <si>
    <t>横浜市南区</t>
  </si>
  <si>
    <t>10202</t>
  </si>
  <si>
    <t>伊具郡丸森町</t>
  </si>
  <si>
    <t>28665</t>
  </si>
  <si>
    <t>千葉市緑区</t>
  </si>
  <si>
    <t>46392</t>
  </si>
  <si>
    <t>亘理郡亘理町</t>
  </si>
  <si>
    <t>42207</t>
  </si>
  <si>
    <t>東伯郡羽合町</t>
  </si>
  <si>
    <t>09406</t>
  </si>
  <si>
    <t>宮城郡松島町</t>
  </si>
  <si>
    <t>04406</t>
  </si>
  <si>
    <t>34362</t>
  </si>
  <si>
    <t>賀茂郡河津町</t>
  </si>
  <si>
    <t>栗太郡栗東町</t>
  </si>
  <si>
    <t>05446</t>
  </si>
  <si>
    <t>28229</t>
  </si>
  <si>
    <t>04422</t>
  </si>
  <si>
    <t>19401</t>
  </si>
  <si>
    <t>交通ターミナル</t>
  </si>
  <si>
    <t>茨城県笠間市</t>
  </si>
  <si>
    <t>07446</t>
  </si>
  <si>
    <t>黒川郡大郷町</t>
  </si>
  <si>
    <t>黒川郡富谷町</t>
  </si>
  <si>
    <t>31381</t>
  </si>
  <si>
    <t>氷上郡氷上町</t>
  </si>
  <si>
    <t>東頚城郡浦川原村</t>
  </si>
  <si>
    <t>佐賀郡東与賀町</t>
  </si>
  <si>
    <t>04424</t>
  </si>
  <si>
    <t>黒川郡大衡村</t>
  </si>
  <si>
    <t>加美郡中新田町</t>
  </si>
  <si>
    <t>南条郡今庄町</t>
  </si>
  <si>
    <t>富山県下新川郡朝日町</t>
  </si>
  <si>
    <t>愛知県知多郡南知多町</t>
  </si>
  <si>
    <t>04443</t>
  </si>
  <si>
    <t>西彼杵郡大島町</t>
  </si>
  <si>
    <t>三浦市</t>
  </si>
  <si>
    <t>40546</t>
  </si>
  <si>
    <t>北海道勇払郡安平町</t>
  </si>
  <si>
    <t>加美郡宮崎町</t>
  </si>
  <si>
    <t>京都郡豊津町</t>
  </si>
  <si>
    <t>11243</t>
  </si>
  <si>
    <t>23565</t>
  </si>
  <si>
    <t>浦和市</t>
  </si>
  <si>
    <t>東京都品川区</t>
  </si>
  <si>
    <t>04444</t>
  </si>
  <si>
    <t>20308</t>
  </si>
  <si>
    <t>JIS39</t>
  </si>
  <si>
    <t>下益城郡中央町</t>
  </si>
  <si>
    <t>25382</t>
  </si>
  <si>
    <t>04445</t>
  </si>
  <si>
    <t>加美郡加美町</t>
  </si>
  <si>
    <t>越智郡上浦町</t>
  </si>
  <si>
    <t>04461</t>
  </si>
  <si>
    <t>宮古郡城辺町</t>
  </si>
  <si>
    <t>市川市</t>
  </si>
  <si>
    <t>24442</t>
  </si>
  <si>
    <t>青森県東津軽郡今別町</t>
  </si>
  <si>
    <t>09405</t>
  </si>
  <si>
    <t>飯南郡飯南町</t>
  </si>
  <si>
    <t>志田郡松山町</t>
  </si>
  <si>
    <t>22201</t>
  </si>
  <si>
    <t>44402</t>
  </si>
  <si>
    <t>八束郡美保関町</t>
  </si>
  <si>
    <t>04462</t>
  </si>
  <si>
    <t>JIS19</t>
  </si>
  <si>
    <t>23114</t>
  </si>
  <si>
    <t>08482</t>
  </si>
  <si>
    <t>志田郡三本木町</t>
  </si>
  <si>
    <t>北海道斜里郡小清水町</t>
  </si>
  <si>
    <t>04463</t>
  </si>
  <si>
    <t>志田郡鹿島台町</t>
  </si>
  <si>
    <t>利島村</t>
  </si>
  <si>
    <t>玉造郡岩出山町</t>
  </si>
  <si>
    <t>04482</t>
  </si>
  <si>
    <t>氷見市</t>
  </si>
  <si>
    <t>39207</t>
  </si>
  <si>
    <t>下野市</t>
  </si>
  <si>
    <t>13109</t>
  </si>
  <si>
    <t>神栖市</t>
  </si>
  <si>
    <t>21621</t>
  </si>
  <si>
    <t>22327</t>
  </si>
  <si>
    <t>40603</t>
  </si>
  <si>
    <t>27382</t>
  </si>
  <si>
    <t>西春日井郡春日町</t>
  </si>
  <si>
    <t>トンガ</t>
  </si>
  <si>
    <t>玉造郡鳴子町</t>
  </si>
  <si>
    <t>南松浦郡若松町</t>
  </si>
  <si>
    <t>32465</t>
  </si>
  <si>
    <t>08309</t>
  </si>
  <si>
    <t>更埴市</t>
  </si>
  <si>
    <t>東茨城郡城里町</t>
  </si>
  <si>
    <t>04501</t>
  </si>
  <si>
    <t>44207</t>
  </si>
  <si>
    <t>米沢市</t>
  </si>
  <si>
    <t>遠田郡涌谷町</t>
  </si>
  <si>
    <t>33603</t>
  </si>
  <si>
    <t>蒲生郡日野町</t>
  </si>
  <si>
    <t>08307</t>
  </si>
  <si>
    <t>商業施設「自用」自動車整備工場「自用」</t>
  </si>
  <si>
    <t>遠田郡田尻町</t>
  </si>
  <si>
    <t>14218</t>
  </si>
  <si>
    <t>塩谷郡塩谷町</t>
  </si>
  <si>
    <t>26361</t>
  </si>
  <si>
    <t>交換</t>
  </si>
  <si>
    <t>04503</t>
  </si>
  <si>
    <t>草津市</t>
  </si>
  <si>
    <t>遠田郡小牛田町</t>
  </si>
  <si>
    <t>大島町</t>
  </si>
  <si>
    <t>04504</t>
  </si>
  <si>
    <t>宮崎県日南市</t>
  </si>
  <si>
    <t>遠田郡南郷町</t>
  </si>
  <si>
    <t>静岡県富士市</t>
  </si>
  <si>
    <t>浜松市東区</t>
  </si>
  <si>
    <t>主たる地目</t>
    <rPh sb="0" eb="1">
      <t>シュ</t>
    </rPh>
    <rPh sb="3" eb="5">
      <t>チモク</t>
    </rPh>
    <phoneticPr fontId="3"/>
  </si>
  <si>
    <t>35323</t>
  </si>
  <si>
    <t>04522</t>
  </si>
  <si>
    <t>栗原郡若柳町</t>
  </si>
  <si>
    <t>21486</t>
  </si>
  <si>
    <t>27115</t>
  </si>
  <si>
    <t>栗原郡栗駒町</t>
  </si>
  <si>
    <t>最上郡最上町</t>
  </si>
  <si>
    <t>栗原郡高清水町</t>
  </si>
  <si>
    <t>刈谷市</t>
  </si>
  <si>
    <t>筑西市</t>
  </si>
  <si>
    <t>06461</t>
  </si>
  <si>
    <t>栃木県矢板市</t>
  </si>
  <si>
    <t>長野県南佐久郡南相木村</t>
  </si>
  <si>
    <t>安房郡富山町</t>
  </si>
  <si>
    <t>44321</t>
  </si>
  <si>
    <t>04525</t>
  </si>
  <si>
    <t>20214</t>
  </si>
  <si>
    <t>坂井郡春江町</t>
  </si>
  <si>
    <t>08502</t>
  </si>
  <si>
    <t>19421</t>
  </si>
  <si>
    <t>34586</t>
  </si>
  <si>
    <t>04526</t>
  </si>
  <si>
    <t>栗原郡瀬峰町</t>
  </si>
  <si>
    <t>広島県安芸郡坂町</t>
  </si>
  <si>
    <t>浜松市浜名区</t>
  </si>
  <si>
    <t>姶良郡吉松町</t>
  </si>
  <si>
    <t>守谷市</t>
  </si>
  <si>
    <t>17210</t>
  </si>
  <si>
    <t>04527</t>
  </si>
  <si>
    <t>東茨城郡常北町</t>
  </si>
  <si>
    <t>群馬県利根郡川場村</t>
  </si>
  <si>
    <t>幡豆郡幡豆町</t>
  </si>
  <si>
    <t>19327</t>
  </si>
  <si>
    <t>栗原郡金成町</t>
  </si>
  <si>
    <t>11205</t>
  </si>
  <si>
    <t>御蔵島村</t>
  </si>
  <si>
    <t>栗原郡志波姫町</t>
  </si>
  <si>
    <t>佐賀県三養基郡上峰町</t>
  </si>
  <si>
    <t>八代郡泉村</t>
  </si>
  <si>
    <t>21501</t>
  </si>
  <si>
    <t>04541</t>
  </si>
  <si>
    <t>登米郡迫町</t>
  </si>
  <si>
    <t>東田川郡立川町</t>
  </si>
  <si>
    <t>登米郡登米町</t>
  </si>
  <si>
    <t>高山市</t>
  </si>
  <si>
    <t>登米郡中田町</t>
  </si>
  <si>
    <t>北海道虻田郡留寿都村</t>
  </si>
  <si>
    <t>04545</t>
  </si>
  <si>
    <t>工作物等の権利移転の有無</t>
    <rPh sb="0" eb="4">
      <t>コウサクブツナド</t>
    </rPh>
    <rPh sb="5" eb="7">
      <t>ケンリ</t>
    </rPh>
    <rPh sb="7" eb="9">
      <t>イテン</t>
    </rPh>
    <rPh sb="10" eb="12">
      <t>ウム</t>
    </rPh>
    <phoneticPr fontId="3"/>
  </si>
  <si>
    <t>河内郡上三川町</t>
  </si>
  <si>
    <t>04546</t>
  </si>
  <si>
    <t>43104</t>
  </si>
  <si>
    <t>桃生郡雄勝町</t>
  </si>
  <si>
    <t>14364</t>
  </si>
  <si>
    <t>岡山市北区</t>
  </si>
  <si>
    <t>登米郡米山町</t>
  </si>
  <si>
    <t>04547</t>
  </si>
  <si>
    <t>29345</t>
  </si>
  <si>
    <t>04548</t>
  </si>
  <si>
    <t>甘楽郡妙義町</t>
  </si>
  <si>
    <t>登米郡南方町</t>
  </si>
  <si>
    <t>南佐久郡南牧村</t>
  </si>
  <si>
    <t>04561</t>
  </si>
  <si>
    <t>JIS36</t>
  </si>
  <si>
    <t>04562</t>
  </si>
  <si>
    <t>粕屋郡須恵町</t>
  </si>
  <si>
    <t>横浜市磯子区</t>
  </si>
  <si>
    <t>桃生郡矢本町</t>
  </si>
  <si>
    <t>関市</t>
  </si>
  <si>
    <t>04564</t>
  </si>
  <si>
    <t>44481</t>
  </si>
  <si>
    <t>10344</t>
  </si>
  <si>
    <t>08202</t>
  </si>
  <si>
    <t>26422</t>
  </si>
  <si>
    <t>04565</t>
  </si>
  <si>
    <t>宮城県気仙沼市</t>
  </si>
  <si>
    <t>グリーンランド</t>
  </si>
  <si>
    <t>千葉県印旛郡酒々井町</t>
  </si>
  <si>
    <t>07366</t>
  </si>
  <si>
    <t>04566</t>
  </si>
  <si>
    <t>桃生郡鳴瀬町</t>
  </si>
  <si>
    <t>西八代郡市川三郷町</t>
  </si>
  <si>
    <t>幡豆郡吉良町</t>
  </si>
  <si>
    <t>04567</t>
  </si>
  <si>
    <t>熊本県阿蘇郡小国町</t>
  </si>
  <si>
    <t>真岡市</t>
  </si>
  <si>
    <t>桃生郡北上町</t>
  </si>
  <si>
    <t>南海部郡宇目町</t>
  </si>
  <si>
    <t>利根郡川場村</t>
  </si>
  <si>
    <t>愛知県知多郡東浦町</t>
  </si>
  <si>
    <t>20201</t>
  </si>
  <si>
    <t>06364</t>
  </si>
  <si>
    <t>有田市</t>
  </si>
  <si>
    <t>10365</t>
  </si>
  <si>
    <t>06367</t>
  </si>
  <si>
    <t>04582</t>
  </si>
  <si>
    <t>17324</t>
  </si>
  <si>
    <t>牡鹿郡牡鹿町</t>
  </si>
  <si>
    <t>10401</t>
  </si>
  <si>
    <t>熊本県天草郡苓北町</t>
  </si>
  <si>
    <t>42392</t>
  </si>
  <si>
    <t>04601</t>
  </si>
  <si>
    <t>上高井郡高山村</t>
  </si>
  <si>
    <t>04602</t>
  </si>
  <si>
    <t>大阪府堺市堺区</t>
  </si>
  <si>
    <t>本吉郡津山町</t>
  </si>
  <si>
    <t>群馬県吾妻郡嬬恋村</t>
  </si>
  <si>
    <t>本吉郡唐桑町</t>
  </si>
  <si>
    <t>東牟婁郡本宮町</t>
  </si>
  <si>
    <t>25342</t>
  </si>
  <si>
    <t>本吉郡歌津町</t>
  </si>
  <si>
    <t>05201</t>
  </si>
  <si>
    <t>高岡郡窪川町</t>
  </si>
  <si>
    <t>岐阜県_21</t>
  </si>
  <si>
    <t>秋田市</t>
  </si>
  <si>
    <t>23483</t>
  </si>
  <si>
    <t>能代市</t>
  </si>
  <si>
    <t>南秋田郡五城目町</t>
  </si>
  <si>
    <t>05203</t>
  </si>
  <si>
    <t>07304</t>
  </si>
  <si>
    <t>高知県安芸郡安田町</t>
  </si>
  <si>
    <t>横手市</t>
  </si>
  <si>
    <t>07325</t>
  </si>
  <si>
    <t>北魚沼郡守門村</t>
  </si>
  <si>
    <t>05204</t>
  </si>
  <si>
    <t>必須ではないが可能な限り入力する項目。</t>
    <rPh sb="0" eb="2">
      <t>ヒッス</t>
    </rPh>
    <rPh sb="7" eb="9">
      <t>カノウ</t>
    </rPh>
    <rPh sb="10" eb="11">
      <t>カギ</t>
    </rPh>
    <rPh sb="12" eb="14">
      <t>ニュウリョク</t>
    </rPh>
    <rPh sb="16" eb="18">
      <t>コウモク</t>
    </rPh>
    <phoneticPr fontId="3"/>
  </si>
  <si>
    <t>七尾市</t>
  </si>
  <si>
    <t>20444</t>
  </si>
  <si>
    <t>東牟婁郡串本町</t>
  </si>
  <si>
    <t>05205</t>
  </si>
  <si>
    <t>美馬市</t>
  </si>
  <si>
    <t>22422</t>
  </si>
  <si>
    <t>㉓</t>
  </si>
  <si>
    <t>05206</t>
  </si>
  <si>
    <t>43482</t>
  </si>
  <si>
    <t>25201</t>
  </si>
  <si>
    <t>05207</t>
  </si>
  <si>
    <t>徳島県名西郡神山町</t>
  </si>
  <si>
    <t>30342</t>
  </si>
  <si>
    <t>長野県諏訪市</t>
  </si>
  <si>
    <t>湯沢市</t>
  </si>
  <si>
    <t>薩摩郡さつま町</t>
  </si>
  <si>
    <t>部数</t>
    <rPh sb="0" eb="2">
      <t>ブスウ</t>
    </rPh>
    <phoneticPr fontId="3"/>
  </si>
  <si>
    <t>北秋田郡鷹巣町</t>
  </si>
  <si>
    <t>05208</t>
  </si>
  <si>
    <t>大曲市</t>
  </si>
  <si>
    <t>杵島郡大町町</t>
  </si>
  <si>
    <t>戸田市</t>
  </si>
  <si>
    <t>タンザニア</t>
  </si>
  <si>
    <t>中頚城郡妙高高原町</t>
  </si>
  <si>
    <t>05211</t>
  </si>
  <si>
    <t>球磨郡錦町</t>
  </si>
  <si>
    <t>鹿角市</t>
  </si>
  <si>
    <t>仙北郡西木村</t>
  </si>
  <si>
    <t>由利本荘市</t>
  </si>
  <si>
    <t>パラグアイ</t>
  </si>
  <si>
    <t>伊都郡花園村</t>
  </si>
  <si>
    <t>07463</t>
  </si>
  <si>
    <t>05212</t>
  </si>
  <si>
    <t>07323</t>
  </si>
  <si>
    <t>05213</t>
  </si>
  <si>
    <t>北秋田市</t>
  </si>
  <si>
    <t>05214</t>
  </si>
  <si>
    <t>東筑摩郡波田町</t>
  </si>
  <si>
    <t>05215</t>
  </si>
  <si>
    <t>20324</t>
  </si>
  <si>
    <t>仙北市</t>
  </si>
  <si>
    <t>18403</t>
  </si>
  <si>
    <t>27144</t>
  </si>
  <si>
    <t>05303</t>
  </si>
  <si>
    <t>33586</t>
  </si>
  <si>
    <t>11445</t>
  </si>
  <si>
    <t>46501</t>
  </si>
  <si>
    <t>33202</t>
  </si>
  <si>
    <t>06424</t>
  </si>
  <si>
    <t>05325</t>
  </si>
  <si>
    <t>05326</t>
  </si>
  <si>
    <t>北秋田郡合川町</t>
  </si>
  <si>
    <t>岐阜県瑞穂市</t>
  </si>
  <si>
    <t>イギリス領インド洋地域</t>
  </si>
  <si>
    <t>20466</t>
  </si>
  <si>
    <t>北秋田郡上小阿仁村</t>
  </si>
  <si>
    <t>05341</t>
  </si>
  <si>
    <t>大分県別府市</t>
  </si>
  <si>
    <t>08449</t>
  </si>
  <si>
    <t>30365</t>
  </si>
  <si>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3"/>
  </si>
  <si>
    <t>三島郡出雲崎町</t>
  </si>
  <si>
    <t>山本郡琴丘町</t>
  </si>
  <si>
    <t>浅口郡船穂町</t>
  </si>
  <si>
    <t>香川県観音寺市</t>
  </si>
  <si>
    <t>05342</t>
  </si>
  <si>
    <t>32301</t>
  </si>
  <si>
    <t>05345</t>
  </si>
  <si>
    <t>上野市</t>
  </si>
  <si>
    <t>46218</t>
  </si>
  <si>
    <t>46206</t>
  </si>
  <si>
    <t>05346</t>
  </si>
  <si>
    <t>調布市</t>
  </si>
  <si>
    <t>越智郡大三島町</t>
  </si>
  <si>
    <t>13119</t>
  </si>
  <si>
    <t>横浜市港南区</t>
  </si>
  <si>
    <t>吾妻郡東吾妻町</t>
  </si>
  <si>
    <t>静岡市清水区</t>
  </si>
  <si>
    <t>沖縄県国頭郡金武町</t>
  </si>
  <si>
    <t>庭園</t>
  </si>
  <si>
    <t>05347</t>
  </si>
  <si>
    <t>12103</t>
  </si>
  <si>
    <t>吉城郡宮川村</t>
  </si>
  <si>
    <t>高知県土佐郡大川村</t>
  </si>
  <si>
    <t>海部郡飛島村</t>
  </si>
  <si>
    <t>山本郡峰浜村</t>
  </si>
  <si>
    <t>三潴郡大木町</t>
  </si>
  <si>
    <t>田村郡滝根町</t>
  </si>
  <si>
    <t>JIS60</t>
  </si>
  <si>
    <t>尾西市</t>
  </si>
  <si>
    <t>山本郡三種町</t>
  </si>
  <si>
    <t>05349</t>
  </si>
  <si>
    <t>アンゴラ</t>
  </si>
  <si>
    <t>05361</t>
  </si>
  <si>
    <t>行方郡牛堀町</t>
  </si>
  <si>
    <t>05362</t>
  </si>
  <si>
    <t>賀茂郡松崎町</t>
  </si>
  <si>
    <t>北海道檜山郡江差町</t>
  </si>
  <si>
    <t>05364</t>
  </si>
  <si>
    <t>大沼郡新鶴村</t>
  </si>
  <si>
    <t>50</t>
  </si>
  <si>
    <t>南秋田郡飯田川町</t>
  </si>
  <si>
    <t>上水内郡信濃町</t>
  </si>
  <si>
    <t>善通寺市</t>
  </si>
  <si>
    <t>30383</t>
  </si>
  <si>
    <t>05365</t>
  </si>
  <si>
    <t>10363</t>
  </si>
  <si>
    <t>南秋田郡天王町</t>
  </si>
  <si>
    <t>05367</t>
  </si>
  <si>
    <t>30323</t>
  </si>
  <si>
    <t>神奈川県川崎市中原区</t>
  </si>
  <si>
    <t>愛知県海部郡大治町</t>
  </si>
  <si>
    <t>07363</t>
  </si>
  <si>
    <t>埼玉県比企郡川島町</t>
  </si>
  <si>
    <t>30428</t>
  </si>
  <si>
    <t>05368</t>
  </si>
  <si>
    <t>伊勢崎市</t>
  </si>
  <si>
    <t>南秋田郡大潟村</t>
  </si>
  <si>
    <t>大阪市_60</t>
  </si>
  <si>
    <t>27104</t>
  </si>
  <si>
    <t>06403</t>
  </si>
  <si>
    <t>河辺郡河辺町</t>
  </si>
  <si>
    <t>朝倉郡朝倉町</t>
  </si>
  <si>
    <t>08211</t>
  </si>
  <si>
    <t>40210</t>
  </si>
  <si>
    <t>23107</t>
  </si>
  <si>
    <t>河辺郡雄和町</t>
  </si>
  <si>
    <t>北区</t>
  </si>
  <si>
    <t>スロベニア</t>
  </si>
  <si>
    <t>10341</t>
  </si>
  <si>
    <t>比企郡鳩山町</t>
  </si>
  <si>
    <t>11425</t>
  </si>
  <si>
    <t>さいたま市_50</t>
  </si>
  <si>
    <t>JIS44</t>
  </si>
  <si>
    <t>05401</t>
  </si>
  <si>
    <t>広島市安佐北区</t>
  </si>
  <si>
    <t>岐阜市</t>
  </si>
  <si>
    <t>05402</t>
  </si>
  <si>
    <t>20450</t>
  </si>
  <si>
    <t>玖珂郡大畠町</t>
  </si>
  <si>
    <t>10345</t>
  </si>
  <si>
    <t>07406</t>
  </si>
  <si>
    <t>30366</t>
  </si>
  <si>
    <t>京都市山科区</t>
  </si>
  <si>
    <t>沖縄県島尻郡粟国村</t>
  </si>
  <si>
    <t>05405</t>
  </si>
  <si>
    <t>21408</t>
  </si>
  <si>
    <t>熊本県天草市</t>
  </si>
  <si>
    <t>12226</t>
  </si>
  <si>
    <t>夷隅郡夷隅町</t>
  </si>
  <si>
    <t>07368</t>
  </si>
  <si>
    <t>仙北郡千畑町</t>
  </si>
  <si>
    <t>由利郡岩城町</t>
  </si>
  <si>
    <t>42310</t>
  </si>
  <si>
    <t>05406</t>
  </si>
  <si>
    <t>大分県竹田市</t>
  </si>
  <si>
    <t>09205</t>
  </si>
  <si>
    <t>由利郡由利町</t>
  </si>
  <si>
    <t>20219</t>
  </si>
  <si>
    <t>島原市</t>
  </si>
  <si>
    <t>05407</t>
  </si>
  <si>
    <t>中蒲原郡亀田町</t>
  </si>
  <si>
    <t>福島県岩瀬郡鏡石町</t>
  </si>
  <si>
    <t>35483</t>
  </si>
  <si>
    <t>05408</t>
  </si>
  <si>
    <t>15543</t>
  </si>
  <si>
    <t>愛知県東海市</t>
  </si>
  <si>
    <t>28220</t>
  </si>
  <si>
    <t>由利郡鳥海町</t>
  </si>
  <si>
    <t>西茨城郡岩間町</t>
  </si>
  <si>
    <t>由利郡東由利町</t>
  </si>
  <si>
    <t>小松市</t>
  </si>
  <si>
    <t>05410</t>
  </si>
  <si>
    <t>19302</t>
  </si>
  <si>
    <t>伊達郡飯野町</t>
  </si>
  <si>
    <t>由利郡大内町</t>
  </si>
  <si>
    <t>滋賀県蒲生郡日野町</t>
  </si>
  <si>
    <t>北佐久郡浅科村</t>
  </si>
  <si>
    <t>鹿島郡神栖町</t>
  </si>
  <si>
    <t>長野県上水内郡信濃町</t>
  </si>
  <si>
    <t>15401</t>
  </si>
  <si>
    <t>仙北郡西仙北町</t>
  </si>
  <si>
    <t>05423</t>
  </si>
  <si>
    <t>仙北郡角館町</t>
  </si>
  <si>
    <t>35402</t>
  </si>
  <si>
    <t>05424</t>
  </si>
  <si>
    <t>仙北郡六郷町</t>
  </si>
  <si>
    <t>05425</t>
  </si>
  <si>
    <t>10462</t>
  </si>
  <si>
    <t>⑳</t>
  </si>
  <si>
    <t>38348</t>
  </si>
  <si>
    <t>28445</t>
  </si>
  <si>
    <t>仙北郡中仙町</t>
  </si>
  <si>
    <t>磐田郡龍山村</t>
  </si>
  <si>
    <t>27341</t>
  </si>
  <si>
    <t>05426</t>
  </si>
  <si>
    <t>05427</t>
  </si>
  <si>
    <t>15349</t>
  </si>
  <si>
    <t>仙北郡協和町</t>
  </si>
  <si>
    <t>相楽郡木津町</t>
  </si>
  <si>
    <t>商業施設「自用」事務所「自用」</t>
  </si>
  <si>
    <t>05428</t>
  </si>
  <si>
    <t>17363</t>
  </si>
  <si>
    <t>仙北郡南外村</t>
  </si>
  <si>
    <t>05429</t>
  </si>
  <si>
    <t>海南市</t>
  </si>
  <si>
    <t>猿島郡総和町</t>
  </si>
  <si>
    <t>伊東市</t>
  </si>
  <si>
    <t>47212</t>
  </si>
  <si>
    <t>仙北郡仙北町</t>
  </si>
  <si>
    <t>東白川郡塙町</t>
  </si>
  <si>
    <t>さいたま市西区</t>
  </si>
  <si>
    <t>宮古郡上野村</t>
  </si>
  <si>
    <t>05430</t>
  </si>
  <si>
    <t>真壁郡大和村</t>
  </si>
  <si>
    <t>25343</t>
  </si>
  <si>
    <t>05431</t>
  </si>
  <si>
    <t>07563</t>
  </si>
  <si>
    <t>マニュアル</t>
  </si>
  <si>
    <t>平鹿郡大雄村</t>
  </si>
  <si>
    <t>足柄下郡真鶴町</t>
  </si>
  <si>
    <t>林業</t>
    <rPh sb="0" eb="2">
      <t>リンギョウ</t>
    </rPh>
    <phoneticPr fontId="3"/>
  </si>
  <si>
    <t>仙北郡太田町</t>
  </si>
  <si>
    <t>19212</t>
  </si>
  <si>
    <t>05432</t>
  </si>
  <si>
    <t>17362</t>
  </si>
  <si>
    <t>17423</t>
  </si>
  <si>
    <t xml:space="preserve">
土地売買等届出書に入力された内容のうち、実態統計システムの備考欄で補足すべき内容がある場合に入力
（50文字以内で入力）
</t>
  </si>
  <si>
    <t>05434</t>
  </si>
  <si>
    <t>東田川郡三川町</t>
  </si>
  <si>
    <t>05441</t>
  </si>
  <si>
    <t>平鹿郡雄物川町</t>
  </si>
  <si>
    <t>あきる野市</t>
  </si>
  <si>
    <t>鹿児島県奄美市</t>
  </si>
  <si>
    <t>05444</t>
  </si>
  <si>
    <t>南高来郡千々石町</t>
  </si>
  <si>
    <t>平鹿郡大森町</t>
  </si>
  <si>
    <t>13105</t>
  </si>
  <si>
    <t>上浮穴郡柳谷村</t>
  </si>
  <si>
    <t>07401</t>
  </si>
  <si>
    <t>05445</t>
  </si>
  <si>
    <t>46465</t>
  </si>
  <si>
    <t>胎内市</t>
  </si>
  <si>
    <t>33445</t>
  </si>
  <si>
    <t>05461</t>
  </si>
  <si>
    <t>17348</t>
  </si>
  <si>
    <t>土地の情報の届出の方法</t>
    <rPh sb="0" eb="2">
      <t>トチ</t>
    </rPh>
    <rPh sb="3" eb="5">
      <t>ジョウホウ</t>
    </rPh>
    <rPh sb="6" eb="8">
      <t>トドケデ</t>
    </rPh>
    <rPh sb="9" eb="11">
      <t>ホウホウ</t>
    </rPh>
    <phoneticPr fontId="3"/>
  </si>
  <si>
    <t>雄勝郡稲川町</t>
  </si>
  <si>
    <t>46524</t>
  </si>
  <si>
    <t>大和郡山市</t>
  </si>
  <si>
    <t>05462</t>
  </si>
  <si>
    <t>大川市</t>
  </si>
  <si>
    <t>チェコ</t>
  </si>
  <si>
    <t>河北郡宇ノ気町</t>
  </si>
  <si>
    <t>行方郡潮来町</t>
  </si>
  <si>
    <t>八代郡千丁町</t>
  </si>
  <si>
    <t>雄勝郡雄勝町</t>
  </si>
  <si>
    <t>邑久郡邑久町</t>
  </si>
  <si>
    <t>雄勝郡東成瀬村</t>
  </si>
  <si>
    <t>鹿島郡鹿嶋町</t>
  </si>
  <si>
    <t>14212</t>
  </si>
  <si>
    <t>高岡郡東津野村</t>
  </si>
  <si>
    <t>05465</t>
  </si>
  <si>
    <t>14209</t>
  </si>
  <si>
    <t>大阪府大阪市城東区</t>
  </si>
  <si>
    <t>山形市</t>
  </si>
  <si>
    <t>20404</t>
  </si>
  <si>
    <t>06203</t>
  </si>
  <si>
    <t>東田川郡庄内町</t>
  </si>
  <si>
    <t>19409</t>
  </si>
  <si>
    <t>06204</t>
  </si>
  <si>
    <t>酒田市</t>
  </si>
  <si>
    <t>15302</t>
  </si>
  <si>
    <t>入力方法</t>
    <rPh sb="0" eb="2">
      <t>ニュウリョク</t>
    </rPh>
    <rPh sb="2" eb="4">
      <t>ホウホウ</t>
    </rPh>
    <phoneticPr fontId="3"/>
  </si>
  <si>
    <t>06205</t>
  </si>
  <si>
    <t>20583</t>
  </si>
  <si>
    <t>ペルー</t>
  </si>
  <si>
    <t>39361</t>
  </si>
  <si>
    <t>新庄市</t>
  </si>
  <si>
    <t>塩尻市</t>
  </si>
  <si>
    <t>日高郡南部川村</t>
  </si>
  <si>
    <t>寒河江市</t>
  </si>
  <si>
    <t>多野郡吉井町</t>
  </si>
  <si>
    <t>06207</t>
  </si>
  <si>
    <t>上山市</t>
  </si>
  <si>
    <t>12349</t>
  </si>
  <si>
    <t>磯城郡川西町</t>
  </si>
  <si>
    <t>真壁郡明野町</t>
  </si>
  <si>
    <t>47311</t>
  </si>
  <si>
    <t>外</t>
    <rPh sb="0" eb="1">
      <t>ホカ</t>
    </rPh>
    <phoneticPr fontId="3"/>
  </si>
  <si>
    <t>村山市</t>
  </si>
  <si>
    <t>26205</t>
  </si>
  <si>
    <t>館山市</t>
  </si>
  <si>
    <t>中頭郡読谷村</t>
  </si>
  <si>
    <t>06209</t>
  </si>
  <si>
    <t>北安曇郡小谷村</t>
  </si>
  <si>
    <t>長井市</t>
  </si>
  <si>
    <t>天童市</t>
  </si>
  <si>
    <t>21569</t>
  </si>
  <si>
    <t>隠岐郡西ノ島町</t>
  </si>
  <si>
    <t>26405</t>
  </si>
  <si>
    <t>06211</t>
  </si>
  <si>
    <t>無</t>
  </si>
  <si>
    <t>東頚城郡松代町</t>
  </si>
  <si>
    <t>06212</t>
  </si>
  <si>
    <t>JIS56</t>
  </si>
  <si>
    <t>尾花沢市</t>
  </si>
  <si>
    <t>島尻郡仲里村</t>
  </si>
  <si>
    <t>15522</t>
  </si>
  <si>
    <t>38386</t>
  </si>
  <si>
    <t>06213</t>
  </si>
  <si>
    <t>M1224</t>
  </si>
  <si>
    <t>※４</t>
  </si>
  <si>
    <t>北佐久郡立科町</t>
  </si>
  <si>
    <t>豊田郡豊浜町</t>
  </si>
  <si>
    <t>真壁郡関城町</t>
  </si>
  <si>
    <t>23227</t>
  </si>
  <si>
    <t>06301</t>
  </si>
  <si>
    <t>佐賀県西松浦郡有田町</t>
  </si>
  <si>
    <t>西村山郡河北町</t>
  </si>
  <si>
    <t>物品販売店舗（大型）「自用」</t>
  </si>
  <si>
    <t>狭山市</t>
  </si>
  <si>
    <t>福岡県鞍手郡小竹町</t>
  </si>
  <si>
    <t>06322</t>
  </si>
  <si>
    <t>43206</t>
  </si>
  <si>
    <t>西村山郡西川町</t>
  </si>
  <si>
    <t>小豆郡池田町</t>
  </si>
  <si>
    <t>19404</t>
  </si>
  <si>
    <t>埼玉県さいたま市北区</t>
  </si>
  <si>
    <t>06324</t>
  </si>
  <si>
    <t>名古屋市瑞穂区</t>
  </si>
  <si>
    <t>24563</t>
  </si>
  <si>
    <t>神奈川県川崎市川崎区</t>
  </si>
  <si>
    <t>06341</t>
  </si>
  <si>
    <t>河沼郡柳津町</t>
  </si>
  <si>
    <t>39307</t>
  </si>
  <si>
    <t>北村山郡大石田町</t>
  </si>
  <si>
    <t>32501</t>
  </si>
  <si>
    <t>31362</t>
  </si>
  <si>
    <t>06362</t>
  </si>
  <si>
    <t>秦野市</t>
  </si>
  <si>
    <t>海草郡美里町</t>
  </si>
  <si>
    <t>06363</t>
  </si>
  <si>
    <t>最上郡真室川町</t>
  </si>
  <si>
    <t>本巣郡本巣町</t>
  </si>
  <si>
    <t>47362</t>
  </si>
  <si>
    <t>06365</t>
  </si>
  <si>
    <t>07342</t>
  </si>
  <si>
    <t>44362</t>
  </si>
  <si>
    <t>最上郡大蔵村</t>
  </si>
  <si>
    <t>38402</t>
  </si>
  <si>
    <t>06366</t>
  </si>
  <si>
    <t>最上郡戸沢村</t>
  </si>
  <si>
    <t>06381</t>
  </si>
  <si>
    <t>北都留郡丹波山村</t>
  </si>
  <si>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3"/>
  </si>
  <si>
    <t>42372</t>
  </si>
  <si>
    <t>09202</t>
  </si>
  <si>
    <t>東置賜郡高畠町</t>
  </si>
  <si>
    <t>赤磐郡赤坂町</t>
  </si>
  <si>
    <t>06382</t>
  </si>
  <si>
    <t>東茨城郡御前山村</t>
  </si>
  <si>
    <t>山田郡大間々町</t>
  </si>
  <si>
    <t>06401</t>
  </si>
  <si>
    <t>神奈川県川崎市宮前区</t>
  </si>
  <si>
    <t>西置賜郡小国町</t>
  </si>
  <si>
    <t>河内郡河内町</t>
  </si>
  <si>
    <t>西置賜郡白鷹町</t>
  </si>
  <si>
    <t>飯塚市</t>
  </si>
  <si>
    <t>東田川郡余目町</t>
  </si>
  <si>
    <t>29451</t>
  </si>
  <si>
    <t>稲敷郡東町</t>
  </si>
  <si>
    <t>06423</t>
  </si>
  <si>
    <t>東田川郡藤島町</t>
  </si>
  <si>
    <t>稲城市</t>
  </si>
  <si>
    <t>23222</t>
  </si>
  <si>
    <t>15108</t>
  </si>
  <si>
    <t>16322</t>
  </si>
  <si>
    <t>40482</t>
  </si>
  <si>
    <t>甲賀郡甲南町</t>
  </si>
  <si>
    <t>東田川郡羽黒町</t>
  </si>
  <si>
    <t>06426</t>
  </si>
  <si>
    <t>フランス領ギアナ</t>
  </si>
  <si>
    <t>39301</t>
  </si>
  <si>
    <t>東田川郡朝日村</t>
  </si>
  <si>
    <t>豊浦郡豊田町</t>
  </si>
  <si>
    <t>20362</t>
  </si>
  <si>
    <t>宝飯郡一宮町</t>
  </si>
  <si>
    <t>06441</t>
  </si>
  <si>
    <t>※９　 共有の場合のみ、届出に係るものを記載</t>
    <rPh sb="12" eb="14">
      <t>トドケデ</t>
    </rPh>
    <rPh sb="15" eb="16">
      <t>カカ</t>
    </rPh>
    <phoneticPr fontId="3"/>
  </si>
  <si>
    <t>飽海郡遊佐町</t>
  </si>
  <si>
    <t>11231</t>
  </si>
  <si>
    <t>朝倉郡小石原村</t>
  </si>
  <si>
    <t>岩井市</t>
  </si>
  <si>
    <t>別府市</t>
  </si>
  <si>
    <t>飽海郡八幡町</t>
  </si>
  <si>
    <t>ミャンマー</t>
  </si>
  <si>
    <t>和歌山県日高郡みなべ町</t>
  </si>
  <si>
    <t>06463</t>
  </si>
  <si>
    <t>中魚沼郡津南町</t>
  </si>
  <si>
    <t>飽海郡松山町</t>
  </si>
  <si>
    <t>秩父郡小鹿野町</t>
  </si>
  <si>
    <t>29421</t>
  </si>
  <si>
    <t>飽海郡平田町</t>
  </si>
  <si>
    <t>07201</t>
  </si>
  <si>
    <t>22223</t>
  </si>
  <si>
    <t>山形県飽海郡遊佐町</t>
  </si>
  <si>
    <t>さいたま市緑区</t>
  </si>
  <si>
    <t>20443</t>
  </si>
  <si>
    <t>直入郡荻町</t>
  </si>
  <si>
    <t>福島市</t>
  </si>
  <si>
    <t>名古屋市北区</t>
  </si>
  <si>
    <t>熊本県球磨郡山江村</t>
  </si>
  <si>
    <t>09384</t>
  </si>
  <si>
    <t>07202</t>
  </si>
  <si>
    <t>23562</t>
  </si>
  <si>
    <t>07203</t>
  </si>
  <si>
    <t>愛知県尾張旭市</t>
  </si>
  <si>
    <t>恵那郡串原村</t>
  </si>
  <si>
    <t>08522</t>
  </si>
  <si>
    <t>岡山県倉敷市</t>
  </si>
  <si>
    <t>郡山市</t>
  </si>
  <si>
    <t>いわき市</t>
  </si>
  <si>
    <t>雲仙市</t>
  </si>
  <si>
    <t>白河市</t>
  </si>
  <si>
    <t>南さつま市</t>
  </si>
  <si>
    <t>30344</t>
  </si>
  <si>
    <t>07208</t>
  </si>
  <si>
    <t>直接入力
(半角・全角とも可)</t>
  </si>
  <si>
    <t>糸満市</t>
  </si>
  <si>
    <t>勝山市</t>
  </si>
  <si>
    <t>29442</t>
  </si>
  <si>
    <t>喜多方市</t>
  </si>
  <si>
    <t>07210</t>
  </si>
  <si>
    <t>田村市</t>
  </si>
  <si>
    <t>カザフスタン</t>
  </si>
  <si>
    <t>京田辺市</t>
  </si>
  <si>
    <t>07213</t>
  </si>
  <si>
    <t>09208</t>
  </si>
  <si>
    <t>伊達郡桑折町</t>
  </si>
  <si>
    <t>34330</t>
  </si>
  <si>
    <t>07302</t>
  </si>
  <si>
    <t>物品販売店舗（大型）「賃貸」</t>
  </si>
  <si>
    <t>伊達郡伊達町</t>
  </si>
  <si>
    <t>13401</t>
  </si>
  <si>
    <t>延岡市</t>
  </si>
  <si>
    <t>西春日井郡豊山町</t>
  </si>
  <si>
    <t>07303</t>
  </si>
  <si>
    <t>西条市</t>
  </si>
  <si>
    <t>14112</t>
  </si>
  <si>
    <t>伊達郡梁川町</t>
  </si>
  <si>
    <t>07305</t>
  </si>
  <si>
    <t>28301</t>
  </si>
  <si>
    <t>23481</t>
  </si>
  <si>
    <t>伊達郡霊山町</t>
  </si>
  <si>
    <t>31343</t>
  </si>
  <si>
    <t>07307</t>
  </si>
  <si>
    <t>30363</t>
  </si>
  <si>
    <t>07308</t>
  </si>
  <si>
    <t>埼玉県深谷市</t>
  </si>
  <si>
    <t>仲多度郡満濃町</t>
  </si>
  <si>
    <t>西茨城郡七会村</t>
  </si>
  <si>
    <t>入間郡名栗村</t>
  </si>
  <si>
    <t>07309</t>
  </si>
  <si>
    <t>肝属郡東串良町</t>
  </si>
  <si>
    <t>13116</t>
  </si>
  <si>
    <t>33584</t>
  </si>
  <si>
    <t>福井県敦賀市</t>
  </si>
  <si>
    <t>07321</t>
  </si>
  <si>
    <t>26109</t>
  </si>
  <si>
    <t>10367</t>
  </si>
  <si>
    <t>安達郡安達町</t>
  </si>
  <si>
    <t>東頚城郡牧村</t>
  </si>
  <si>
    <t>東京都大田区</t>
  </si>
  <si>
    <t>安達郡本宮町</t>
  </si>
  <si>
    <t>玉名郡長洲町</t>
  </si>
  <si>
    <t>安達郡白沢村</t>
  </si>
  <si>
    <t>26208</t>
  </si>
  <si>
    <t>安達郡岩代町</t>
  </si>
  <si>
    <t>08441</t>
  </si>
  <si>
    <t>27219</t>
  </si>
  <si>
    <t>安達郡東和町</t>
  </si>
  <si>
    <t>垂水市</t>
  </si>
  <si>
    <t>岩瀬郡長沼町</t>
  </si>
  <si>
    <t>東京都国分寺市</t>
  </si>
  <si>
    <t>天田郡三和町</t>
  </si>
  <si>
    <t>25501</t>
  </si>
  <si>
    <t>11383</t>
  </si>
  <si>
    <t>青森県三戸郡新郷村</t>
  </si>
  <si>
    <t>29383</t>
  </si>
  <si>
    <t>12423</t>
  </si>
  <si>
    <t>受理内容
項目</t>
    <rPh sb="0" eb="2">
      <t>ジュリ</t>
    </rPh>
    <rPh sb="2" eb="4">
      <t>ナイヨウコウモク</t>
    </rPh>
    <phoneticPr fontId="3"/>
  </si>
  <si>
    <t>岩瀬郡岩瀬村</t>
  </si>
  <si>
    <t>07344</t>
  </si>
  <si>
    <t>岩瀬郡天栄村</t>
  </si>
  <si>
    <t>名古屋市港区</t>
  </si>
  <si>
    <t>33622</t>
  </si>
  <si>
    <t>07361</t>
  </si>
  <si>
    <t>15501</t>
  </si>
  <si>
    <t>08523</t>
  </si>
  <si>
    <t>三重県志摩市</t>
  </si>
  <si>
    <t>香川県さぬき市</t>
  </si>
  <si>
    <t>南会津郡田島町</t>
  </si>
  <si>
    <t>031</t>
  </si>
  <si>
    <t>東京都墨田区</t>
  </si>
  <si>
    <t>富山県南砺市</t>
  </si>
  <si>
    <t>07362</t>
  </si>
  <si>
    <t>肝属郡佐多町</t>
  </si>
  <si>
    <t>07367</t>
  </si>
  <si>
    <t>45441</t>
  </si>
  <si>
    <t>09344</t>
  </si>
  <si>
    <t>11202</t>
  </si>
  <si>
    <t>秋田県鹿角市</t>
  </si>
  <si>
    <t>千葉県佐倉市</t>
  </si>
  <si>
    <t>南会津郡南会津町</t>
  </si>
  <si>
    <t>東八代郡中道町</t>
  </si>
  <si>
    <t>28501</t>
  </si>
  <si>
    <t>北会津郡北会津村</t>
  </si>
  <si>
    <t>兵庫県尼崎市</t>
  </si>
  <si>
    <t>24445</t>
  </si>
  <si>
    <t>耶麻郡熱塩加納村</t>
  </si>
  <si>
    <t>北葛飾郡吉川町</t>
  </si>
  <si>
    <t>耶麻郡北塩原村</t>
  </si>
  <si>
    <t>07403</t>
  </si>
  <si>
    <t>耶麻郡山都町</t>
  </si>
  <si>
    <t>28666</t>
  </si>
  <si>
    <t>山武郡芝山町</t>
  </si>
  <si>
    <t>07442</t>
  </si>
  <si>
    <t>耶麻郡西会津町</t>
  </si>
  <si>
    <t>耶麻郡磐梯町</t>
  </si>
  <si>
    <t>07408</t>
  </si>
  <si>
    <t>飲食店「販売」</t>
  </si>
  <si>
    <t>耶麻郡猪苗代町</t>
  </si>
  <si>
    <t>下伊那郡上郷町</t>
  </si>
  <si>
    <t>29449</t>
  </si>
  <si>
    <t>多野郡神流町</t>
  </si>
  <si>
    <t>35441</t>
  </si>
  <si>
    <t>河沼郡湯川村</t>
  </si>
  <si>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3"/>
  </si>
  <si>
    <t>07423</t>
  </si>
  <si>
    <t>東茨城郡内原町</t>
  </si>
  <si>
    <t>周智郡森町</t>
  </si>
  <si>
    <t>高知県長岡郡大豊町</t>
  </si>
  <si>
    <t>22136</t>
  </si>
  <si>
    <t>14421</t>
  </si>
  <si>
    <t>20209</t>
  </si>
  <si>
    <t>07424</t>
  </si>
  <si>
    <t>美濃市</t>
  </si>
  <si>
    <t>壱岐郡芦辺町</t>
  </si>
  <si>
    <t>07445</t>
  </si>
  <si>
    <t>22214</t>
  </si>
  <si>
    <t>山形県尾花沢市</t>
  </si>
  <si>
    <t>大沼郡金山町</t>
  </si>
  <si>
    <t>41325</t>
  </si>
  <si>
    <t>大沼郡昭和村</t>
  </si>
  <si>
    <t>07447</t>
  </si>
  <si>
    <t>大沼郡会津美里町</t>
  </si>
  <si>
    <t>22328</t>
  </si>
  <si>
    <t>京都市北区</t>
  </si>
  <si>
    <t>南巨摩郡身延町</t>
  </si>
  <si>
    <t>西白河郡東村</t>
  </si>
  <si>
    <t>31369</t>
  </si>
  <si>
    <t>07505</t>
  </si>
  <si>
    <t>東白川郡矢祭町</t>
  </si>
  <si>
    <t>佐賀郡大和町</t>
  </si>
  <si>
    <t>河北郡津幡町</t>
  </si>
  <si>
    <t>07484</t>
  </si>
  <si>
    <t>44204</t>
  </si>
  <si>
    <t>東白川郡鮫川村</t>
  </si>
  <si>
    <t>香取郡栗源町</t>
  </si>
  <si>
    <t>30206</t>
  </si>
  <si>
    <t>07485</t>
  </si>
  <si>
    <t>08361</t>
  </si>
  <si>
    <t>東白川郡古殿町</t>
  </si>
  <si>
    <t>07503</t>
  </si>
  <si>
    <t>栃木県芳賀郡益子町</t>
  </si>
  <si>
    <t>07501</t>
  </si>
  <si>
    <t>都窪郡清音村</t>
  </si>
  <si>
    <t>07502</t>
  </si>
  <si>
    <t>07504</t>
  </si>
  <si>
    <t>磐田郡水窪町</t>
  </si>
  <si>
    <t>あらかじめ入力欄に値がセットされており、入力は不要です。</t>
    <rPh sb="5" eb="8">
      <t>ニュウリョクラン</t>
    </rPh>
    <rPh sb="9" eb="10">
      <t>アタイ</t>
    </rPh>
    <rPh sb="20" eb="22">
      <t>ニュウリョク</t>
    </rPh>
    <rPh sb="23" eb="25">
      <t>フヨウ</t>
    </rPh>
    <phoneticPr fontId="3"/>
  </si>
  <si>
    <t>石川郡浅川町</t>
  </si>
  <si>
    <t>石川郡古殿町</t>
  </si>
  <si>
    <t>12207</t>
  </si>
  <si>
    <t>46462</t>
  </si>
  <si>
    <t>07521</t>
  </si>
  <si>
    <t>市原市</t>
  </si>
  <si>
    <t>大野郡宮村</t>
  </si>
  <si>
    <t>愛知県北設楽郡東栄町</t>
  </si>
  <si>
    <t>07522</t>
  </si>
  <si>
    <t>24344</t>
  </si>
  <si>
    <t>所沢市</t>
  </si>
  <si>
    <t>10206</t>
  </si>
  <si>
    <t>田村郡小野町</t>
  </si>
  <si>
    <t>18442</t>
  </si>
  <si>
    <t>20211</t>
  </si>
  <si>
    <t>07524</t>
  </si>
  <si>
    <t>多野郡上野村</t>
  </si>
  <si>
    <t>43527</t>
  </si>
  <si>
    <t>北相馬郡守谷町</t>
  </si>
  <si>
    <t>高石市</t>
  </si>
  <si>
    <t>07525</t>
  </si>
  <si>
    <t>田村郡都路村</t>
  </si>
  <si>
    <t>35210</t>
  </si>
  <si>
    <t>29201</t>
  </si>
  <si>
    <t>榛原郡金谷町</t>
  </si>
  <si>
    <t>07526</t>
  </si>
  <si>
    <t>11348</t>
  </si>
  <si>
    <t>39382</t>
  </si>
  <si>
    <t>山梨県上野原市</t>
  </si>
  <si>
    <t>田村郡常葉町</t>
  </si>
  <si>
    <t>牛深市</t>
  </si>
  <si>
    <t>北埼玉郡騎西町</t>
  </si>
  <si>
    <t>07527</t>
  </si>
  <si>
    <t>21585</t>
  </si>
  <si>
    <t>07541</t>
  </si>
  <si>
    <t>30421</t>
  </si>
  <si>
    <t>双葉郡楢葉町</t>
  </si>
  <si>
    <t>西八代郡下部町</t>
  </si>
  <si>
    <t>20412</t>
  </si>
  <si>
    <t>双葉郡富岡町</t>
  </si>
  <si>
    <t>双葉郡川内村</t>
  </si>
  <si>
    <t>14136</t>
  </si>
  <si>
    <t>熊本市_67</t>
  </si>
  <si>
    <t>阿波郡市場町</t>
  </si>
  <si>
    <t>知立市</t>
  </si>
  <si>
    <t>08209</t>
  </si>
  <si>
    <t>愛知郡愛荘町</t>
  </si>
  <si>
    <t>07545</t>
  </si>
  <si>
    <t>双葉郡大熊町</t>
  </si>
  <si>
    <t>07546</t>
  </si>
  <si>
    <t>20382</t>
  </si>
  <si>
    <t>北諸県郡高城町</t>
  </si>
  <si>
    <t>双葉郡双葉町</t>
  </si>
  <si>
    <t>バヌアツ</t>
  </si>
  <si>
    <t>夷隅郡御宿町</t>
  </si>
  <si>
    <t>17462</t>
  </si>
  <si>
    <t>商業施設「賃貸」銀行「賃貸」</t>
  </si>
  <si>
    <t>出雲市</t>
  </si>
  <si>
    <t>北群馬郡小野上村</t>
  </si>
  <si>
    <t>28686</t>
  </si>
  <si>
    <t>27366</t>
  </si>
  <si>
    <t>07547</t>
  </si>
  <si>
    <t>双葉郡浪江町</t>
  </si>
  <si>
    <t>燕市</t>
  </si>
  <si>
    <t>岡山県赤磐市</t>
  </si>
  <si>
    <t>42211</t>
  </si>
  <si>
    <t>07548</t>
  </si>
  <si>
    <t>35361</t>
  </si>
  <si>
    <t>双葉郡葛尾村</t>
  </si>
  <si>
    <t>三重県伊勢市</t>
  </si>
  <si>
    <t>御前崎市</t>
  </si>
  <si>
    <t>07562</t>
  </si>
  <si>
    <t>11345</t>
  </si>
  <si>
    <t>43105</t>
  </si>
  <si>
    <t>相馬郡鹿島町</t>
  </si>
  <si>
    <t>19442</t>
  </si>
  <si>
    <t>36387</t>
  </si>
  <si>
    <t>15344</t>
  </si>
  <si>
    <t>別紙筆一覧</t>
    <rPh sb="0" eb="2">
      <t>ベッシ</t>
    </rPh>
    <rPh sb="3" eb="5">
      <t>イチラン</t>
    </rPh>
    <phoneticPr fontId="3"/>
  </si>
  <si>
    <t>薩摩郡里村</t>
  </si>
  <si>
    <t>20385</t>
  </si>
  <si>
    <t>相馬郡小高町</t>
  </si>
  <si>
    <t>日野郡日野町</t>
  </si>
  <si>
    <t>那珂郡緒川村</t>
  </si>
  <si>
    <t>杵島郡有明町</t>
  </si>
  <si>
    <t>07564</t>
  </si>
  <si>
    <t>22402</t>
  </si>
  <si>
    <t>海部郡美波町</t>
  </si>
  <si>
    <t>石岡市</t>
  </si>
  <si>
    <t>都道府県名コード化マスタ</t>
    <rPh sb="0" eb="4">
      <t>トドウフケン</t>
    </rPh>
    <rPh sb="4" eb="5">
      <t>メイ</t>
    </rPh>
    <rPh sb="8" eb="9">
      <t>カ</t>
    </rPh>
    <phoneticPr fontId="3"/>
  </si>
  <si>
    <t>羽島郡柳津町</t>
  </si>
  <si>
    <t>08206</t>
  </si>
  <si>
    <t>下館市</t>
  </si>
  <si>
    <t>佐波郡玉村町</t>
  </si>
  <si>
    <t>08207</t>
  </si>
  <si>
    <t>高知県高岡郡佐川町</t>
  </si>
  <si>
    <t>薩摩郡祁答院町</t>
  </si>
  <si>
    <t>結城市</t>
  </si>
  <si>
    <t>20307</t>
  </si>
  <si>
    <t>09214</t>
  </si>
  <si>
    <t>八頭郡八東町</t>
  </si>
  <si>
    <t>那珂湊市</t>
  </si>
  <si>
    <t>国頭郡伊江村</t>
  </si>
  <si>
    <t>南牟婁郡紀和町</t>
  </si>
  <si>
    <t>08212</t>
  </si>
  <si>
    <t>常陸太田市</t>
  </si>
  <si>
    <t>南高来郡口之津町</t>
  </si>
  <si>
    <t>08216</t>
  </si>
  <si>
    <t>08213</t>
  </si>
  <si>
    <t>南都留郡富士河口湖町</t>
  </si>
  <si>
    <t>静岡県駿東郡小山町</t>
  </si>
  <si>
    <t>島尻郡伊是名村</t>
  </si>
  <si>
    <t>23445</t>
  </si>
  <si>
    <t>勝田市</t>
  </si>
  <si>
    <t>08214</t>
  </si>
  <si>
    <t>比企郡滑川町</t>
  </si>
  <si>
    <t>安中市</t>
  </si>
  <si>
    <t>43502</t>
  </si>
  <si>
    <t>高萩市</t>
  </si>
  <si>
    <t>43514</t>
  </si>
  <si>
    <t>40226</t>
  </si>
  <si>
    <t>南宇和郡御荘町</t>
  </si>
  <si>
    <t>36201</t>
  </si>
  <si>
    <t>26465</t>
  </si>
  <si>
    <t>08215</t>
  </si>
  <si>
    <t>物品販売店舗（中・小型）「販売」</t>
  </si>
  <si>
    <t>13212</t>
  </si>
  <si>
    <t>久慈郡大子町</t>
  </si>
  <si>
    <t>40381</t>
  </si>
  <si>
    <t>09345</t>
  </si>
  <si>
    <t>薩摩川内市</t>
  </si>
  <si>
    <t>北茨城市</t>
  </si>
  <si>
    <t>25381</t>
  </si>
  <si>
    <t>高岡市</t>
  </si>
  <si>
    <t>37429</t>
  </si>
  <si>
    <t>笠間市</t>
  </si>
  <si>
    <t>取手市</t>
  </si>
  <si>
    <t>寝屋川市</t>
  </si>
  <si>
    <t>08218</t>
  </si>
  <si>
    <t>08219</t>
  </si>
  <si>
    <t>17384</t>
  </si>
  <si>
    <t>47306</t>
  </si>
  <si>
    <t>20581</t>
  </si>
  <si>
    <t>牛久市</t>
  </si>
  <si>
    <t>南松浦郡岐宿町</t>
  </si>
  <si>
    <t>泉大津市</t>
  </si>
  <si>
    <t>足利市</t>
  </si>
  <si>
    <t>08220</t>
  </si>
  <si>
    <t>埼玉県狭山市</t>
  </si>
  <si>
    <t>08445</t>
  </si>
  <si>
    <t>利根郡白沢村</t>
  </si>
  <si>
    <t>15309</t>
  </si>
  <si>
    <t>森林法</t>
    <rPh sb="0" eb="2">
      <t>シンリン</t>
    </rPh>
    <rPh sb="2" eb="3">
      <t>ホウ</t>
    </rPh>
    <phoneticPr fontId="3"/>
  </si>
  <si>
    <t>40206</t>
  </si>
  <si>
    <t>ひたちなか市</t>
  </si>
  <si>
    <t>08222</t>
  </si>
  <si>
    <t>賀茂郡大和町</t>
  </si>
  <si>
    <t>08223</t>
  </si>
  <si>
    <t>47381</t>
  </si>
  <si>
    <t>43433</t>
  </si>
  <si>
    <t>38464</t>
  </si>
  <si>
    <t>常陸大宮市</t>
  </si>
  <si>
    <t>上野原市</t>
  </si>
  <si>
    <t>08226</t>
  </si>
  <si>
    <t>那珂市</t>
  </si>
  <si>
    <t>12325</t>
  </si>
  <si>
    <t>08229</t>
  </si>
  <si>
    <t>前回の届出年月日</t>
    <rPh sb="0" eb="2">
      <t>ゼンカイ</t>
    </rPh>
    <rPh sb="3" eb="4">
      <t>トド</t>
    </rPh>
    <rPh sb="4" eb="5">
      <t>デ</t>
    </rPh>
    <rPh sb="5" eb="8">
      <t>ネンガッピ</t>
    </rPh>
    <phoneticPr fontId="3"/>
  </si>
  <si>
    <t>稲敷市</t>
  </si>
  <si>
    <t>不破郡垂井町</t>
  </si>
  <si>
    <r>
      <t xml:space="preserve">住所のうち、市区町村名
</t>
    </r>
    <r>
      <rPr>
        <b/>
        <sz val="10"/>
        <color auto="1"/>
        <rFont val="游ゴシック"/>
      </rPr>
      <t>外国の場合は不要</t>
    </r>
    <rPh sb="0" eb="2">
      <t>ジュウショ</t>
    </rPh>
    <rPh sb="6" eb="10">
      <t>シクチョウソン</t>
    </rPh>
    <rPh sb="10" eb="11">
      <t>メイ</t>
    </rPh>
    <rPh sb="18" eb="20">
      <t>フヨウ</t>
    </rPh>
    <phoneticPr fontId="3"/>
  </si>
  <si>
    <t>08230</t>
  </si>
  <si>
    <t>08231</t>
  </si>
  <si>
    <t>24404</t>
  </si>
  <si>
    <t>桜川市</t>
  </si>
  <si>
    <t>09382</t>
  </si>
  <si>
    <t>08234</t>
  </si>
  <si>
    <t>40562</t>
  </si>
  <si>
    <t>22225</t>
  </si>
  <si>
    <t>鉾田市</t>
  </si>
  <si>
    <t>吾妻郡草津町</t>
  </si>
  <si>
    <t>39364</t>
  </si>
  <si>
    <t>つくばみらい市</t>
  </si>
  <si>
    <t>伊豆の国市</t>
  </si>
  <si>
    <t>蒲生郡蒲生町</t>
  </si>
  <si>
    <t>小美玉市</t>
  </si>
  <si>
    <t>相楽郡加茂町</t>
  </si>
  <si>
    <t>東茨城郡茨城町</t>
  </si>
  <si>
    <t>08303</t>
  </si>
  <si>
    <t>東茨城郡小川町</t>
  </si>
  <si>
    <t>朝来郡生野町</t>
  </si>
  <si>
    <t>川崎市川崎区</t>
  </si>
  <si>
    <t>08305</t>
  </si>
  <si>
    <t>40342</t>
  </si>
  <si>
    <t>08306</t>
  </si>
  <si>
    <t>43429</t>
  </si>
  <si>
    <t>08310</t>
  </si>
  <si>
    <t>担当者、代理人等の電話番号</t>
    <rPh sb="0" eb="3">
      <t>タントウシャ</t>
    </rPh>
    <rPh sb="4" eb="7">
      <t>ダイリニン</t>
    </rPh>
    <rPh sb="7" eb="8">
      <t>トウ</t>
    </rPh>
    <phoneticPr fontId="3"/>
  </si>
  <si>
    <t>ウォリス・フツナ</t>
  </si>
  <si>
    <t>西茨城郡友部町</t>
  </si>
  <si>
    <t>38209</t>
  </si>
  <si>
    <t>46324</t>
  </si>
  <si>
    <t>08322</t>
  </si>
  <si>
    <t>宮古郡下地町</t>
  </si>
  <si>
    <t>28602</t>
  </si>
  <si>
    <t>海部郡立田村</t>
  </si>
  <si>
    <t>西茨城郡岩瀬町</t>
  </si>
  <si>
    <t>36365</t>
  </si>
  <si>
    <t>08343</t>
  </si>
  <si>
    <t>那珂郡瓜連町</t>
  </si>
  <si>
    <t>35215</t>
  </si>
  <si>
    <t>北海道滝川市</t>
  </si>
  <si>
    <t>香芝市</t>
  </si>
  <si>
    <t>久慈郡金砂郷町</t>
  </si>
  <si>
    <t>両津市</t>
  </si>
  <si>
    <t>09407</t>
  </si>
  <si>
    <t>08362</t>
  </si>
  <si>
    <t>10443</t>
  </si>
  <si>
    <t>南条郡河野村</t>
  </si>
  <si>
    <t>新潟県長岡市</t>
  </si>
  <si>
    <t>久慈郡里美村</t>
  </si>
  <si>
    <t>東京都港区</t>
  </si>
  <si>
    <t>南アルプス市</t>
  </si>
  <si>
    <t>13381</t>
  </si>
  <si>
    <t>08364</t>
  </si>
  <si>
    <t>27113</t>
  </si>
  <si>
    <t>石川郡鶴来町</t>
  </si>
  <si>
    <t>多賀郡十王町</t>
  </si>
  <si>
    <t>09361</t>
  </si>
  <si>
    <t>ミクロネシア連邦</t>
  </si>
  <si>
    <t>揖宿郡山川町</t>
  </si>
  <si>
    <t>08401</t>
  </si>
  <si>
    <t>地番</t>
    <rPh sb="0" eb="2">
      <t>チバン</t>
    </rPh>
    <phoneticPr fontId="3"/>
  </si>
  <si>
    <t>平屋駐車場</t>
  </si>
  <si>
    <t>22424</t>
  </si>
  <si>
    <t>鹿島郡旭村</t>
  </si>
  <si>
    <t>08402</t>
  </si>
  <si>
    <t>富山県黒部市</t>
  </si>
  <si>
    <t>鹿島郡大野村</t>
  </si>
  <si>
    <t>那須郡烏山町</t>
  </si>
  <si>
    <t>入力欄に値が入力済みであることを意味する。</t>
    <rPh sb="16" eb="18">
      <t>イミ</t>
    </rPh>
    <phoneticPr fontId="3"/>
  </si>
  <si>
    <t>22428</t>
  </si>
  <si>
    <t>08405</t>
  </si>
  <si>
    <t>氷上郡山南町</t>
  </si>
  <si>
    <t>08407</t>
  </si>
  <si>
    <t>JIS24</t>
  </si>
  <si>
    <t>新治郡千代田町</t>
  </si>
  <si>
    <t>20202</t>
  </si>
  <si>
    <t>34326</t>
  </si>
  <si>
    <t>鹿島郡波崎町</t>
  </si>
  <si>
    <t>08421</t>
  </si>
  <si>
    <t>行方郡麻生町</t>
  </si>
  <si>
    <t>08423</t>
  </si>
  <si>
    <t>08424</t>
  </si>
  <si>
    <t>行方郡北浦町</t>
  </si>
  <si>
    <t>住宅「賃貸」共同住宅「賃貸」</t>
  </si>
  <si>
    <t>38341</t>
  </si>
  <si>
    <t>流通施設（生産）</t>
  </si>
  <si>
    <t>08425</t>
  </si>
  <si>
    <t>ガソリンスタンド「自用」</t>
  </si>
  <si>
    <t>行方郡玉造町</t>
  </si>
  <si>
    <t>埼玉県上尾市</t>
  </si>
  <si>
    <t>08442</t>
  </si>
  <si>
    <t>23482</t>
  </si>
  <si>
    <t>壱岐市</t>
  </si>
  <si>
    <t>稲敷郡美浦村</t>
  </si>
  <si>
    <t>31386</t>
  </si>
  <si>
    <t>稲敷郡阿見町</t>
  </si>
  <si>
    <t>08446</t>
  </si>
  <si>
    <t>宇陀郡榛原町</t>
  </si>
  <si>
    <t>43421</t>
  </si>
  <si>
    <t>稲敷郡河内町</t>
  </si>
  <si>
    <t>その他（レク施設）</t>
    <rPh sb="6" eb="8">
      <t>シセツ</t>
    </rPh>
    <phoneticPr fontId="3"/>
  </si>
  <si>
    <t>08461</t>
  </si>
  <si>
    <t>39344</t>
  </si>
  <si>
    <t>08462</t>
  </si>
  <si>
    <t>09363</t>
  </si>
  <si>
    <t>新治郡玉里村</t>
  </si>
  <si>
    <t>42303</t>
  </si>
  <si>
    <t>射水郡小杉町</t>
  </si>
  <si>
    <t>08463</t>
  </si>
  <si>
    <t>熊本県菊池郡大津町</t>
  </si>
  <si>
    <t>08465</t>
  </si>
  <si>
    <t>西松浦郡有田町</t>
  </si>
  <si>
    <t>新治郡新治村</t>
  </si>
  <si>
    <t>39411</t>
  </si>
  <si>
    <t>筑波郡伊奈町</t>
  </si>
  <si>
    <t>隠岐郡海士町</t>
  </si>
  <si>
    <t>病院等その他の利用目的砂利等採取</t>
  </si>
  <si>
    <t>09206</t>
  </si>
  <si>
    <t>下伊那郡根羽村</t>
  </si>
  <si>
    <t>勢多郡赤城村</t>
  </si>
  <si>
    <t>沖縄県中頭郡北中城村</t>
  </si>
  <si>
    <t>真壁郡真壁町</t>
  </si>
  <si>
    <t>08504</t>
  </si>
  <si>
    <t>32386</t>
  </si>
  <si>
    <r>
      <t>⑨が</t>
    </r>
    <r>
      <rPr>
        <b/>
        <sz val="10"/>
        <color auto="1"/>
        <rFont val="游ゴシック"/>
      </rPr>
      <t>「有」</t>
    </r>
    <r>
      <rPr>
        <sz val="10"/>
        <color auto="1"/>
        <rFont val="游ゴシック"/>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3"/>
  </si>
  <si>
    <t>千葉市中央区</t>
  </si>
  <si>
    <t>広島県広島市安佐北区</t>
  </si>
  <si>
    <t>21381</t>
  </si>
  <si>
    <t>42321</t>
  </si>
  <si>
    <t>08505</t>
  </si>
  <si>
    <t>南佐久郡八千穂村</t>
  </si>
  <si>
    <t>結城郡千代川村</t>
  </si>
  <si>
    <t>結城郡石下町</t>
  </si>
  <si>
    <t>18441</t>
  </si>
  <si>
    <t>08542</t>
  </si>
  <si>
    <t>猿島郡猿島町</t>
  </si>
  <si>
    <t>08546</t>
  </si>
  <si>
    <t>42371</t>
  </si>
  <si>
    <t>22140</t>
  </si>
  <si>
    <t>別荘「販売」</t>
  </si>
  <si>
    <t>15106</t>
  </si>
  <si>
    <t>猿島郡境町</t>
  </si>
  <si>
    <t>08563</t>
  </si>
  <si>
    <t>16342</t>
  </si>
  <si>
    <t>北相馬郡藤代町</t>
  </si>
  <si>
    <t>安芸郡北川村</t>
  </si>
  <si>
    <t>22522</t>
  </si>
  <si>
    <t>北相馬郡利根町</t>
  </si>
  <si>
    <t>09203</t>
  </si>
  <si>
    <t>城崎郡竹野町</t>
  </si>
  <si>
    <t>小山市</t>
  </si>
  <si>
    <t>南宇和郡愛南町</t>
  </si>
  <si>
    <t>09383</t>
  </si>
  <si>
    <t>20427</t>
  </si>
  <si>
    <t>13122</t>
  </si>
  <si>
    <t>飯石郡赤来町</t>
  </si>
  <si>
    <t>日置郡日吉町</t>
  </si>
  <si>
    <t>北海道沙流郡日高町</t>
  </si>
  <si>
    <t>09209</t>
  </si>
  <si>
    <t>大田原市</t>
  </si>
  <si>
    <t>15463</t>
  </si>
  <si>
    <t>交野市</t>
  </si>
  <si>
    <t>黒磯市</t>
  </si>
  <si>
    <t>27106</t>
  </si>
  <si>
    <t>東京都板橋区</t>
  </si>
  <si>
    <t>15542</t>
  </si>
  <si>
    <t>那須塩原市</t>
  </si>
  <si>
    <t>本庄市</t>
  </si>
  <si>
    <t>09215</t>
  </si>
  <si>
    <t>那須烏山市</t>
  </si>
  <si>
    <t>安曇野市</t>
  </si>
  <si>
    <t>09385</t>
  </si>
  <si>
    <t>09216</t>
  </si>
  <si>
    <t>25525</t>
  </si>
  <si>
    <t>相模原市緑区</t>
  </si>
  <si>
    <t>09303</t>
  </si>
  <si>
    <t>09304</t>
  </si>
  <si>
    <t>⑰</t>
  </si>
  <si>
    <t>堺市北区</t>
  </si>
  <si>
    <t>名古屋市西区</t>
  </si>
  <si>
    <t>09322</t>
  </si>
  <si>
    <t>上都賀郡粟野町</t>
  </si>
  <si>
    <t>氷上郡柏原町</t>
  </si>
  <si>
    <t>09323</t>
  </si>
  <si>
    <t>日野郡日南町</t>
  </si>
  <si>
    <t>09341</t>
  </si>
  <si>
    <t>西多摩郡檜原村</t>
  </si>
  <si>
    <t>09342</t>
  </si>
  <si>
    <t>芳賀郡市貝町</t>
  </si>
  <si>
    <t>芳賀郡芳賀町</t>
  </si>
  <si>
    <t>大島郡天城町</t>
  </si>
  <si>
    <t>9</t>
  </si>
  <si>
    <t>住宅「自用」寄宿舎「自用」</t>
  </si>
  <si>
    <t>下都賀郡国分寺町</t>
  </si>
  <si>
    <t>加茂郡七宗町</t>
  </si>
  <si>
    <t>資材置場</t>
  </si>
  <si>
    <t>09364</t>
  </si>
  <si>
    <t>下都賀郡藤岡町</t>
  </si>
  <si>
    <t>石川郡美川町</t>
  </si>
  <si>
    <t>09367</t>
  </si>
  <si>
    <t>竹野郡丹後町</t>
  </si>
  <si>
    <t>22461</t>
  </si>
  <si>
    <t>加茂郡富加町</t>
  </si>
  <si>
    <t>下都賀郡都賀町</t>
  </si>
  <si>
    <t>飯石郡吉田村</t>
  </si>
  <si>
    <t>田方郡函南町</t>
  </si>
  <si>
    <t>13308</t>
  </si>
  <si>
    <t>10204</t>
  </si>
  <si>
    <t>32404</t>
  </si>
  <si>
    <t>滋賀県草津市</t>
  </si>
  <si>
    <t>塩谷郡高根沢町</t>
  </si>
  <si>
    <t>塩谷郡喜連川町</t>
  </si>
  <si>
    <t>後月郡芳井町</t>
  </si>
  <si>
    <t>09401</t>
  </si>
  <si>
    <t>新潟県新潟市秋葉区</t>
  </si>
  <si>
    <t>秩父市</t>
  </si>
  <si>
    <t>23345</t>
  </si>
  <si>
    <t>47210</t>
  </si>
  <si>
    <t>勢多郡粕川村</t>
  </si>
  <si>
    <t>43342</t>
  </si>
  <si>
    <t>那須郡南那須町</t>
  </si>
  <si>
    <t>勢多郡富士見村</t>
  </si>
  <si>
    <t>東宇和郡明浜町</t>
  </si>
  <si>
    <t>45402</t>
  </si>
  <si>
    <t>09403</t>
  </si>
  <si>
    <t>M1215</t>
  </si>
  <si>
    <t>46345</t>
  </si>
  <si>
    <t>那須郡湯津上村</t>
  </si>
  <si>
    <t>八女郡矢部村</t>
  </si>
  <si>
    <t>09409</t>
  </si>
  <si>
    <t>名古屋市名東区</t>
  </si>
  <si>
    <t>38343</t>
  </si>
  <si>
    <t>契約の相手方の氏名等</t>
    <rPh sb="0" eb="2">
      <t>ケイヤク</t>
    </rPh>
    <rPh sb="3" eb="6">
      <t>アイテガタ</t>
    </rPh>
    <rPh sb="7" eb="9">
      <t>シメイ</t>
    </rPh>
    <rPh sb="9" eb="10">
      <t>トウ</t>
    </rPh>
    <phoneticPr fontId="3"/>
  </si>
  <si>
    <t>14103</t>
  </si>
  <si>
    <t>那須郡西那須野町</t>
  </si>
  <si>
    <t>15505</t>
  </si>
  <si>
    <t>那須郡塩原町</t>
  </si>
  <si>
    <t>09411</t>
  </si>
  <si>
    <t>那須郡那珂川町</t>
  </si>
  <si>
    <t>東京都立川市</t>
  </si>
  <si>
    <t>下伊那郡浪合村</t>
  </si>
  <si>
    <t>建設業</t>
    <rPh sb="0" eb="3">
      <t>ケンセツギョウ</t>
    </rPh>
    <phoneticPr fontId="3"/>
  </si>
  <si>
    <t>東八代郡御坂町</t>
  </si>
  <si>
    <t>13113</t>
  </si>
  <si>
    <t>安蘇郡田沼町</t>
  </si>
  <si>
    <t>22462</t>
  </si>
  <si>
    <t>安蘇郡葛生町</t>
  </si>
  <si>
    <t>北海道十勝郡浦幌町</t>
  </si>
  <si>
    <t>22482</t>
  </si>
  <si>
    <t>JIS25</t>
  </si>
  <si>
    <t>高崎市</t>
  </si>
  <si>
    <t>桐生市</t>
  </si>
  <si>
    <t>長浜市</t>
  </si>
  <si>
    <t>広島県広島市南区</t>
  </si>
  <si>
    <t>22329</t>
  </si>
  <si>
    <t>16301</t>
  </si>
  <si>
    <t>台東区</t>
  </si>
  <si>
    <t>10205</t>
  </si>
  <si>
    <t>那賀郡打田町</t>
  </si>
  <si>
    <t>22306</t>
  </si>
  <si>
    <t>海上郡海上町</t>
  </si>
  <si>
    <t>愛知県豊川市</t>
  </si>
  <si>
    <t>太田市</t>
  </si>
  <si>
    <t>三木市</t>
  </si>
  <si>
    <t>長野県岡谷市</t>
  </si>
  <si>
    <t>14113</t>
  </si>
  <si>
    <t>香取郡東庄町</t>
  </si>
  <si>
    <t>沼田市</t>
  </si>
  <si>
    <t>21322</t>
  </si>
  <si>
    <t>北海道札幌市西区</t>
  </si>
  <si>
    <t>渋川市</t>
  </si>
  <si>
    <t>宮崎県_45</t>
  </si>
  <si>
    <t>10209</t>
  </si>
  <si>
    <t>住宅「賃貸」寄宿舎「賃貸」</t>
  </si>
  <si>
    <t>大阪市福島区</t>
  </si>
  <si>
    <t>藤岡市</t>
  </si>
  <si>
    <t>岐阜県恵那市</t>
  </si>
  <si>
    <t>13421</t>
  </si>
  <si>
    <t>色丹郡色丹村</t>
  </si>
  <si>
    <t>10210</t>
  </si>
  <si>
    <t>12210</t>
  </si>
  <si>
    <t>富岡市</t>
  </si>
  <si>
    <t>28422</t>
  </si>
  <si>
    <t>22425</t>
  </si>
  <si>
    <t>35205</t>
  </si>
  <si>
    <t>香川郡直島町</t>
  </si>
  <si>
    <t>10212</t>
  </si>
  <si>
    <t>10301</t>
  </si>
  <si>
    <t>勢多郡北橘村</t>
  </si>
  <si>
    <t>10366</t>
  </si>
  <si>
    <t>東臼杵郡北郷村</t>
  </si>
  <si>
    <t>三鷹市</t>
  </si>
  <si>
    <t>10302</t>
  </si>
  <si>
    <t>10304</t>
  </si>
  <si>
    <t>嘉穂郡嘉穂町</t>
  </si>
  <si>
    <t>勢多郡大胡町</t>
  </si>
  <si>
    <t>面積要件の確認</t>
    <rPh sb="0" eb="4">
      <t>メンセキヨウケン</t>
    </rPh>
    <rPh sb="5" eb="7">
      <t>カクニン</t>
    </rPh>
    <phoneticPr fontId="3"/>
  </si>
  <si>
    <t>恵那郡福岡町</t>
  </si>
  <si>
    <t>勢多郡宮城村</t>
  </si>
  <si>
    <t>大阪府大阪市浪速区</t>
  </si>
  <si>
    <t>小矢部市</t>
  </si>
  <si>
    <t>10306</t>
  </si>
  <si>
    <t>西松浦郡西有田町</t>
  </si>
  <si>
    <t>20301</t>
  </si>
  <si>
    <t>10307</t>
  </si>
  <si>
    <t>勢多郡新里村</t>
  </si>
  <si>
    <t>20411</t>
  </si>
  <si>
    <t>10308</t>
  </si>
  <si>
    <t>15101</t>
  </si>
  <si>
    <t>勢多郡黒保根村</t>
  </si>
  <si>
    <t>10309</t>
  </si>
  <si>
    <t>群馬郡榛名町</t>
  </si>
  <si>
    <t>21203</t>
  </si>
  <si>
    <t>10322</t>
  </si>
  <si>
    <t>群馬郡倉渕村</t>
  </si>
  <si>
    <t>10323</t>
  </si>
  <si>
    <t>阿蘇郡一の宮町</t>
  </si>
  <si>
    <t>静岡県伊豆の国市</t>
  </si>
  <si>
    <t>群馬郡箕郷町</t>
  </si>
  <si>
    <t>40607</t>
  </si>
  <si>
    <t>群馬郡群馬町</t>
  </si>
  <si>
    <t>29443</t>
  </si>
  <si>
    <t>42364</t>
  </si>
  <si>
    <t>27227</t>
  </si>
  <si>
    <t>28503</t>
  </si>
  <si>
    <t>30343</t>
  </si>
  <si>
    <t>37404</t>
  </si>
  <si>
    <t>20483</t>
  </si>
  <si>
    <t>10343</t>
  </si>
  <si>
    <t>神埼郡東脊振村</t>
  </si>
  <si>
    <t>北群馬郡伊香保町</t>
  </si>
  <si>
    <t>26503</t>
  </si>
  <si>
    <t>高知県南国市</t>
  </si>
  <si>
    <t>北群馬郡吉岡町</t>
  </si>
  <si>
    <t>多野郡新町</t>
  </si>
  <si>
    <t>度会郡御薗村</t>
  </si>
  <si>
    <t>36441</t>
  </si>
  <si>
    <t>15348</t>
  </si>
  <si>
    <t>多野郡鬼石町</t>
  </si>
  <si>
    <t>多野郡万場町</t>
  </si>
  <si>
    <t>東京都東大和市</t>
  </si>
  <si>
    <t>賀茂郡河内町</t>
  </si>
  <si>
    <t>安芸郡芸西村</t>
  </si>
  <si>
    <t>13121</t>
  </si>
  <si>
    <t>10383</t>
  </si>
  <si>
    <t>石川郡河内村</t>
  </si>
  <si>
    <t>碓氷郡松井田町</t>
  </si>
  <si>
    <t>商業</t>
    <rPh sb="0" eb="2">
      <t>ショウギョウ</t>
    </rPh>
    <phoneticPr fontId="3"/>
  </si>
  <si>
    <t>岩船郡荒川町</t>
  </si>
  <si>
    <t>10421</t>
  </si>
  <si>
    <t>商業施設「自用」物品販売店舗（中・小型）「自用」</t>
  </si>
  <si>
    <t>浅口市</t>
  </si>
  <si>
    <t>上田市</t>
  </si>
  <si>
    <t>中郡大磯町</t>
  </si>
  <si>
    <t>吾妻郡中之条町</t>
  </si>
  <si>
    <t>島尻郡佐敷町</t>
  </si>
  <si>
    <t>福岡県田川郡添田町</t>
  </si>
  <si>
    <t>吾妻郡東村</t>
  </si>
  <si>
    <t>事務所「販売」</t>
  </si>
  <si>
    <t>北海道紋別市</t>
  </si>
  <si>
    <t>10423</t>
  </si>
  <si>
    <t>高岡郡大野見村</t>
  </si>
  <si>
    <t>泉佐野市</t>
  </si>
  <si>
    <t>下益城郡松橋町</t>
  </si>
  <si>
    <t>丹生郡清水町</t>
  </si>
  <si>
    <t>10425</t>
  </si>
  <si>
    <t>アメリカ領ヴァージン諸島</t>
  </si>
  <si>
    <t>愛知県愛知郡東郷町</t>
  </si>
  <si>
    <t>10426</t>
  </si>
  <si>
    <t>金融保険業</t>
    <rPh sb="0" eb="2">
      <t>キンユウ</t>
    </rPh>
    <rPh sb="2" eb="5">
      <t>ホケンギョウ</t>
    </rPh>
    <phoneticPr fontId="3"/>
  </si>
  <si>
    <t>10427</t>
  </si>
  <si>
    <t>東頚城郡安塚町</t>
  </si>
  <si>
    <t>吾妻郡高山村</t>
  </si>
  <si>
    <t>10429</t>
  </si>
  <si>
    <t>千葉県印西市</t>
  </si>
  <si>
    <t>10442</t>
  </si>
  <si>
    <t>18201</t>
  </si>
  <si>
    <t>大阪府豊能郡豊能町</t>
  </si>
  <si>
    <t>利根郡利根村</t>
  </si>
  <si>
    <t>38302</t>
  </si>
  <si>
    <t>40545</t>
  </si>
  <si>
    <t>利根郡片品村</t>
  </si>
  <si>
    <t>10444</t>
  </si>
  <si>
    <t>福井県大飯郡高浜町</t>
  </si>
  <si>
    <t>沼津市</t>
  </si>
  <si>
    <t>10445</t>
  </si>
  <si>
    <t>利根郡月夜野町</t>
  </si>
  <si>
    <t>13102</t>
  </si>
  <si>
    <t>鳴門市</t>
  </si>
  <si>
    <t>10448</t>
  </si>
  <si>
    <t>28444</t>
  </si>
  <si>
    <t>利根郡昭和村</t>
  </si>
  <si>
    <t>福岡県福岡市西区</t>
  </si>
  <si>
    <t>28214</t>
  </si>
  <si>
    <t>10449</t>
  </si>
  <si>
    <t>10461</t>
  </si>
  <si>
    <t>22221</t>
  </si>
  <si>
    <t>佐波郡東村</t>
  </si>
  <si>
    <t>10481</t>
  </si>
  <si>
    <t>新田郡尾島町</t>
  </si>
  <si>
    <t>朝倉郡夜須町</t>
  </si>
  <si>
    <t>中新川郡上市町</t>
  </si>
  <si>
    <t>10482</t>
  </si>
  <si>
    <t>入間郡大井町</t>
  </si>
  <si>
    <t>西春日井郡西春町</t>
  </si>
  <si>
    <t>下伊那郡阿南町</t>
  </si>
  <si>
    <t>10483</t>
  </si>
  <si>
    <t>中蒲原郡村松町</t>
  </si>
  <si>
    <t>新田郡薮塚本町</t>
  </si>
  <si>
    <t>北安曇郡白馬村</t>
  </si>
  <si>
    <t>10484</t>
  </si>
  <si>
    <t>新宿区</t>
  </si>
  <si>
    <t>新田郡笠懸町</t>
  </si>
  <si>
    <t>42384</t>
  </si>
  <si>
    <t>海津郡海津町</t>
  </si>
  <si>
    <t>中頭郡北谷町</t>
  </si>
  <si>
    <t>10501</t>
  </si>
  <si>
    <t>43207</t>
  </si>
  <si>
    <t>大里郡寄居町</t>
  </si>
  <si>
    <t>新座市</t>
  </si>
  <si>
    <t>10521</t>
  </si>
  <si>
    <t>商業施設「賃貸」その他「賃貸」</t>
  </si>
  <si>
    <t>邑楽郡板倉町</t>
  </si>
  <si>
    <t>44425</t>
  </si>
  <si>
    <t>10522</t>
  </si>
  <si>
    <t>法人</t>
    <rPh sb="0" eb="2">
      <t>ホウジン</t>
    </rPh>
    <phoneticPr fontId="3"/>
  </si>
  <si>
    <t>邑楽郡明和町</t>
  </si>
  <si>
    <t>城陽市</t>
  </si>
  <si>
    <t>19346</t>
  </si>
  <si>
    <t>千葉県南房総市</t>
  </si>
  <si>
    <t>10523</t>
  </si>
  <si>
    <t>邑楽郡千代田町</t>
  </si>
  <si>
    <t>ピトケアン</t>
  </si>
  <si>
    <t>秩父郡両神村</t>
  </si>
  <si>
    <t>10524</t>
  </si>
  <si>
    <t>10525</t>
  </si>
  <si>
    <t>行橋市</t>
  </si>
  <si>
    <t>山形県南陽市</t>
  </si>
  <si>
    <t>邑楽郡邑楽町</t>
  </si>
  <si>
    <t>44325</t>
  </si>
  <si>
    <t>11101</t>
  </si>
  <si>
    <t>工業地域</t>
  </si>
  <si>
    <t>北佐久郡望月町</t>
  </si>
  <si>
    <t>11102</t>
  </si>
  <si>
    <t>19361</t>
  </si>
  <si>
    <t>さいたま市大宮区</t>
  </si>
  <si>
    <t>11104</t>
  </si>
  <si>
    <t>46448</t>
  </si>
  <si>
    <t>15402</t>
  </si>
  <si>
    <t>さいたま市見沼区</t>
  </si>
  <si>
    <t>さいたま市中央区</t>
  </si>
  <si>
    <t>11106</t>
  </si>
  <si>
    <t>22503</t>
  </si>
  <si>
    <t>11107</t>
  </si>
  <si>
    <t>さいたま市浦和区</t>
  </si>
  <si>
    <t>19385</t>
  </si>
  <si>
    <t>さいたま市南区</t>
  </si>
  <si>
    <t>東松山市</t>
  </si>
  <si>
    <t>11109</t>
  </si>
  <si>
    <t>22302</t>
  </si>
  <si>
    <t>多紀郡西紀町</t>
  </si>
  <si>
    <t>11201</t>
  </si>
  <si>
    <t>川越市</t>
  </si>
  <si>
    <t>22103</t>
  </si>
  <si>
    <t>熊谷市</t>
  </si>
  <si>
    <t>11203</t>
  </si>
  <si>
    <t>岡山県久米郡美咲町</t>
  </si>
  <si>
    <t>11204</t>
  </si>
  <si>
    <t>熊毛郡上関町</t>
  </si>
  <si>
    <t>22427</t>
  </si>
  <si>
    <t>061</t>
  </si>
  <si>
    <t>大宮市</t>
  </si>
  <si>
    <t>11206</t>
  </si>
  <si>
    <t>譲受代表者その他国籍等</t>
    <rPh sb="2" eb="5">
      <t>ダイヒョウシャ</t>
    </rPh>
    <rPh sb="7" eb="8">
      <t>タ</t>
    </rPh>
    <rPh sb="10" eb="11">
      <t>ナド</t>
    </rPh>
    <phoneticPr fontId="57"/>
  </si>
  <si>
    <t>舞鶴市</t>
  </si>
  <si>
    <t>11208</t>
  </si>
  <si>
    <t>泉南郡田尻町</t>
  </si>
  <si>
    <t>新南陽市</t>
  </si>
  <si>
    <t>今立郡今立町</t>
  </si>
  <si>
    <t>11209</t>
  </si>
  <si>
    <t>北海道稚内市</t>
  </si>
  <si>
    <t>飯能市</t>
  </si>
  <si>
    <t>11210</t>
  </si>
  <si>
    <t>研究施設</t>
  </si>
  <si>
    <t>加須市</t>
  </si>
  <si>
    <t>代表者の国籍等</t>
    <rPh sb="0" eb="3">
      <t>ダイヒョウシャ</t>
    </rPh>
    <rPh sb="4" eb="6">
      <t>コクセキ</t>
    </rPh>
    <rPh sb="6" eb="7">
      <t>ナド</t>
    </rPh>
    <phoneticPr fontId="3"/>
  </si>
  <si>
    <t>東山梨郡春日居町</t>
  </si>
  <si>
    <t>11213</t>
  </si>
  <si>
    <t>岩槻市</t>
  </si>
  <si>
    <t>山門郡三橋町</t>
  </si>
  <si>
    <t>11215</t>
  </si>
  <si>
    <t>23228</t>
  </si>
  <si>
    <t>大島郡伊仙町</t>
  </si>
  <si>
    <t>11216</t>
  </si>
  <si>
    <t>栃木県真岡市</t>
  </si>
  <si>
    <t>11218</t>
  </si>
  <si>
    <t>37207</t>
  </si>
  <si>
    <t>上尾市</t>
  </si>
  <si>
    <t>13364</t>
  </si>
  <si>
    <t>11220</t>
  </si>
  <si>
    <t>19383</t>
  </si>
  <si>
    <t>飯南郡飯高町</t>
  </si>
  <si>
    <t>築上郡築上町</t>
  </si>
  <si>
    <t>姶良郡湧水町</t>
  </si>
  <si>
    <t>田園住居地域</t>
  </si>
  <si>
    <t>11221</t>
  </si>
  <si>
    <t>30405</t>
  </si>
  <si>
    <t>A1403A</t>
  </si>
  <si>
    <t>草加市</t>
  </si>
  <si>
    <t>大阪府和泉市</t>
  </si>
  <si>
    <t>11222</t>
  </si>
  <si>
    <t>41345</t>
  </si>
  <si>
    <t>北海道樺戸郡月形町</t>
  </si>
  <si>
    <t>越谷市</t>
  </si>
  <si>
    <t>076</t>
  </si>
  <si>
    <t>香取郡多古町</t>
  </si>
  <si>
    <t>33208</t>
  </si>
  <si>
    <t>小笠郡大須賀町</t>
  </si>
  <si>
    <t>国籍等マスタ（非該当付）</t>
    <rPh sb="0" eb="3">
      <t>コクセキナド</t>
    </rPh>
    <rPh sb="7" eb="10">
      <t>ヒガイトウ</t>
    </rPh>
    <rPh sb="10" eb="11">
      <t>ツ</t>
    </rPh>
    <phoneticPr fontId="3"/>
  </si>
  <si>
    <t>11223</t>
  </si>
  <si>
    <t>苫田郡阿波村</t>
  </si>
  <si>
    <t>豊田郡瀬戸田町</t>
  </si>
  <si>
    <t>蕨市</t>
  </si>
  <si>
    <t>山県郡伊自良村</t>
  </si>
  <si>
    <t>入間市</t>
  </si>
  <si>
    <t>岐阜県多治見市</t>
  </si>
  <si>
    <t>埼玉県秩父郡東秩父村</t>
  </si>
  <si>
    <t>村上市</t>
  </si>
  <si>
    <t>鳩ケ谷市</t>
  </si>
  <si>
    <t>20306</t>
  </si>
  <si>
    <t>北九州市戸畑区</t>
  </si>
  <si>
    <t>13229</t>
  </si>
  <si>
    <t>11228</t>
  </si>
  <si>
    <t>姶良郡霧島町</t>
  </si>
  <si>
    <t>横浜市旭区</t>
  </si>
  <si>
    <t>12407</t>
  </si>
  <si>
    <t>志木市</t>
  </si>
  <si>
    <t>大川郡引田町</t>
  </si>
  <si>
    <t>19304</t>
  </si>
  <si>
    <t>田川郡香春町</t>
  </si>
  <si>
    <t>11229</t>
  </si>
  <si>
    <t>43430</t>
  </si>
  <si>
    <t>和光市</t>
  </si>
  <si>
    <t>11230</t>
  </si>
  <si>
    <t>46401</t>
  </si>
  <si>
    <t>19342</t>
  </si>
  <si>
    <t>桶川市</t>
  </si>
  <si>
    <t>那賀郡相生町</t>
  </si>
  <si>
    <t>11232</t>
  </si>
  <si>
    <t>北海道茅部郡鹿部町</t>
  </si>
  <si>
    <t>17344</t>
  </si>
  <si>
    <t>久喜市</t>
  </si>
  <si>
    <t>11233</t>
  </si>
  <si>
    <t>寄宿舎「自用」</t>
  </si>
  <si>
    <t>北本市</t>
  </si>
  <si>
    <t>11234</t>
  </si>
  <si>
    <t>宮崎郡佐土原町</t>
  </si>
  <si>
    <t>比企郡小川町</t>
  </si>
  <si>
    <t>八潮市</t>
  </si>
  <si>
    <t>豊田郡木江町</t>
  </si>
  <si>
    <t>邑智郡美郷町</t>
  </si>
  <si>
    <t>38403</t>
  </si>
  <si>
    <t>11235</t>
  </si>
  <si>
    <t>44341</t>
  </si>
  <si>
    <t>下新川郡朝日町</t>
  </si>
  <si>
    <t>富士見市</t>
  </si>
  <si>
    <t>15606</t>
  </si>
  <si>
    <t>吉野郡西吉野村</t>
  </si>
  <si>
    <t>石川郡野々市町</t>
  </si>
  <si>
    <t>北海道上川郡清水町</t>
  </si>
  <si>
    <t>11236</t>
  </si>
  <si>
    <t>上福岡市</t>
  </si>
  <si>
    <t>11237</t>
  </si>
  <si>
    <t>長崎県東彼杵郡波佐見町</t>
  </si>
  <si>
    <t>15310</t>
  </si>
  <si>
    <t>新潟市北区</t>
  </si>
  <si>
    <t>三郷市</t>
  </si>
  <si>
    <t>木曽郡日義村</t>
  </si>
  <si>
    <t>香取市</t>
  </si>
  <si>
    <t>広島県山県郡北広島町</t>
  </si>
  <si>
    <t>11238</t>
  </si>
  <si>
    <t>27229</t>
  </si>
  <si>
    <t>蓮田市</t>
  </si>
  <si>
    <t>アルジェリア</t>
  </si>
  <si>
    <t>11239</t>
  </si>
  <si>
    <t>西牟婁郡すさみ町</t>
  </si>
  <si>
    <t>18203</t>
  </si>
  <si>
    <t>北魚沼郡堀之内町</t>
  </si>
  <si>
    <t>35342</t>
  </si>
  <si>
    <t>11240</t>
  </si>
  <si>
    <t>幸手市</t>
  </si>
  <si>
    <t>大分県東国東郡姫島村</t>
  </si>
  <si>
    <t>11241</t>
  </si>
  <si>
    <t>佐渡郡小木町</t>
  </si>
  <si>
    <t>日高市</t>
  </si>
  <si>
    <t>24210</t>
  </si>
  <si>
    <t>広島市西区</t>
  </si>
  <si>
    <t>新津市</t>
  </si>
  <si>
    <t>兵庫県たつの市</t>
  </si>
  <si>
    <t>吉川市</t>
  </si>
  <si>
    <t>11244</t>
  </si>
  <si>
    <t>さいたま市</t>
  </si>
  <si>
    <t>12238</t>
  </si>
  <si>
    <t>25484</t>
  </si>
  <si>
    <t>11245</t>
  </si>
  <si>
    <t>兵庫県淡路市</t>
  </si>
  <si>
    <t>新潟県三島郡出雲崎町</t>
  </si>
  <si>
    <t>南都留郡勝山村</t>
  </si>
  <si>
    <t>11246</t>
  </si>
  <si>
    <t>佐渡郡金井町</t>
  </si>
  <si>
    <t>11301</t>
  </si>
  <si>
    <t>11304</t>
  </si>
  <si>
    <t>北足立郡吹上町</t>
  </si>
  <si>
    <t>21362</t>
  </si>
  <si>
    <t>東葛飾郡関宿町</t>
  </si>
  <si>
    <t>山口県山口市</t>
  </si>
  <si>
    <t>11322</t>
  </si>
  <si>
    <t>御殿場市</t>
  </si>
  <si>
    <t>11324</t>
  </si>
  <si>
    <t>入間郡三芳町</t>
  </si>
  <si>
    <t>入間郡毛呂山町</t>
  </si>
  <si>
    <t>東筑摩郡本城村</t>
  </si>
  <si>
    <t>11327</t>
  </si>
  <si>
    <t>入間郡越生町</t>
  </si>
  <si>
    <t>11330</t>
  </si>
  <si>
    <t>11341</t>
  </si>
  <si>
    <t>11342</t>
  </si>
  <si>
    <t>14402</t>
  </si>
  <si>
    <t>度会郡玉城町</t>
  </si>
  <si>
    <t>埼玉県さいたま市中央区</t>
  </si>
  <si>
    <t>比企郡嵐山町</t>
  </si>
  <si>
    <t>42406</t>
  </si>
  <si>
    <t>12218</t>
  </si>
  <si>
    <t>比企郡都幾川村</t>
  </si>
  <si>
    <t>比企郡吉見町</t>
  </si>
  <si>
    <t>20588</t>
  </si>
  <si>
    <t>11349</t>
  </si>
  <si>
    <t>岩船郡朝日村</t>
  </si>
  <si>
    <t>恵那市</t>
  </si>
  <si>
    <t>比企郡ときがわ町</t>
  </si>
  <si>
    <t>11361</t>
  </si>
  <si>
    <t>秩父郡横瀬町</t>
  </si>
  <si>
    <t>契約年月日</t>
    <rPh sb="0" eb="2">
      <t>ケイヤク</t>
    </rPh>
    <rPh sb="2" eb="5">
      <t>ネンガッピ</t>
    </rPh>
    <phoneticPr fontId="3"/>
  </si>
  <si>
    <t>14115</t>
  </si>
  <si>
    <t>秩父郡皆野町</t>
  </si>
  <si>
    <t>14207</t>
  </si>
  <si>
    <t>秩父郡長瀞町</t>
  </si>
  <si>
    <t>岐阜県養老郡養老町</t>
  </si>
  <si>
    <t>東八代郡芦川村</t>
  </si>
  <si>
    <t>11364</t>
  </si>
  <si>
    <t>安芸郡田野町</t>
  </si>
  <si>
    <t>杉並区</t>
  </si>
  <si>
    <t>秩父郡吉田町</t>
  </si>
  <si>
    <r>
      <t>土地情報の届出を行う単位を</t>
    </r>
    <r>
      <rPr>
        <b/>
        <sz val="10"/>
        <color auto="1"/>
        <rFont val="游ゴシック"/>
      </rPr>
      <t>「一筆ごとに届出」</t>
    </r>
    <r>
      <rPr>
        <sz val="10"/>
        <color auto="1"/>
        <rFont val="游ゴシック"/>
      </rPr>
      <t>、</t>
    </r>
    <r>
      <rPr>
        <b/>
        <sz val="10"/>
        <color auto="1"/>
        <rFont val="游ゴシック"/>
      </rPr>
      <t>「現地地目や共有持分割合等の単位にまとめて届出(一筆ごとの金額が把握できない場合等)」</t>
    </r>
    <r>
      <rPr>
        <sz val="10"/>
        <color auto="1"/>
        <rFont val="游ゴシック"/>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3"/>
  </si>
  <si>
    <t>11366</t>
  </si>
  <si>
    <t>隠岐郡都万村</t>
  </si>
  <si>
    <t>※５　住所が海外の場合は国内の連絡先を別紙で提出</t>
    <rPh sb="19" eb="21">
      <t>ベッシ</t>
    </rPh>
    <rPh sb="22" eb="24">
      <t>テイシュツ</t>
    </rPh>
    <phoneticPr fontId="3"/>
  </si>
  <si>
    <t>越智郡弓削町</t>
  </si>
  <si>
    <t>秩父郡大滝村</t>
  </si>
  <si>
    <t>横浜市港北区</t>
  </si>
  <si>
    <t>菊池郡西合志町</t>
  </si>
  <si>
    <t>秩父郡荒川村</t>
  </si>
  <si>
    <t>18208</t>
  </si>
  <si>
    <t>秩父郡東秩父村</t>
  </si>
  <si>
    <t>マラウイ</t>
  </si>
  <si>
    <t>児玉郡美里町</t>
  </si>
  <si>
    <t>天草郡倉岳町</t>
  </si>
  <si>
    <t>11382</t>
  </si>
  <si>
    <t>29402</t>
  </si>
  <si>
    <t>児玉郡神川町</t>
  </si>
  <si>
    <t>児玉郡神泉村</t>
  </si>
  <si>
    <t>西春日井郡師勝町</t>
  </si>
  <si>
    <t>愛知県知多郡美浜町</t>
  </si>
  <si>
    <t>珠洲郡内浦町</t>
  </si>
  <si>
    <t>24301</t>
  </si>
  <si>
    <t>12342</t>
  </si>
  <si>
    <t>11401</t>
  </si>
  <si>
    <t>33666</t>
  </si>
  <si>
    <t>アルバ</t>
  </si>
  <si>
    <t>大里郡岡部町</t>
  </si>
  <si>
    <t>大里郡川本町</t>
  </si>
  <si>
    <t>甲賀郡信楽町</t>
  </si>
  <si>
    <t>11407</t>
  </si>
  <si>
    <t>北松浦郡生月町</t>
  </si>
  <si>
    <t>香川県仲多度郡多度津町</t>
  </si>
  <si>
    <t>大里郡花園町</t>
  </si>
  <si>
    <t>嘉穂郡稲築町</t>
  </si>
  <si>
    <t>11408</t>
  </si>
  <si>
    <t>11423</t>
  </si>
  <si>
    <t>27223</t>
  </si>
  <si>
    <t>北埼玉郡北川辺町</t>
  </si>
  <si>
    <t>北設楽郡東栄町</t>
  </si>
  <si>
    <t>21208</t>
  </si>
  <si>
    <t>北埼玉郡大利根町</t>
  </si>
  <si>
    <t>11442</t>
  </si>
  <si>
    <t>南埼玉郡宮代町</t>
  </si>
  <si>
    <t>42445</t>
  </si>
  <si>
    <t>南埼玉郡白岡町</t>
  </si>
  <si>
    <t>11446</t>
  </si>
  <si>
    <t>南埼玉郡菖蒲町</t>
  </si>
  <si>
    <t>南都留郡秋山村</t>
  </si>
  <si>
    <t>11461</t>
  </si>
  <si>
    <t>18204</t>
  </si>
  <si>
    <t>41386</t>
  </si>
  <si>
    <t>北葛飾郡栗橋町</t>
  </si>
  <si>
    <t>45423</t>
  </si>
  <si>
    <t>11462</t>
  </si>
  <si>
    <t>11464</t>
  </si>
  <si>
    <t>北葛飾郡杉戸町</t>
  </si>
  <si>
    <t>北葛飾郡松伏町</t>
  </si>
  <si>
    <t>魚沼市</t>
  </si>
  <si>
    <t>個人法人マスタ</t>
    <rPh sb="0" eb="2">
      <t>コジン</t>
    </rPh>
    <rPh sb="2" eb="4">
      <t>ホウジン</t>
    </rPh>
    <phoneticPr fontId="3"/>
  </si>
  <si>
    <t>11468</t>
  </si>
  <si>
    <t>47356</t>
  </si>
  <si>
    <t>北葛飾郡庄和町</t>
  </si>
  <si>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
  </si>
  <si>
    <t>八重山郡与那国町</t>
  </si>
  <si>
    <t>12101</t>
  </si>
  <si>
    <t>20381</t>
  </si>
  <si>
    <t>千葉市花見川区</t>
  </si>
  <si>
    <t>中巨摩郡八田村</t>
  </si>
  <si>
    <t>安房郡天津小湊町</t>
  </si>
  <si>
    <t>14366</t>
  </si>
  <si>
    <t>千葉市稲毛区</t>
  </si>
  <si>
    <t>29301</t>
  </si>
  <si>
    <t>21219</t>
  </si>
  <si>
    <t>千葉市若葉区</t>
  </si>
  <si>
    <t>モザンビーク</t>
  </si>
  <si>
    <t>12105</t>
  </si>
  <si>
    <t>安芸高田市</t>
  </si>
  <si>
    <t>12106</t>
  </si>
  <si>
    <t>千葉市美浜区</t>
  </si>
  <si>
    <t>名古屋市中川区</t>
  </si>
  <si>
    <t>12202</t>
  </si>
  <si>
    <t>12212</t>
  </si>
  <si>
    <t>東京都町田市</t>
  </si>
  <si>
    <t>12203</t>
  </si>
  <si>
    <t>北都留郡上野原町</t>
  </si>
  <si>
    <t>東大和市</t>
  </si>
  <si>
    <t>12204</t>
  </si>
  <si>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3"/>
  </si>
  <si>
    <t>船橋市</t>
  </si>
  <si>
    <t>北海道国後郡泊村</t>
  </si>
  <si>
    <t>12205</t>
  </si>
  <si>
    <t>沖縄県島尻郡久米島町</t>
  </si>
  <si>
    <t>ナミビア</t>
  </si>
  <si>
    <t>12206</t>
  </si>
  <si>
    <t>40461</t>
  </si>
  <si>
    <t>木更津市</t>
  </si>
  <si>
    <t>45406</t>
  </si>
  <si>
    <t>松戸市</t>
  </si>
  <si>
    <t>12208</t>
  </si>
  <si>
    <t>借地権売買</t>
  </si>
  <si>
    <t>西伯郡淀江町</t>
  </si>
  <si>
    <t>12209</t>
  </si>
  <si>
    <t>香美郡香我美町</t>
  </si>
  <si>
    <t>43525</t>
  </si>
  <si>
    <t>広島県府中市</t>
  </si>
  <si>
    <t>北海道斜里郡斜里町</t>
  </si>
  <si>
    <t>下伊那郡売木村</t>
  </si>
  <si>
    <t>28642</t>
  </si>
  <si>
    <t>大分県豊後高田市</t>
  </si>
  <si>
    <t>ラトビア</t>
  </si>
  <si>
    <t>佐原市</t>
  </si>
  <si>
    <t>商業施設「自用」飲食店「自用」</t>
  </si>
  <si>
    <t>茂原市</t>
  </si>
  <si>
    <t>12211</t>
  </si>
  <si>
    <t>21216</t>
  </si>
  <si>
    <t>佐倉市</t>
  </si>
  <si>
    <t>宮城県刈田郡七ヶ宿町</t>
  </si>
  <si>
    <t>東金市</t>
  </si>
  <si>
    <t>広島県大竹市</t>
  </si>
  <si>
    <t>12214</t>
  </si>
  <si>
    <t>八日市場市</t>
  </si>
  <si>
    <t>20601</t>
  </si>
  <si>
    <t>12215</t>
  </si>
  <si>
    <t>23234</t>
  </si>
  <si>
    <t>旭市</t>
  </si>
  <si>
    <t>貝塚市</t>
  </si>
  <si>
    <t>大阪府大阪市西成区</t>
  </si>
  <si>
    <t>12216</t>
  </si>
  <si>
    <t>枕崎市</t>
  </si>
  <si>
    <t>習志野市</t>
  </si>
  <si>
    <t>南海部郡直川村</t>
  </si>
  <si>
    <t>12217</t>
  </si>
  <si>
    <t>勝浦市</t>
  </si>
  <si>
    <t>46220</t>
  </si>
  <si>
    <t>12220</t>
  </si>
  <si>
    <t>流山市</t>
  </si>
  <si>
    <t>伊予郡砥部町</t>
  </si>
  <si>
    <t>八千代市</t>
  </si>
  <si>
    <t>20543</t>
  </si>
  <si>
    <t>我孫子市</t>
  </si>
  <si>
    <t>44404</t>
  </si>
  <si>
    <t>度会郡度会町</t>
  </si>
  <si>
    <t>福島県本宮市</t>
  </si>
  <si>
    <t>12223</t>
  </si>
  <si>
    <t>27201</t>
  </si>
  <si>
    <t>鴨川市</t>
  </si>
  <si>
    <t>17212</t>
  </si>
  <si>
    <t>12224</t>
  </si>
  <si>
    <t>44461</t>
  </si>
  <si>
    <t>鎌ケ谷市</t>
  </si>
  <si>
    <t>土佐郡本川村</t>
  </si>
  <si>
    <t>北海道河東郡音更町</t>
  </si>
  <si>
    <t>平塚市</t>
  </si>
  <si>
    <t>36366</t>
  </si>
  <si>
    <t>12225</t>
  </si>
  <si>
    <t>西彼杵郡大瀬戸町</t>
  </si>
  <si>
    <t>15403</t>
  </si>
  <si>
    <t>モンゴル</t>
  </si>
  <si>
    <t>富津市</t>
  </si>
  <si>
    <t>蒲生郡竜王町</t>
  </si>
  <si>
    <t>神埼郡三瀬村</t>
  </si>
  <si>
    <t>12227</t>
  </si>
  <si>
    <t>浦安市</t>
  </si>
  <si>
    <t>21214</t>
  </si>
  <si>
    <t>広島県豊田郡大崎上島町</t>
  </si>
  <si>
    <t>12228</t>
  </si>
  <si>
    <t>12229</t>
  </si>
  <si>
    <t>44214</t>
  </si>
  <si>
    <t>12305</t>
  </si>
  <si>
    <t>津名郡一宮町</t>
  </si>
  <si>
    <t>12230</t>
  </si>
  <si>
    <t>北安曇郡八坂村</t>
  </si>
  <si>
    <t>21624</t>
  </si>
  <si>
    <t>諏訪郡富士見町</t>
  </si>
  <si>
    <t>印西市</t>
  </si>
  <si>
    <t>南房総市</t>
  </si>
  <si>
    <t>42314</t>
  </si>
  <si>
    <t>イラン・イスラム共和国</t>
  </si>
  <si>
    <t>12235</t>
  </si>
  <si>
    <t>35305</t>
  </si>
  <si>
    <t>匝瑳市</t>
  </si>
  <si>
    <t>28361</t>
  </si>
  <si>
    <t>36404</t>
  </si>
  <si>
    <t>宗像郡玄海町</t>
  </si>
  <si>
    <t>12236</t>
  </si>
  <si>
    <t>34314</t>
  </si>
  <si>
    <t>12237</t>
  </si>
  <si>
    <t>阿武郡田万川町</t>
  </si>
  <si>
    <t>山武市</t>
  </si>
  <si>
    <t>田方郡大仁町</t>
  </si>
  <si>
    <t>15525</t>
  </si>
  <si>
    <t>JIS41</t>
  </si>
  <si>
    <t>いすみ市</t>
  </si>
  <si>
    <t>15218</t>
  </si>
  <si>
    <t>12239</t>
  </si>
  <si>
    <t>町田市</t>
  </si>
  <si>
    <t>31365</t>
  </si>
  <si>
    <t>01696</t>
  </si>
  <si>
    <t>大網白里市</t>
  </si>
  <si>
    <t>22382</t>
  </si>
  <si>
    <t>29424</t>
  </si>
  <si>
    <t>33203</t>
  </si>
  <si>
    <t>12303</t>
  </si>
  <si>
    <t>引佐郡細江町</t>
  </si>
  <si>
    <t>12322</t>
  </si>
  <si>
    <t>36466</t>
  </si>
  <si>
    <t>鳳至郡能都町</t>
  </si>
  <si>
    <t>印旛郡酒々井町</t>
  </si>
  <si>
    <t>鹿児島県大島郡天城町</t>
  </si>
  <si>
    <t>15461</t>
  </si>
  <si>
    <t>12324</t>
  </si>
  <si>
    <t>21213</t>
  </si>
  <si>
    <t>北佐久郡御代田町</t>
  </si>
  <si>
    <t>印旛郡富里町</t>
  </si>
  <si>
    <t>石川郡鳥越村</t>
  </si>
  <si>
    <t>15217</t>
  </si>
  <si>
    <t>上益城郡甲佐町</t>
  </si>
  <si>
    <t>12326</t>
  </si>
  <si>
    <t>印旛郡白井町</t>
  </si>
  <si>
    <t>36204</t>
  </si>
  <si>
    <t>12327</t>
  </si>
  <si>
    <t>名古屋市天白区</t>
  </si>
  <si>
    <t>12328</t>
  </si>
  <si>
    <t>印旛郡本埜村</t>
  </si>
  <si>
    <t>12329</t>
  </si>
  <si>
    <t>大川郡志度町</t>
  </si>
  <si>
    <t>東筑摩郡麻績村</t>
  </si>
  <si>
    <t>24213</t>
  </si>
  <si>
    <t>印旛郡栄町</t>
  </si>
  <si>
    <t>12341</t>
  </si>
  <si>
    <t>三豊郡豊中町</t>
  </si>
  <si>
    <t>香取郡下総町</t>
  </si>
  <si>
    <t>29422</t>
  </si>
  <si>
    <t>香取郡神崎町</t>
  </si>
  <si>
    <t>福知山市</t>
  </si>
  <si>
    <t>40363</t>
  </si>
  <si>
    <t>群馬県吾妻郡中之条町</t>
  </si>
  <si>
    <t>12343</t>
  </si>
  <si>
    <t>21202</t>
  </si>
  <si>
    <t>香取郡大栄町</t>
  </si>
  <si>
    <t>香取郡小見川町</t>
  </si>
  <si>
    <t>12345</t>
  </si>
  <si>
    <t>香取郡山田町</t>
  </si>
  <si>
    <t>甲賀市</t>
  </si>
  <si>
    <t>12347</t>
  </si>
  <si>
    <t>東近江市</t>
  </si>
  <si>
    <t>12361</t>
  </si>
  <si>
    <t>宿毛市</t>
  </si>
  <si>
    <r>
      <t xml:space="preserve">共有持分
割合
</t>
    </r>
    <r>
      <rPr>
        <sz val="12"/>
        <color theme="1"/>
        <rFont val="ＭＳ Ｐ明朝"/>
      </rPr>
      <t>※９</t>
    </r>
    <rPh sb="0" eb="2">
      <t>キョウユウ</t>
    </rPh>
    <rPh sb="2" eb="3">
      <t>モ</t>
    </rPh>
    <rPh sb="3" eb="4">
      <t>ブン</t>
    </rPh>
    <rPh sb="5" eb="7">
      <t>ワリアイ</t>
    </rPh>
    <phoneticPr fontId="3"/>
  </si>
  <si>
    <t>12362</t>
  </si>
  <si>
    <t>23116</t>
  </si>
  <si>
    <t>阿蘇郡阿蘇町</t>
  </si>
  <si>
    <t>海上郡飯岡町</t>
  </si>
  <si>
    <t>鹿島郡中島町</t>
  </si>
  <si>
    <t>12381</t>
  </si>
  <si>
    <t>23422</t>
  </si>
  <si>
    <t>京都府相楽郡南山城村</t>
  </si>
  <si>
    <t>上伊那郡箕輪町</t>
  </si>
  <si>
    <t>匝瑳郡光町</t>
  </si>
  <si>
    <t>海部郡佐織町</t>
  </si>
  <si>
    <t>甲賀郡甲賀町</t>
  </si>
  <si>
    <t>18362</t>
  </si>
  <si>
    <t>東ティモール</t>
  </si>
  <si>
    <t>12382</t>
  </si>
  <si>
    <t>名</t>
    <rPh sb="0" eb="1">
      <t>メイ</t>
    </rPh>
    <phoneticPr fontId="3"/>
  </si>
  <si>
    <t>12402</t>
  </si>
  <si>
    <t>高知県幡多郡大月町</t>
  </si>
  <si>
    <t>山武郡大網白里町</t>
  </si>
  <si>
    <t>12403</t>
  </si>
  <si>
    <t>⑯</t>
  </si>
  <si>
    <t>小笠郡小笠町</t>
  </si>
  <si>
    <t>20386</t>
  </si>
  <si>
    <t>12404</t>
  </si>
  <si>
    <t>田方郡伊豆長岡町</t>
  </si>
  <si>
    <t>28365</t>
  </si>
  <si>
    <t>美馬郡脇町</t>
  </si>
  <si>
    <t>山武郡成東町</t>
  </si>
  <si>
    <t>隠岐郡隠岐の島町</t>
  </si>
  <si>
    <t>12405</t>
  </si>
  <si>
    <t>12406</t>
  </si>
  <si>
    <t>山武郡松尾町</t>
  </si>
  <si>
    <t>20350</t>
  </si>
  <si>
    <t>15444</t>
  </si>
  <si>
    <t>12409</t>
  </si>
  <si>
    <t>都道府県政令指定都市
入力欄</t>
    <rPh sb="0" eb="4">
      <t>トドウフケン</t>
    </rPh>
    <rPh sb="4" eb="6">
      <t>セイレイ</t>
    </rPh>
    <rPh sb="6" eb="8">
      <t>シテイ</t>
    </rPh>
    <rPh sb="8" eb="10">
      <t>トシ</t>
    </rPh>
    <rPh sb="11" eb="14">
      <t>ニュウリョクラン</t>
    </rPh>
    <phoneticPr fontId="3"/>
  </si>
  <si>
    <t>12410</t>
  </si>
  <si>
    <t>和気郡佐伯町</t>
  </si>
  <si>
    <t>山武郡横芝光町</t>
  </si>
  <si>
    <t>東諸県郡綾町</t>
  </si>
  <si>
    <t>12422</t>
  </si>
  <si>
    <t>長生郡長生村</t>
  </si>
  <si>
    <t>高知県須崎市</t>
  </si>
  <si>
    <t>14213</t>
  </si>
  <si>
    <t>嘉穂郡桂川町</t>
  </si>
  <si>
    <t>18342</t>
  </si>
  <si>
    <t>東蒲原郡上川村</t>
  </si>
  <si>
    <t>12424</t>
  </si>
  <si>
    <t>13382</t>
  </si>
  <si>
    <t>長生郡白子町</t>
  </si>
  <si>
    <t>12426</t>
  </si>
  <si>
    <t>長生郡長柄町</t>
  </si>
  <si>
    <t>12427</t>
  </si>
  <si>
    <t>築上郡椎田町</t>
  </si>
  <si>
    <t>長生郡長南町</t>
  </si>
  <si>
    <t>北葛城郡広陵町</t>
  </si>
  <si>
    <t>19422</t>
  </si>
  <si>
    <t>玖珂郡美和町</t>
  </si>
  <si>
    <t>12441</t>
  </si>
  <si>
    <t>23102</t>
  </si>
  <si>
    <t>沖縄県八重山郡竹富町</t>
  </si>
  <si>
    <t>12442</t>
  </si>
  <si>
    <t>栃尾市</t>
  </si>
  <si>
    <t>12443</t>
  </si>
  <si>
    <t>夷隅郡大原町</t>
  </si>
  <si>
    <t>四万十市</t>
  </si>
  <si>
    <t>21443</t>
  </si>
  <si>
    <t>長野県南佐久郡川上村</t>
  </si>
  <si>
    <t>12445</t>
  </si>
  <si>
    <t>夷隅郡岬町</t>
  </si>
  <si>
    <t>12461</t>
  </si>
  <si>
    <t>40604</t>
  </si>
  <si>
    <t>千葉県山武郡横芝光町</t>
  </si>
  <si>
    <t>魚津市</t>
  </si>
  <si>
    <t>12462</t>
  </si>
  <si>
    <t>40218</t>
  </si>
  <si>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3"/>
  </si>
  <si>
    <t>12465</t>
  </si>
  <si>
    <t>安房郡白浜町</t>
  </si>
  <si>
    <t>山形県酒田市</t>
  </si>
  <si>
    <t>③で選択した利用目的の細区分を選択</t>
    <rPh sb="2" eb="4">
      <t>センタク</t>
    </rPh>
    <rPh sb="6" eb="10">
      <t>リヨウモクテキ</t>
    </rPh>
    <rPh sb="11" eb="12">
      <t>コマ</t>
    </rPh>
    <rPh sb="12" eb="14">
      <t>クブン</t>
    </rPh>
    <rPh sb="15" eb="17">
      <t>センタク</t>
    </rPh>
    <phoneticPr fontId="3"/>
  </si>
  <si>
    <t>東村山市</t>
  </si>
  <si>
    <t>12467</t>
  </si>
  <si>
    <t>安房郡丸山町</t>
  </si>
  <si>
    <t>豊川市</t>
  </si>
  <si>
    <t>玉名郡和水町</t>
  </si>
  <si>
    <t>12468</t>
  </si>
  <si>
    <t>安房郡和田町</t>
  </si>
  <si>
    <t>12472</t>
  </si>
  <si>
    <t>雲南市</t>
  </si>
  <si>
    <t>13101</t>
  </si>
  <si>
    <t>千代田区</t>
  </si>
  <si>
    <t>33522</t>
  </si>
  <si>
    <t>中央区</t>
  </si>
  <si>
    <t>栃木県那須郡那須町</t>
  </si>
  <si>
    <t>有</t>
    <rPh sb="0" eb="1">
      <t>アリ</t>
    </rPh>
    <phoneticPr fontId="3"/>
  </si>
  <si>
    <t>22486</t>
  </si>
  <si>
    <t>島尻郡与那原町</t>
  </si>
  <si>
    <t>磐田郡竜洋町</t>
  </si>
  <si>
    <t>海津市</t>
  </si>
  <si>
    <t>13103</t>
  </si>
  <si>
    <t>港区</t>
  </si>
  <si>
    <t>32448</t>
  </si>
  <si>
    <t>賀茂郡西伊豆町</t>
  </si>
  <si>
    <t>13104</t>
  </si>
  <si>
    <t>13107</t>
  </si>
  <si>
    <t>JIS33</t>
  </si>
  <si>
    <t>墨田区</t>
  </si>
  <si>
    <t>西伯郡大山町</t>
  </si>
  <si>
    <t>19363</t>
  </si>
  <si>
    <t>15216</t>
  </si>
  <si>
    <t>江東区</t>
  </si>
  <si>
    <t>37427</t>
  </si>
  <si>
    <t>品川区</t>
  </si>
  <si>
    <t>13110</t>
  </si>
  <si>
    <t>20521</t>
  </si>
  <si>
    <t>目黒区</t>
  </si>
  <si>
    <t>46483</t>
  </si>
  <si>
    <t>大田区</t>
  </si>
  <si>
    <t>26209</t>
  </si>
  <si>
    <t>42409</t>
  </si>
  <si>
    <t>世田谷区</t>
  </si>
  <si>
    <t>13114</t>
  </si>
  <si>
    <t>23303</t>
  </si>
  <si>
    <t>19303</t>
  </si>
  <si>
    <t>中野区</t>
  </si>
  <si>
    <t>小田郡美星町</t>
  </si>
  <si>
    <t>13115</t>
  </si>
  <si>
    <t>所有権　</t>
    <rPh sb="0" eb="3">
      <t>ショユウケン</t>
    </rPh>
    <phoneticPr fontId="3"/>
  </si>
  <si>
    <t>豊島区</t>
  </si>
  <si>
    <t>13117</t>
  </si>
  <si>
    <t>15346</t>
  </si>
  <si>
    <t>40133</t>
  </si>
  <si>
    <t>18422</t>
  </si>
  <si>
    <t>沖縄県沖縄市</t>
  </si>
  <si>
    <t>荒川区</t>
  </si>
  <si>
    <t>板橋区</t>
  </si>
  <si>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
  </si>
  <si>
    <t>32385</t>
  </si>
  <si>
    <t>13120</t>
  </si>
  <si>
    <t>足立区</t>
  </si>
  <si>
    <t>37406</t>
  </si>
  <si>
    <t>13123</t>
  </si>
  <si>
    <t>登記簿</t>
    <rPh sb="0" eb="3">
      <t>トウキボ</t>
    </rPh>
    <phoneticPr fontId="3"/>
  </si>
  <si>
    <t>14205</t>
  </si>
  <si>
    <t>39383</t>
  </si>
  <si>
    <t>八王子市</t>
  </si>
  <si>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</si>
  <si>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西彼杵郡高島町</t>
  </si>
  <si>
    <t>20485</t>
  </si>
  <si>
    <t>13202</t>
  </si>
  <si>
    <t>立川市</t>
  </si>
  <si>
    <t>34105</t>
  </si>
  <si>
    <t>13203</t>
  </si>
  <si>
    <t>駒ケ根市</t>
  </si>
  <si>
    <t>産業廃棄物処理場</t>
  </si>
  <si>
    <t>13204</t>
  </si>
  <si>
    <t>埼玉県吉川市</t>
  </si>
  <si>
    <t>20429</t>
  </si>
  <si>
    <t>13205</t>
  </si>
  <si>
    <t>宮城県宮城郡松島町</t>
  </si>
  <si>
    <t>中新川郡立山町</t>
  </si>
  <si>
    <t>青梅市</t>
  </si>
  <si>
    <t>府中市</t>
  </si>
  <si>
    <t>34562</t>
  </si>
  <si>
    <t>13207</t>
  </si>
  <si>
    <t>筑後市</t>
  </si>
  <si>
    <t>児湯郡川南町</t>
  </si>
  <si>
    <t>昭島市</t>
  </si>
  <si>
    <t>愛知県高浜市</t>
  </si>
  <si>
    <t>亀岡市</t>
  </si>
  <si>
    <t>沖縄県中頭郡読谷村</t>
  </si>
  <si>
    <t>秋田県山本郡三種町</t>
  </si>
  <si>
    <t>13208</t>
  </si>
  <si>
    <t>35212</t>
  </si>
  <si>
    <t>上水内郡牟礼村</t>
  </si>
  <si>
    <t>長野県下伊那郡阿智村</t>
  </si>
  <si>
    <t>13209</t>
  </si>
  <si>
    <t>長野県上伊那郡中川村</t>
  </si>
  <si>
    <t>南佐久郡南相木村</t>
  </si>
  <si>
    <t>13210</t>
  </si>
  <si>
    <t>JIS38</t>
  </si>
  <si>
    <t>中郡二宮町</t>
  </si>
  <si>
    <t>小金井市</t>
  </si>
  <si>
    <t>13211</t>
  </si>
  <si>
    <t>木曽郡大桑村</t>
  </si>
  <si>
    <t>日野市</t>
  </si>
  <si>
    <t>下伊那郡南信濃村</t>
  </si>
  <si>
    <t>13213</t>
  </si>
  <si>
    <t>犬上郡豊郷町</t>
  </si>
  <si>
    <t>38206</t>
  </si>
  <si>
    <t>13214</t>
  </si>
  <si>
    <t>ソロモン諸島</t>
  </si>
  <si>
    <t>薩摩郡入来町</t>
  </si>
  <si>
    <t>国分寺市</t>
  </si>
  <si>
    <t>郡上郡美並村</t>
  </si>
  <si>
    <t>13215</t>
  </si>
  <si>
    <t>西蒲原郡吉田町</t>
  </si>
  <si>
    <t>32381</t>
  </si>
  <si>
    <t>国立市</t>
  </si>
  <si>
    <t>スイス</t>
  </si>
  <si>
    <t>足柄下郡湯河原町</t>
  </si>
  <si>
    <t>13216</t>
  </si>
  <si>
    <t>座間市</t>
  </si>
  <si>
    <t>神崎郡五個荘町</t>
  </si>
  <si>
    <t>田無市</t>
  </si>
  <si>
    <t>13217</t>
  </si>
  <si>
    <t>ブルネイ・ダルサラーム</t>
  </si>
  <si>
    <t>シンガポール</t>
  </si>
  <si>
    <t>13218</t>
  </si>
  <si>
    <t>福生市</t>
  </si>
  <si>
    <t>13219</t>
  </si>
  <si>
    <t>東八代郡石和町</t>
  </si>
  <si>
    <t>13220</t>
  </si>
  <si>
    <t>多気郡多気町</t>
  </si>
  <si>
    <t>東宇和郡宇和町</t>
  </si>
  <si>
    <t>千葉県船橋市</t>
  </si>
  <si>
    <t>13221</t>
  </si>
  <si>
    <t>アゼルバイジャン</t>
  </si>
  <si>
    <t>熊本県玉名郡南関町</t>
  </si>
  <si>
    <t>東久留米市</t>
  </si>
  <si>
    <t>21215</t>
  </si>
  <si>
    <t>13223</t>
  </si>
  <si>
    <t>洲本市</t>
  </si>
  <si>
    <t>吉田郡松岡町</t>
  </si>
  <si>
    <t>神奈川県川崎市麻生区</t>
  </si>
  <si>
    <t>武蔵村山市</t>
  </si>
  <si>
    <t>埼玉県越谷市</t>
  </si>
  <si>
    <t>13224</t>
  </si>
  <si>
    <t>多摩市</t>
  </si>
  <si>
    <t>千葉県長生郡睦沢町</t>
  </si>
  <si>
    <t>秋川市</t>
  </si>
  <si>
    <t>13227</t>
  </si>
  <si>
    <t>羽村市</t>
  </si>
  <si>
    <t>13303</t>
  </si>
  <si>
    <t>西多摩郡日の出町</t>
  </si>
  <si>
    <t>21464</t>
  </si>
  <si>
    <t>西多摩郡五日市町</t>
  </si>
  <si>
    <t>世羅郡世羅西町</t>
  </si>
  <si>
    <t>西蒲原郡弥彦村</t>
  </si>
  <si>
    <t>下松市</t>
  </si>
  <si>
    <t>13307</t>
  </si>
  <si>
    <t>西多摩郡桧原村</t>
  </si>
  <si>
    <t>島尻郡北大東村</t>
  </si>
  <si>
    <t>西多摩郡奥多摩町</t>
  </si>
  <si>
    <t>13361</t>
  </si>
  <si>
    <t>千葉県白井市</t>
  </si>
  <si>
    <t>14109</t>
  </si>
  <si>
    <t>13362</t>
  </si>
  <si>
    <t>13363</t>
  </si>
  <si>
    <t>西彼杵郡外海町</t>
  </si>
  <si>
    <t>14132</t>
  </si>
  <si>
    <t>新島村</t>
  </si>
  <si>
    <t>大島郡徳之島町</t>
  </si>
  <si>
    <t>15202</t>
  </si>
  <si>
    <t>伊勢原市</t>
  </si>
  <si>
    <t>三宅村</t>
  </si>
  <si>
    <t>八丈町</t>
  </si>
  <si>
    <t>千葉県千葉市稲毛区</t>
  </si>
  <si>
    <t>牧之原市</t>
  </si>
  <si>
    <t>青ケ島村</t>
  </si>
  <si>
    <t>有田郡吉備町</t>
  </si>
  <si>
    <t>南安曇郡穂高町</t>
  </si>
  <si>
    <t>小笠原村</t>
  </si>
  <si>
    <t>恵那郡上矢作町</t>
  </si>
  <si>
    <t>横浜市鶴見区</t>
  </si>
  <si>
    <t>榛原郡相良町</t>
  </si>
  <si>
    <t>東八代郡八代町</t>
  </si>
  <si>
    <t>14102</t>
  </si>
  <si>
    <t>横浜市神奈川区</t>
  </si>
  <si>
    <t>②「マニュアル」シートタブを右クリックし、表示されるメニューから「再表示」をクリックすると、再表示の画面が表示されます。</t>
    <rPh sb="33" eb="34">
      <t>サイ</t>
    </rPh>
    <rPh sb="53" eb="55">
      <t>ヒョウジ</t>
    </rPh>
    <phoneticPr fontId="3"/>
  </si>
  <si>
    <t>23442</t>
  </si>
  <si>
    <t>横浜市西区</t>
  </si>
  <si>
    <r>
      <t>③で権利の種類を</t>
    </r>
    <r>
      <rPr>
        <b/>
        <sz val="10"/>
        <color auto="1"/>
        <rFont val="游ゴシック"/>
      </rPr>
      <t>「その他」</t>
    </r>
    <r>
      <rPr>
        <sz val="10"/>
        <color auto="1"/>
        <rFont val="游ゴシック"/>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3"/>
  </si>
  <si>
    <t>14104</t>
  </si>
  <si>
    <t>14105</t>
  </si>
  <si>
    <t>31383</t>
  </si>
  <si>
    <t>14106</t>
  </si>
  <si>
    <t>京都市左京区</t>
  </si>
  <si>
    <t>24206</t>
  </si>
  <si>
    <t>神奈川県横浜市南区</t>
  </si>
  <si>
    <t>相模原市_54</t>
  </si>
  <si>
    <t>14108</t>
  </si>
  <si>
    <t>唐津市</t>
  </si>
  <si>
    <t>横浜市金沢区</t>
  </si>
  <si>
    <t>14110</t>
  </si>
  <si>
    <t>青森県八戸市</t>
  </si>
  <si>
    <t>横浜市戸塚区</t>
  </si>
  <si>
    <t>横浜市緑区</t>
  </si>
  <si>
    <t>中頭郡西原町</t>
  </si>
  <si>
    <t>14114</t>
  </si>
  <si>
    <t>藤枝市</t>
  </si>
  <si>
    <t>横浜市瀬谷区</t>
  </si>
  <si>
    <t>22101</t>
  </si>
  <si>
    <t>14116</t>
  </si>
  <si>
    <t>横浜市泉区</t>
  </si>
  <si>
    <t>17386</t>
  </si>
  <si>
    <t>横浜市青葉区</t>
  </si>
  <si>
    <t>浜松市天竜区</t>
  </si>
  <si>
    <t>横浜市都筑区</t>
  </si>
  <si>
    <t>14131</t>
  </si>
  <si>
    <t>川崎市幸区</t>
  </si>
  <si>
    <t>北巨摩郡武川村</t>
  </si>
  <si>
    <t>14133</t>
  </si>
  <si>
    <t>川崎市中原区</t>
  </si>
  <si>
    <t>クロアチア</t>
  </si>
  <si>
    <t>名古屋市昭和区</t>
  </si>
  <si>
    <t>14134</t>
  </si>
  <si>
    <t>南河内郡千早赤阪村</t>
  </si>
  <si>
    <t>川崎市高津区</t>
  </si>
  <si>
    <t>埼玉県入間郡越生町</t>
  </si>
  <si>
    <t>上伊那郡南箕輪村</t>
  </si>
  <si>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3"/>
  </si>
  <si>
    <t>那賀郡貴志川町</t>
  </si>
  <si>
    <t>球磨郡山江村</t>
  </si>
  <si>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3"/>
  </si>
  <si>
    <t>川崎市宮前区</t>
  </si>
  <si>
    <t>羽咋市</t>
  </si>
  <si>
    <t>24525</t>
  </si>
  <si>
    <t>14137</t>
  </si>
  <si>
    <t>40641</t>
  </si>
  <si>
    <t>北蒲原郡水原町</t>
  </si>
  <si>
    <t>川崎市麻生区</t>
  </si>
  <si>
    <t>33362</t>
  </si>
  <si>
    <t>長野県東筑摩郡麻績村</t>
  </si>
  <si>
    <t>14152</t>
  </si>
  <si>
    <t>4</t>
  </si>
  <si>
    <t>相模原市中央区</t>
  </si>
  <si>
    <t>神戸市西区</t>
  </si>
  <si>
    <t>14153</t>
  </si>
  <si>
    <t>山形県西村山郡河北町</t>
  </si>
  <si>
    <t>15607</t>
  </si>
  <si>
    <t>滋賀県蒲生郡竜王町</t>
  </si>
  <si>
    <t>横須賀市</t>
  </si>
  <si>
    <t>富田林市</t>
  </si>
  <si>
    <t>住宅「販売」共同住宅「販売」</t>
  </si>
  <si>
    <t>14204</t>
  </si>
  <si>
    <t>藤沢市</t>
  </si>
  <si>
    <t>14206</t>
  </si>
  <si>
    <t>埴科郡坂城町</t>
  </si>
  <si>
    <t>茅ケ崎市</t>
  </si>
  <si>
    <t>逗子市</t>
  </si>
  <si>
    <t>埼玉県東松山市</t>
  </si>
  <si>
    <t>相模原市</t>
  </si>
  <si>
    <t>38321</t>
  </si>
  <si>
    <t>広島県尾道市</t>
  </si>
  <si>
    <t>15442</t>
  </si>
  <si>
    <t>14210</t>
  </si>
  <si>
    <t>香川県丸亀市</t>
  </si>
  <si>
    <t>下伊那郡阿智村</t>
  </si>
  <si>
    <t>14211</t>
  </si>
  <si>
    <t>43204</t>
  </si>
  <si>
    <t>ガンビア</t>
  </si>
  <si>
    <t>14214</t>
  </si>
  <si>
    <t>14215</t>
  </si>
  <si>
    <t>単独の届出・一団の届出</t>
    <rPh sb="0" eb="2">
      <t>タンドク</t>
    </rPh>
    <rPh sb="3" eb="5">
      <t>トドケデ</t>
    </rPh>
    <rPh sb="6" eb="8">
      <t>イチダン</t>
    </rPh>
    <rPh sb="9" eb="11">
      <t>トドケデ</t>
    </rPh>
    <phoneticPr fontId="3"/>
  </si>
  <si>
    <t>小県郡東部町</t>
  </si>
  <si>
    <t>その他（農業等）</t>
    <rPh sb="6" eb="7">
      <t>ナド</t>
    </rPh>
    <phoneticPr fontId="3"/>
  </si>
  <si>
    <t>14217</t>
  </si>
  <si>
    <t>南足柄市</t>
  </si>
  <si>
    <t>綾瀬市</t>
  </si>
  <si>
    <t>43526</t>
  </si>
  <si>
    <t>14301</t>
  </si>
  <si>
    <t>21625</t>
  </si>
  <si>
    <t>姶良郡牧園町</t>
  </si>
  <si>
    <t>三浦郡葉山町</t>
  </si>
  <si>
    <t>南魚沼郡大和町</t>
  </si>
  <si>
    <t>34461</t>
  </si>
  <si>
    <t>14321</t>
  </si>
  <si>
    <t>14342</t>
  </si>
  <si>
    <t>14361</t>
  </si>
  <si>
    <t>足柄上郡中井町</t>
  </si>
  <si>
    <t>茨木市</t>
  </si>
  <si>
    <t>47357</t>
  </si>
  <si>
    <t>14363</t>
  </si>
  <si>
    <t>足柄上郡松田町</t>
  </si>
  <si>
    <t>足柄上郡山北町</t>
  </si>
  <si>
    <t>足柄上郡開成町</t>
  </si>
  <si>
    <t>14382</t>
  </si>
  <si>
    <t>22342</t>
  </si>
  <si>
    <t>20206</t>
  </si>
  <si>
    <t>14383</t>
  </si>
  <si>
    <t>26401</t>
  </si>
  <si>
    <t>14384</t>
  </si>
  <si>
    <t>福岡県田川市</t>
  </si>
  <si>
    <t>愛甲郡愛川町</t>
  </si>
  <si>
    <t>40621</t>
  </si>
  <si>
    <t>愛甲郡清川村</t>
  </si>
  <si>
    <t>35508</t>
  </si>
  <si>
    <t>島尻郡伊平屋村</t>
  </si>
  <si>
    <t>津久井郡城山町</t>
  </si>
  <si>
    <t>津久井郡津久井町</t>
  </si>
  <si>
    <t>100</t>
  </si>
  <si>
    <t>14423</t>
  </si>
  <si>
    <t>44521</t>
  </si>
  <si>
    <t>津久井郡相模湖町</t>
  </si>
  <si>
    <t>14424</t>
  </si>
  <si>
    <t>殿</t>
    <rPh sb="0" eb="1">
      <t>ドノ</t>
    </rPh>
    <phoneticPr fontId="3"/>
  </si>
  <si>
    <t>津久井郡藤野町</t>
  </si>
  <si>
    <t>安芸郡馬路村</t>
  </si>
  <si>
    <t>加茂郡東白川村</t>
  </si>
  <si>
    <t>新潟市東区</t>
  </si>
  <si>
    <t>15103</t>
  </si>
  <si>
    <t>新潟市中央区</t>
  </si>
  <si>
    <t>15104</t>
  </si>
  <si>
    <t>43402</t>
  </si>
  <si>
    <t>15105</t>
  </si>
  <si>
    <t>20414</t>
  </si>
  <si>
    <t>薩摩郡薩摩町</t>
  </si>
  <si>
    <t>新潟市秋葉区</t>
  </si>
  <si>
    <t>静岡県周智郡森町</t>
  </si>
  <si>
    <t>新潟市南区</t>
  </si>
  <si>
    <t>15107</t>
  </si>
  <si>
    <t>新潟市西区</t>
  </si>
  <si>
    <t>高島郡朽木村</t>
  </si>
  <si>
    <t>三条市</t>
  </si>
  <si>
    <t>別荘「自用」</t>
    <rPh sb="0" eb="2">
      <t>ベッソウ</t>
    </rPh>
    <rPh sb="3" eb="5">
      <t>ジヨウ</t>
    </rPh>
    <phoneticPr fontId="3"/>
  </si>
  <si>
    <t>15205</t>
  </si>
  <si>
    <t>柏崎市</t>
  </si>
  <si>
    <t>22381</t>
  </si>
  <si>
    <t>新発田市</t>
  </si>
  <si>
    <t>15207</t>
  </si>
  <si>
    <t>15208</t>
  </si>
  <si>
    <t>15209</t>
  </si>
  <si>
    <t>イギリス</t>
  </si>
  <si>
    <t>南巨摩郡富沢町</t>
  </si>
  <si>
    <t>十日町市</t>
  </si>
  <si>
    <t>45345</t>
  </si>
  <si>
    <t>17322</t>
  </si>
  <si>
    <t>見附市</t>
  </si>
  <si>
    <t>北牟婁郡海山町</t>
  </si>
  <si>
    <t>15213</t>
  </si>
  <si>
    <t>鹿児島県出水市</t>
  </si>
  <si>
    <t>15215</t>
  </si>
  <si>
    <t>26421</t>
  </si>
  <si>
    <t>15219</t>
  </si>
  <si>
    <t>東筑摩郡生坂村</t>
  </si>
  <si>
    <t>山県郡芸北町</t>
  </si>
  <si>
    <t>15220</t>
  </si>
  <si>
    <t>23361</t>
  </si>
  <si>
    <t>40343</t>
  </si>
  <si>
    <t>21303</t>
  </si>
  <si>
    <t>39210</t>
  </si>
  <si>
    <t>15464</t>
  </si>
  <si>
    <t>白根市</t>
  </si>
  <si>
    <t>15221</t>
  </si>
  <si>
    <t>19344</t>
  </si>
  <si>
    <t>豊栄市</t>
  </si>
  <si>
    <t>43364</t>
  </si>
  <si>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3"/>
  </si>
  <si>
    <t>岩船郡神林村</t>
  </si>
  <si>
    <t>15222</t>
  </si>
  <si>
    <t>久米郡中央町</t>
  </si>
  <si>
    <t>兵庫県赤穂郡上郡町</t>
  </si>
  <si>
    <t>上越市</t>
  </si>
  <si>
    <t>15223</t>
  </si>
  <si>
    <t>代表者の役職名・氏名(法人の場合のみ)</t>
  </si>
  <si>
    <t>15226</t>
  </si>
  <si>
    <t>岡山県井原市</t>
  </si>
  <si>
    <t>016</t>
  </si>
  <si>
    <t>南魚沼市</t>
  </si>
  <si>
    <t>天竜市</t>
  </si>
  <si>
    <t>21566</t>
  </si>
  <si>
    <t>46213</t>
  </si>
  <si>
    <t>15301</t>
  </si>
  <si>
    <t>岐阜県可児郡御嵩町</t>
  </si>
  <si>
    <t>上水内郡中条村</t>
  </si>
  <si>
    <t>15304</t>
  </si>
  <si>
    <t>15306</t>
  </si>
  <si>
    <t>吾川郡吾北村</t>
  </si>
  <si>
    <t>高知県吾川郡いの町</t>
  </si>
  <si>
    <t>栃木県日光市</t>
  </si>
  <si>
    <t>上水内郡鬼無里村</t>
  </si>
  <si>
    <t>15308</t>
  </si>
  <si>
    <t>上高井郡小布施町</t>
  </si>
  <si>
    <t>北蒲原郡加治川村</t>
  </si>
  <si>
    <t>オーランド諸島</t>
  </si>
  <si>
    <t>北蒲原郡紫雲寺町</t>
  </si>
  <si>
    <t>北蒲原郡中条町</t>
  </si>
  <si>
    <t>15311</t>
  </si>
  <si>
    <t>23602</t>
  </si>
  <si>
    <t>下県郡美津島町</t>
  </si>
  <si>
    <t>中蒲原郡小須戸町</t>
  </si>
  <si>
    <t>15322</t>
  </si>
  <si>
    <t>東頚城郡松之山町</t>
  </si>
  <si>
    <t>久世郡久御山町</t>
  </si>
  <si>
    <t>15324</t>
  </si>
  <si>
    <t>西蒲原郡岩室村</t>
  </si>
  <si>
    <t>15342</t>
  </si>
  <si>
    <t>西蒲原郡分水町</t>
  </si>
  <si>
    <t>高田郡向原町</t>
  </si>
  <si>
    <t>18501</t>
  </si>
  <si>
    <t>宇土郡三角町</t>
  </si>
  <si>
    <t>15345</t>
  </si>
  <si>
    <t>41423</t>
  </si>
  <si>
    <t>西蒲原郡巻町</t>
  </si>
  <si>
    <t>西蒲原郡味方村</t>
  </si>
  <si>
    <t>西蒲原郡潟東村</t>
  </si>
  <si>
    <t>幡多郡大方町</t>
  </si>
  <si>
    <t>15350</t>
  </si>
  <si>
    <t>粕屋郡古賀町</t>
  </si>
  <si>
    <t>23115</t>
  </si>
  <si>
    <t>15351</t>
  </si>
  <si>
    <t>鹿児島県熊毛郡屋久島町</t>
  </si>
  <si>
    <t>31366</t>
  </si>
  <si>
    <t>西蒲原郡中之口村</t>
  </si>
  <si>
    <t>恵那郡加子母村</t>
  </si>
  <si>
    <t>大府市</t>
  </si>
  <si>
    <t>43510</t>
  </si>
  <si>
    <t>20216</t>
  </si>
  <si>
    <t>15361</t>
  </si>
  <si>
    <t>榛原郡吉田町</t>
  </si>
  <si>
    <t>20309</t>
  </si>
  <si>
    <t>52</t>
  </si>
  <si>
    <t>15362</t>
  </si>
  <si>
    <t>南蒲原郡栄町</t>
  </si>
  <si>
    <t>上房郡有漢町</t>
  </si>
  <si>
    <t>庵原郡富士川町</t>
  </si>
  <si>
    <t>15364</t>
  </si>
  <si>
    <t>豊橋市</t>
  </si>
  <si>
    <t>38505</t>
  </si>
  <si>
    <t>東蒲原郡津川町</t>
  </si>
  <si>
    <t>東彼杵郡川棚町</t>
  </si>
  <si>
    <t>15382</t>
  </si>
  <si>
    <t>東蒲原郡鹿瀬町</t>
  </si>
  <si>
    <t>28645</t>
  </si>
  <si>
    <t>44422</t>
  </si>
  <si>
    <t>15384</t>
  </si>
  <si>
    <t>グアム</t>
  </si>
  <si>
    <t>東蒲原郡三川村</t>
  </si>
  <si>
    <t>15385</t>
  </si>
  <si>
    <t>北葛城郡王寺町</t>
  </si>
  <si>
    <t>滋賀県大津市</t>
  </si>
  <si>
    <t>かほく市</t>
  </si>
  <si>
    <t>青森県上北郡六ヶ所村</t>
  </si>
  <si>
    <t>種類・概要・規模・使用年数等</t>
    <rPh sb="3" eb="5">
      <t>ガイヨウ</t>
    </rPh>
    <rPh sb="6" eb="8">
      <t>キボ</t>
    </rPh>
    <rPh sb="9" eb="11">
      <t>シヨウ</t>
    </rPh>
    <rPh sb="11" eb="13">
      <t>ネンスウ</t>
    </rPh>
    <rPh sb="13" eb="14">
      <t>トウ</t>
    </rPh>
    <phoneticPr fontId="3"/>
  </si>
  <si>
    <t>三島郡越路町</t>
  </si>
  <si>
    <t>三島郡三島町</t>
  </si>
  <si>
    <t>15404</t>
  </si>
  <si>
    <t>15405</t>
  </si>
  <si>
    <t>越智郡吉海町</t>
  </si>
  <si>
    <t>45208</t>
  </si>
  <si>
    <t>北魚沼郡川口町</t>
  </si>
  <si>
    <t>15443</t>
  </si>
  <si>
    <t>北魚沼郡小出町</t>
  </si>
  <si>
    <t>業　　　種</t>
    <rPh sb="0" eb="1">
      <t>ゴウ</t>
    </rPh>
    <rPh sb="4" eb="5">
      <t>シュ</t>
    </rPh>
    <phoneticPr fontId="3"/>
  </si>
  <si>
    <t>区　　　分</t>
    <rPh sb="0" eb="1">
      <t>ク</t>
    </rPh>
    <rPh sb="4" eb="5">
      <t>ブン</t>
    </rPh>
    <phoneticPr fontId="3"/>
  </si>
  <si>
    <t>15446</t>
  </si>
  <si>
    <t>15447</t>
  </si>
  <si>
    <t>34210</t>
  </si>
  <si>
    <t>北魚沼郡入広瀬村</t>
  </si>
  <si>
    <t>42387</t>
  </si>
  <si>
    <r>
      <t>⑧が「</t>
    </r>
    <r>
      <rPr>
        <b/>
        <sz val="10"/>
        <color auto="1"/>
        <rFont val="游ゴシック"/>
      </rPr>
      <t>個人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コジン</t>
    </rPh>
    <rPh sb="15" eb="16">
      <t>トウ</t>
    </rPh>
    <rPh sb="17" eb="19">
      <t>キサイ</t>
    </rPh>
    <rPh sb="22" eb="24">
      <t>コクセキ</t>
    </rPh>
    <phoneticPr fontId="3"/>
  </si>
  <si>
    <t>南魚沼郡湯沢町</t>
  </si>
  <si>
    <t>15462</t>
  </si>
  <si>
    <t>南魚沼郡塩沢町</t>
  </si>
  <si>
    <t>15481</t>
  </si>
  <si>
    <t>15482</t>
  </si>
  <si>
    <t>任意入力の項目。</t>
    <rPh sb="0" eb="2">
      <t>ニンイ</t>
    </rPh>
    <rPh sb="2" eb="4">
      <t>ニュウリョク</t>
    </rPh>
    <rPh sb="5" eb="7">
      <t>コウモク</t>
    </rPh>
    <phoneticPr fontId="3"/>
  </si>
  <si>
    <t>15483</t>
  </si>
  <si>
    <t>中魚沼郡中里村</t>
  </si>
  <si>
    <t>刈羽郡高柳町</t>
  </si>
  <si>
    <t>41381</t>
  </si>
  <si>
    <t>15502</t>
  </si>
  <si>
    <t>刈羽郡小国町</t>
  </si>
  <si>
    <t>31203</t>
  </si>
  <si>
    <t>高知県幡多郡黒潮町</t>
  </si>
  <si>
    <t>JIS48</t>
  </si>
  <si>
    <t>香美郡赤岡町</t>
  </si>
  <si>
    <t>15504</t>
  </si>
  <si>
    <t>32526</t>
  </si>
  <si>
    <t>20463</t>
  </si>
  <si>
    <t>18425</t>
  </si>
  <si>
    <t>刈羽郡刈羽村</t>
  </si>
  <si>
    <t>名西郡神山町</t>
  </si>
  <si>
    <t>刈羽郡西山町</t>
  </si>
  <si>
    <t>仲多度郡多度津町</t>
  </si>
  <si>
    <t>15521</t>
  </si>
  <si>
    <t>静岡市駿河区</t>
  </si>
  <si>
    <t>15523</t>
  </si>
  <si>
    <t>15524</t>
  </si>
  <si>
    <t>北海道中川郡豊頃町</t>
  </si>
  <si>
    <t>15526</t>
  </si>
  <si>
    <t>中頚城郡大潟町</t>
  </si>
  <si>
    <t>今立郡池田町</t>
  </si>
  <si>
    <t>中頚城郡頚城村</t>
  </si>
  <si>
    <t>15545</t>
  </si>
  <si>
    <t>25503</t>
  </si>
  <si>
    <t>マン島</t>
  </si>
  <si>
    <t>中頚城郡中郷村</t>
  </si>
  <si>
    <t>熊本県上益城郡益城町</t>
  </si>
  <si>
    <t>15547</t>
  </si>
  <si>
    <t>神埼市</t>
  </si>
  <si>
    <t>16406</t>
  </si>
  <si>
    <t>周桑郡小松町</t>
  </si>
  <si>
    <t>15548</t>
  </si>
  <si>
    <t>丹生郡織田町</t>
  </si>
  <si>
    <t>15549</t>
  </si>
  <si>
    <t>中頚城郡清里村</t>
  </si>
  <si>
    <t>上浮穴郡美川村</t>
  </si>
  <si>
    <t>コンゴ共和国</t>
  </si>
  <si>
    <t>15550</t>
  </si>
  <si>
    <t>西頚城郡名立町</t>
  </si>
  <si>
    <t>生産施設共同選果場</t>
  </si>
  <si>
    <t>16362</t>
  </si>
  <si>
    <t>40205</t>
  </si>
  <si>
    <t>ゴルフ場</t>
  </si>
  <si>
    <t>15563</t>
  </si>
  <si>
    <t>養父市</t>
  </si>
  <si>
    <t>倉敷市</t>
  </si>
  <si>
    <t>西頚城郡青海町</t>
  </si>
  <si>
    <t>15582</t>
  </si>
  <si>
    <t>23430</t>
  </si>
  <si>
    <t>15583</t>
  </si>
  <si>
    <t>三豊郡豊浜町</t>
  </si>
  <si>
    <t>15584</t>
  </si>
  <si>
    <t>22445</t>
  </si>
  <si>
    <t>西牟婁郡大塔村</t>
  </si>
  <si>
    <t>15585</t>
  </si>
  <si>
    <t>岩船郡山北町</t>
  </si>
  <si>
    <t>28342</t>
  </si>
  <si>
    <t>15586</t>
  </si>
  <si>
    <t>笠岡市</t>
  </si>
  <si>
    <t>岩船郡粟島浦村</t>
  </si>
  <si>
    <t>47328</t>
  </si>
  <si>
    <t>佐渡郡相川町</t>
  </si>
  <si>
    <t>37202</t>
  </si>
  <si>
    <t>賀茂郡賀茂村</t>
  </si>
  <si>
    <t>15602</t>
  </si>
  <si>
    <t>佐渡郡佐和田町</t>
  </si>
  <si>
    <t>15604</t>
  </si>
  <si>
    <t>球磨郡上村</t>
  </si>
  <si>
    <t>滋賀県米原市</t>
  </si>
  <si>
    <t>佐渡郡畑野町</t>
  </si>
  <si>
    <t>佐渡郡真野町</t>
  </si>
  <si>
    <t>下県郡厳原町</t>
  </si>
  <si>
    <t>山梨県山梨市</t>
  </si>
  <si>
    <t>山形県寒河江市</t>
  </si>
  <si>
    <t>15608</t>
  </si>
  <si>
    <t>佐渡郡羽茂町</t>
  </si>
  <si>
    <t>40606</t>
  </si>
  <si>
    <t>武儀郡上之保村</t>
  </si>
  <si>
    <t>16201</t>
  </si>
  <si>
    <t>ドミニカ国</t>
  </si>
  <si>
    <t>富山市</t>
  </si>
  <si>
    <t>16203</t>
  </si>
  <si>
    <t>16204</t>
  </si>
  <si>
    <t>大村市</t>
  </si>
  <si>
    <t>16206</t>
  </si>
  <si>
    <t>34545</t>
  </si>
  <si>
    <t>天草市</t>
  </si>
  <si>
    <t>46447</t>
  </si>
  <si>
    <t>16207</t>
  </si>
  <si>
    <t>16208</t>
  </si>
  <si>
    <t>礪波市</t>
  </si>
  <si>
    <t>杵島郡北方町</t>
  </si>
  <si>
    <t>遠敷郡名田庄村</t>
  </si>
  <si>
    <t>16209</t>
  </si>
  <si>
    <t>16210</t>
  </si>
  <si>
    <t>南砺市</t>
  </si>
  <si>
    <t>射水市</t>
  </si>
  <si>
    <t>46383</t>
  </si>
  <si>
    <t>上新川郡大沢野町</t>
  </si>
  <si>
    <t>41323</t>
  </si>
  <si>
    <t>上新川郡大山町</t>
  </si>
  <si>
    <t>千葉県長生郡長生村</t>
  </si>
  <si>
    <t>16321</t>
  </si>
  <si>
    <t>16341</t>
  </si>
  <si>
    <t>諏訪郡下諏訪町</t>
  </si>
  <si>
    <t>下新川郡宇奈月町</t>
  </si>
  <si>
    <t>直接入力
(半角のみ)</t>
  </si>
  <si>
    <t>16361</t>
  </si>
  <si>
    <t>桑名郡多度町</t>
  </si>
  <si>
    <t>婦負郡八尾町</t>
  </si>
  <si>
    <t>婦負郡婦中町</t>
  </si>
  <si>
    <t>南丹市</t>
  </si>
  <si>
    <t>栃木県芳賀郡茂木町</t>
  </si>
  <si>
    <t>婦負郡山田村</t>
  </si>
  <si>
    <t>婦負郡細入村</t>
  </si>
  <si>
    <t>病院等その他の利用目的集会所</t>
  </si>
  <si>
    <t>宝飯郡小坂井町</t>
  </si>
  <si>
    <t>青森県三戸郡南部町</t>
  </si>
  <si>
    <t>16382</t>
  </si>
  <si>
    <t>18209</t>
  </si>
  <si>
    <t>射水郡大門町</t>
  </si>
  <si>
    <t>16383</t>
  </si>
  <si>
    <t>射水郡下村</t>
  </si>
  <si>
    <t>40481</t>
  </si>
  <si>
    <t>射水郡大島町</t>
  </si>
  <si>
    <t>42344</t>
  </si>
  <si>
    <t>東礪波郡城端町</t>
  </si>
  <si>
    <t>東礪波郡平村</t>
  </si>
  <si>
    <t>安芸郡美里村</t>
  </si>
  <si>
    <t>志摩郡志摩町</t>
  </si>
  <si>
    <t>邑智郡羽須美村</t>
  </si>
  <si>
    <t>北海道国後郡留夜別村</t>
  </si>
  <si>
    <t>16403</t>
  </si>
  <si>
    <t>愛知郡湖東町</t>
  </si>
  <si>
    <t>東礪波郡上平村</t>
  </si>
  <si>
    <t>16404</t>
  </si>
  <si>
    <t>16405</t>
  </si>
  <si>
    <t>東礪波郡庄川町</t>
  </si>
  <si>
    <t>東礪波郡井波町</t>
  </si>
  <si>
    <t>16407</t>
  </si>
  <si>
    <t>21425</t>
  </si>
  <si>
    <t>東礪波郡井口村</t>
  </si>
  <si>
    <t>３．土地の利用目的等に関する事項</t>
    <rPh sb="2" eb="4">
      <t>トチ</t>
    </rPh>
    <rPh sb="5" eb="7">
      <t>リヨウ</t>
    </rPh>
    <rPh sb="7" eb="10">
      <t>モクテキナド</t>
    </rPh>
    <rPh sb="11" eb="12">
      <t>カン</t>
    </rPh>
    <rPh sb="14" eb="16">
      <t>ジコウ</t>
    </rPh>
    <phoneticPr fontId="3"/>
  </si>
  <si>
    <t>16408</t>
  </si>
  <si>
    <t>加古郡稲美町</t>
  </si>
  <si>
    <t>20415</t>
  </si>
  <si>
    <t>綾部市</t>
  </si>
  <si>
    <t>46528</t>
  </si>
  <si>
    <t>ドミニカ共和国</t>
  </si>
  <si>
    <t>美馬郡半田町</t>
  </si>
  <si>
    <t>38345</t>
  </si>
  <si>
    <t>JIS16</t>
  </si>
  <si>
    <t>愛知県津島市</t>
  </si>
  <si>
    <t>東礪波郡福野町</t>
  </si>
  <si>
    <t>浮羽郡吉井町</t>
  </si>
  <si>
    <t>16421</t>
  </si>
  <si>
    <t>北佐久郡軽井沢町</t>
  </si>
  <si>
    <t>西礪波郡福光町</t>
  </si>
  <si>
    <t>16422</t>
  </si>
  <si>
    <t>群馬県多野郡神流町</t>
  </si>
  <si>
    <t>越前市</t>
  </si>
  <si>
    <t>33428</t>
  </si>
  <si>
    <t>佐賀郡富士町</t>
  </si>
  <si>
    <t>金沢市</t>
  </si>
  <si>
    <t>19388</t>
  </si>
  <si>
    <t>埼玉県羽生市</t>
  </si>
  <si>
    <t>小県郡青木村</t>
  </si>
  <si>
    <t>17203</t>
  </si>
  <si>
    <t>39306</t>
  </si>
  <si>
    <t>21541</t>
  </si>
  <si>
    <t>17204</t>
  </si>
  <si>
    <t>24205</t>
  </si>
  <si>
    <t>珠洲市</t>
  </si>
  <si>
    <t>17206</t>
  </si>
  <si>
    <t>加賀市</t>
  </si>
  <si>
    <t>17207</t>
  </si>
  <si>
    <t>17208</t>
  </si>
  <si>
    <t>長野県下伊那郡売木村</t>
  </si>
  <si>
    <t>17209</t>
  </si>
  <si>
    <t>22426</t>
  </si>
  <si>
    <t>21505</t>
  </si>
  <si>
    <t>能美市</t>
  </si>
  <si>
    <t>東筑摩郡明科町</t>
  </si>
  <si>
    <t>32208</t>
  </si>
  <si>
    <t>17301</t>
  </si>
  <si>
    <t>江沼郡山中町</t>
  </si>
  <si>
    <t>17321</t>
  </si>
  <si>
    <t>120</t>
  </si>
  <si>
    <t>大分県杵築市</t>
  </si>
  <si>
    <t>能美郡根上町</t>
  </si>
  <si>
    <t>能美郡寺井町</t>
  </si>
  <si>
    <t>20441</t>
  </si>
  <si>
    <t>25210</t>
  </si>
  <si>
    <t>広島県広島市佐伯区</t>
  </si>
  <si>
    <t>宮古郡多良間村</t>
  </si>
  <si>
    <t>17323</t>
  </si>
  <si>
    <t>17342</t>
  </si>
  <si>
    <t>養父郡大屋町</t>
  </si>
  <si>
    <t>上水内郡戸隠村</t>
  </si>
  <si>
    <t>大洲市</t>
  </si>
  <si>
    <t>21504</t>
  </si>
  <si>
    <t>17343</t>
  </si>
  <si>
    <t>北海道川上郡弟子屈町</t>
  </si>
  <si>
    <t>17345</t>
  </si>
  <si>
    <t>利用目的</t>
    <rPh sb="0" eb="4">
      <t>リヨウモクテキ</t>
    </rPh>
    <phoneticPr fontId="3"/>
  </si>
  <si>
    <t>福島県双葉郡双葉町</t>
  </si>
  <si>
    <t>17346</t>
  </si>
  <si>
    <t>M1217</t>
  </si>
  <si>
    <t>20326</t>
  </si>
  <si>
    <t>八頭郡郡家町</t>
  </si>
  <si>
    <t>石川郡吉野谷村</t>
  </si>
  <si>
    <t>石川郡尾口村</t>
  </si>
  <si>
    <t>17349</t>
  </si>
  <si>
    <t>石川郡白峰村</t>
  </si>
  <si>
    <t>河北郡高松町</t>
  </si>
  <si>
    <t>玖珠郡玖珠町</t>
  </si>
  <si>
    <t>河北郡七塚町</t>
  </si>
  <si>
    <t>北海道河西郡更別村</t>
  </si>
  <si>
    <t>東宇和郡野村町</t>
  </si>
  <si>
    <t>名古屋市東区</t>
  </si>
  <si>
    <t>17364</t>
  </si>
  <si>
    <t>河北郡内灘町</t>
  </si>
  <si>
    <t>23236</t>
  </si>
  <si>
    <t>22208</t>
  </si>
  <si>
    <t>17382</t>
  </si>
  <si>
    <t>羽咋郡富来町</t>
  </si>
  <si>
    <t>17383</t>
  </si>
  <si>
    <t>17385</t>
  </si>
  <si>
    <t>羽咋郡押水町</t>
  </si>
  <si>
    <t>28584</t>
  </si>
  <si>
    <t>羽咋郡宝達志水町</t>
  </si>
  <si>
    <t>甲賀郡土山町</t>
  </si>
  <si>
    <t>粕屋郡粕屋町</t>
  </si>
  <si>
    <t>JIS11</t>
  </si>
  <si>
    <t>17401</t>
  </si>
  <si>
    <t>46382</t>
  </si>
  <si>
    <r>
      <t>⑧が</t>
    </r>
    <r>
      <rPr>
        <b/>
        <sz val="10"/>
        <color auto="1"/>
        <rFont val="游ゴシック"/>
      </rPr>
      <t>「法人」</t>
    </r>
    <r>
      <rPr>
        <sz val="10"/>
        <color auto="1"/>
        <rFont val="游ゴシック"/>
      </rPr>
      <t>の場合
同一の国籍等を有する者が役員（持分会社の場合は業務を執行する社員）の過半数を占める場合、当該国籍等（該当しない場合は「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3"/>
  </si>
  <si>
    <t>下高井郡木島平村</t>
  </si>
  <si>
    <t>40644</t>
  </si>
  <si>
    <t>鹿島郡田鶴浜町</t>
  </si>
  <si>
    <t>熊本県菊池郡菊陽町</t>
  </si>
  <si>
    <t>17402</t>
  </si>
  <si>
    <t>45341</t>
  </si>
  <si>
    <t>鹿島郡鳥屋町</t>
  </si>
  <si>
    <t>17403</t>
  </si>
  <si>
    <t>23220</t>
  </si>
  <si>
    <t>鹿島郡鹿島町</t>
  </si>
  <si>
    <t>みよし市</t>
  </si>
  <si>
    <t>17405</t>
  </si>
  <si>
    <t>福島県石川郡浅川町</t>
  </si>
  <si>
    <t>39205</t>
  </si>
  <si>
    <t>大阪市城東区</t>
  </si>
  <si>
    <t>鹿島郡能登島町</t>
  </si>
  <si>
    <t>島尻郡豊見城村</t>
  </si>
  <si>
    <t>20347</t>
  </si>
  <si>
    <t>32305</t>
  </si>
  <si>
    <t>17406</t>
  </si>
  <si>
    <t>17407</t>
  </si>
  <si>
    <t>柳川市</t>
  </si>
  <si>
    <t>46533</t>
  </si>
  <si>
    <t>鹿島郡中能登町</t>
  </si>
  <si>
    <t>恵那郡岩村町</t>
  </si>
  <si>
    <t>鳳至郡穴水町</t>
  </si>
  <si>
    <t>鳳至郡柳田村</t>
  </si>
  <si>
    <t>17441</t>
  </si>
  <si>
    <t>17461</t>
  </si>
  <si>
    <t>47359</t>
  </si>
  <si>
    <t>鳳珠郡門前町</t>
  </si>
  <si>
    <t>17463</t>
  </si>
  <si>
    <t>権利の種類別</t>
    <rPh sb="5" eb="6">
      <t>ベツ</t>
    </rPh>
    <phoneticPr fontId="3"/>
  </si>
  <si>
    <t>鳳珠郡能登町</t>
  </si>
  <si>
    <t>福井市</t>
  </si>
  <si>
    <t>18481</t>
  </si>
  <si>
    <t>西伯郡伯耆町</t>
  </si>
  <si>
    <t>18202</t>
  </si>
  <si>
    <t>ベトナム</t>
  </si>
  <si>
    <t>菊池郡菊陽町</t>
  </si>
  <si>
    <t>小浜市</t>
  </si>
  <si>
    <t>24406</t>
  </si>
  <si>
    <t>４.土地に存する工作物等に関する事項</t>
    <rPh sb="2" eb="4">
      <t>トチ</t>
    </rPh>
    <rPh sb="5" eb="6">
      <t>ソン</t>
    </rPh>
    <rPh sb="8" eb="11">
      <t>コウサクブツ</t>
    </rPh>
    <rPh sb="11" eb="12">
      <t>トウ</t>
    </rPh>
    <rPh sb="13" eb="14">
      <t>カン</t>
    </rPh>
    <rPh sb="16" eb="18">
      <t>ジコウ</t>
    </rPh>
    <phoneticPr fontId="3"/>
  </si>
  <si>
    <t>18302</t>
  </si>
  <si>
    <t>甲賀郡石部町</t>
  </si>
  <si>
    <t>18205</t>
  </si>
  <si>
    <t>18206</t>
  </si>
  <si>
    <t>宮城県亘理郡山元町</t>
  </si>
  <si>
    <t>24469</t>
  </si>
  <si>
    <t>18207</t>
  </si>
  <si>
    <t>あわら市</t>
  </si>
  <si>
    <t>34323</t>
  </si>
  <si>
    <t>18210</t>
  </si>
  <si>
    <t>38350</t>
  </si>
  <si>
    <t>坂井市</t>
  </si>
  <si>
    <t>20522</t>
  </si>
  <si>
    <t>簸川郡佐田町</t>
  </si>
  <si>
    <t>足羽郡美山町</t>
  </si>
  <si>
    <t>18321</t>
  </si>
  <si>
    <t>吉田郡永平寺町</t>
  </si>
  <si>
    <t>18323</t>
  </si>
  <si>
    <t>大野郡和泉村</t>
  </si>
  <si>
    <t>沼隈郡沼隈町</t>
  </si>
  <si>
    <t>岡山県久米郡久米南町</t>
  </si>
  <si>
    <t>坂井郡金津町</t>
  </si>
  <si>
    <t>18364</t>
  </si>
  <si>
    <t>18366</t>
  </si>
  <si>
    <t>18381</t>
  </si>
  <si>
    <t>47214</t>
  </si>
  <si>
    <t>18382</t>
  </si>
  <si>
    <t>南条郡南条町</t>
  </si>
  <si>
    <t>邑智郡瑞穂町</t>
  </si>
  <si>
    <t>18404</t>
  </si>
  <si>
    <t>富士郡芝川町</t>
  </si>
  <si>
    <t>南条郡南越前町</t>
  </si>
  <si>
    <t>JIS64</t>
  </si>
  <si>
    <t>丹生郡越前町</t>
  </si>
  <si>
    <t>鳥取市</t>
  </si>
  <si>
    <t>丹生郡越廼村</t>
  </si>
  <si>
    <t>三方郡三方町</t>
  </si>
  <si>
    <t>三方郡美浜町</t>
  </si>
  <si>
    <t>宝飯郡音羽町</t>
  </si>
  <si>
    <t>18462</t>
  </si>
  <si>
    <t>30201</t>
  </si>
  <si>
    <t>大飯郡高浜町</t>
  </si>
  <si>
    <t>大飯郡大飯町</t>
  </si>
  <si>
    <t>43401</t>
  </si>
  <si>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3"/>
  </si>
  <si>
    <t>19386</t>
  </si>
  <si>
    <t>赤磐郡瀬戸町</t>
  </si>
  <si>
    <t>徳島県鳴門市</t>
  </si>
  <si>
    <t>18483</t>
  </si>
  <si>
    <t>神奈川県相模原市中央区</t>
  </si>
  <si>
    <t>三方上中郡若狭町</t>
  </si>
  <si>
    <t>吉野郡十津川村</t>
  </si>
  <si>
    <t>真庭郡美甘村</t>
  </si>
  <si>
    <t>19201</t>
  </si>
  <si>
    <t>甲府市</t>
  </si>
  <si>
    <t>19202</t>
  </si>
  <si>
    <t>富士吉田市</t>
  </si>
  <si>
    <t>38213</t>
  </si>
  <si>
    <t>19204</t>
  </si>
  <si>
    <t>日高郡由良町</t>
  </si>
  <si>
    <t>都留市</t>
  </si>
  <si>
    <t>19205</t>
  </si>
  <si>
    <t>岸和田市</t>
  </si>
  <si>
    <t>埼玉県ふじみ野市</t>
  </si>
  <si>
    <t>日置郡伊集院町</t>
  </si>
  <si>
    <t>19206</t>
  </si>
  <si>
    <t>大月市</t>
  </si>
  <si>
    <t>JIS10</t>
  </si>
  <si>
    <t>19208</t>
  </si>
  <si>
    <t>北杜市</t>
  </si>
  <si>
    <t>三原市</t>
  </si>
  <si>
    <t>19210</t>
  </si>
  <si>
    <t>19211</t>
  </si>
  <si>
    <t>非線引きの都市計画区域</t>
  </si>
  <si>
    <t>19213</t>
  </si>
  <si>
    <t>桑名郡長島町</t>
  </si>
  <si>
    <t>甲州市</t>
  </si>
  <si>
    <t>38353</t>
  </si>
  <si>
    <t>下伊那郡下条村</t>
  </si>
  <si>
    <t>19214</t>
  </si>
  <si>
    <t>19301</t>
  </si>
  <si>
    <t>石川県加賀市</t>
  </si>
  <si>
    <t>熊毛郡大和町</t>
  </si>
  <si>
    <t>下伊那郡泰阜村</t>
  </si>
  <si>
    <t>東山梨郡牧丘町</t>
  </si>
  <si>
    <t>東山梨郡勝沼町</t>
  </si>
  <si>
    <t>19305</t>
  </si>
  <si>
    <t>東山梨郡大和村</t>
  </si>
  <si>
    <t>幡豆郡一色町</t>
  </si>
  <si>
    <t>上益城郡矢部町</t>
  </si>
  <si>
    <t>19321</t>
  </si>
  <si>
    <t>保安林</t>
  </si>
  <si>
    <t>東八代郡一宮町</t>
  </si>
  <si>
    <t>大島郡大島町</t>
  </si>
  <si>
    <t>19328</t>
  </si>
  <si>
    <t>東八代郡豊富村</t>
  </si>
  <si>
    <t>高知市</t>
  </si>
  <si>
    <t>19341</t>
  </si>
  <si>
    <t>22304</t>
  </si>
  <si>
    <t>19343</t>
  </si>
  <si>
    <t>西八代郡六郷町</t>
  </si>
  <si>
    <t>19345</t>
  </si>
  <si>
    <t>⑨で「その他」を「有」とした場合、具体的な権利の名称</t>
    <rPh sb="5" eb="6">
      <t>タ</t>
    </rPh>
    <rPh sb="9" eb="10">
      <t>ア</t>
    </rPh>
    <rPh sb="21" eb="23">
      <t>ケンリ</t>
    </rPh>
    <phoneticPr fontId="3"/>
  </si>
  <si>
    <t>19362</t>
  </si>
  <si>
    <t>広島市安佐南区</t>
  </si>
  <si>
    <t>南巨摩郡鰍沢町</t>
  </si>
  <si>
    <t>22218</t>
  </si>
  <si>
    <t>南巨摩郡中富町</t>
  </si>
  <si>
    <t>刈田郡七ヶ宿町</t>
  </si>
  <si>
    <t>19364</t>
  </si>
  <si>
    <t>南巨摩郡早川町</t>
  </si>
  <si>
    <t>19365</t>
  </si>
  <si>
    <t>20384</t>
  </si>
  <si>
    <t>南巨摩郡南部町</t>
  </si>
  <si>
    <t>19367</t>
  </si>
  <si>
    <t>19381</t>
  </si>
  <si>
    <t>44211</t>
  </si>
  <si>
    <t>中巨摩郡竜王町</t>
  </si>
  <si>
    <t>中巨摩郡敷島町</t>
  </si>
  <si>
    <t>MSTAテーブル</t>
  </si>
  <si>
    <t>中巨摩郡田富町</t>
  </si>
  <si>
    <t>中巨摩郡白根町</t>
  </si>
  <si>
    <t>中巨摩郡若草町</t>
  </si>
  <si>
    <t>21383</t>
  </si>
  <si>
    <t>32447</t>
  </si>
  <si>
    <t>19390</t>
  </si>
  <si>
    <t>中巨摩郡櫛形町</t>
  </si>
  <si>
    <t>19391</t>
  </si>
  <si>
    <t>北巨摩郡双葉町</t>
  </si>
  <si>
    <t>宗像郡大島村</t>
  </si>
  <si>
    <t>オマーン</t>
  </si>
  <si>
    <t>21521</t>
  </si>
  <si>
    <t>19402</t>
  </si>
  <si>
    <t>北巨摩郡明野村</t>
  </si>
  <si>
    <t>19403</t>
  </si>
  <si>
    <t>熊本県菊池市</t>
  </si>
  <si>
    <t>北巨摩郡須玉町</t>
  </si>
  <si>
    <t>北巨摩郡高根町</t>
  </si>
  <si>
    <t>34386</t>
  </si>
  <si>
    <t>36461</t>
  </si>
  <si>
    <t>19405</t>
  </si>
  <si>
    <t>シート名</t>
    <rPh sb="3" eb="4">
      <t>メイ</t>
    </rPh>
    <phoneticPr fontId="3"/>
  </si>
  <si>
    <t>28463</t>
  </si>
  <si>
    <t>19406</t>
  </si>
  <si>
    <t>27218</t>
  </si>
  <si>
    <t>北巨摩郡大泉村</t>
  </si>
  <si>
    <t>24467</t>
  </si>
  <si>
    <t>19407</t>
  </si>
  <si>
    <t>28108</t>
  </si>
  <si>
    <t>19408</t>
  </si>
  <si>
    <t>24561</t>
  </si>
  <si>
    <t>19423</t>
  </si>
  <si>
    <t>19424</t>
  </si>
  <si>
    <t>越智郡魚島村</t>
  </si>
  <si>
    <t>三重県度会郡大紀町</t>
  </si>
  <si>
    <t>浜松市西区</t>
  </si>
  <si>
    <t>19425</t>
  </si>
  <si>
    <t>19426</t>
  </si>
  <si>
    <t>尼崎市</t>
  </si>
  <si>
    <t>19428</t>
  </si>
  <si>
    <t>南設楽郡作手村</t>
  </si>
  <si>
    <t>南都留郡足和田村</t>
  </si>
  <si>
    <t>ラオス人民民主共和国</t>
  </si>
  <si>
    <t>19441</t>
  </si>
  <si>
    <t>34328</t>
  </si>
  <si>
    <t>長野市</t>
  </si>
  <si>
    <t>20203</t>
  </si>
  <si>
    <t>20205</t>
  </si>
  <si>
    <t>20422</t>
  </si>
  <si>
    <t>ガーナ</t>
  </si>
  <si>
    <t>諏訪市</t>
  </si>
  <si>
    <t>42422</t>
  </si>
  <si>
    <t>須坂市</t>
  </si>
  <si>
    <t>用途地域マスタ</t>
  </si>
  <si>
    <t>揖斐郡大野町</t>
  </si>
  <si>
    <t>小諸市</t>
  </si>
  <si>
    <t>伊那市</t>
  </si>
  <si>
    <t>中野市</t>
  </si>
  <si>
    <t>長野県須坂市</t>
  </si>
  <si>
    <t>海部郡美和町</t>
  </si>
  <si>
    <t>28624</t>
  </si>
  <si>
    <t>20213</t>
  </si>
  <si>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3"/>
  </si>
  <si>
    <t>飯山市</t>
  </si>
  <si>
    <t>JIS4</t>
  </si>
  <si>
    <t>大野郡荘川村</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</si>
  <si>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3"/>
  </si>
  <si>
    <t>佐久市</t>
  </si>
  <si>
    <t>東御市</t>
  </si>
  <si>
    <t>豊能郡豊能町</t>
  </si>
  <si>
    <t>那賀郡羽ノ浦町</t>
  </si>
  <si>
    <t>20302</t>
  </si>
  <si>
    <t>清須市</t>
  </si>
  <si>
    <t>41201</t>
  </si>
  <si>
    <t>南佐久郡佐久町</t>
  </si>
  <si>
    <t>36367</t>
  </si>
  <si>
    <t>20305</t>
  </si>
  <si>
    <t>市町村名</t>
    <rPh sb="0" eb="4">
      <t>シチョウソンメイ</t>
    </rPh>
    <phoneticPr fontId="3"/>
  </si>
  <si>
    <t>南佐久郡佐久穂町</t>
  </si>
  <si>
    <t>御津郡加茂川町</t>
  </si>
  <si>
    <t>福井県鯖江市</t>
  </si>
  <si>
    <t>20321</t>
  </si>
  <si>
    <t>多紀郡丹南町</t>
  </si>
  <si>
    <t>38208</t>
  </si>
  <si>
    <t>20322</t>
  </si>
  <si>
    <t>20323</t>
  </si>
  <si>
    <t>20341</t>
  </si>
  <si>
    <t>岡山県勝田郡奈義町</t>
  </si>
  <si>
    <t>20342</t>
  </si>
  <si>
    <t>福島県石川郡古殿町</t>
  </si>
  <si>
    <t>小県郡真田町</t>
  </si>
  <si>
    <t>23402</t>
  </si>
  <si>
    <t>22383</t>
  </si>
  <si>
    <t>鞍手郡宮田町</t>
  </si>
  <si>
    <t>20346</t>
  </si>
  <si>
    <t>都窪郡山手村</t>
  </si>
  <si>
    <t>岩手県宮古市</t>
  </si>
  <si>
    <t>上記の筆を除く外筆数（当該筆情報に係るもの）</t>
    <rPh sb="11" eb="13">
      <t>トウガイ</t>
    </rPh>
    <rPh sb="13" eb="14">
      <t>フデ</t>
    </rPh>
    <rPh sb="14" eb="16">
      <t>ジョウホウ</t>
    </rPh>
    <rPh sb="17" eb="18">
      <t>カカ</t>
    </rPh>
    <phoneticPr fontId="3"/>
  </si>
  <si>
    <t>小県郡武石村</t>
  </si>
  <si>
    <t>御坊市</t>
  </si>
  <si>
    <t>20349</t>
  </si>
  <si>
    <t>20361</t>
  </si>
  <si>
    <t>21442</t>
  </si>
  <si>
    <t>八頭郡河原町</t>
  </si>
  <si>
    <t>松山市</t>
  </si>
  <si>
    <t>上伊那郡辰野町</t>
  </si>
  <si>
    <t>個人法人</t>
    <rPh sb="0" eb="2">
      <t>コジン</t>
    </rPh>
    <rPh sb="2" eb="4">
      <t>ホウジン</t>
    </rPh>
    <phoneticPr fontId="3"/>
  </si>
  <si>
    <t>上伊那郡飯島町</t>
  </si>
  <si>
    <t>加茂郡白川町</t>
  </si>
  <si>
    <t>上伊那郡長谷村</t>
  </si>
  <si>
    <t>下伊那郡松川町</t>
  </si>
  <si>
    <t>佐用郡三日月町</t>
  </si>
  <si>
    <t>20403</t>
  </si>
  <si>
    <t>20405</t>
  </si>
  <si>
    <t>20406</t>
  </si>
  <si>
    <t>下伊那郡清内路村</t>
  </si>
  <si>
    <t>小分類</t>
    <rPh sb="0" eb="1">
      <t>ショウ</t>
    </rPh>
    <rPh sb="1" eb="3">
      <t>ブンルイ</t>
    </rPh>
    <phoneticPr fontId="3"/>
  </si>
  <si>
    <t>20407</t>
  </si>
  <si>
    <t>温泉郡川内町</t>
  </si>
  <si>
    <t>20408</t>
  </si>
  <si>
    <t>下伊那郡平谷村</t>
  </si>
  <si>
    <t>熊本県八代郡氷川町</t>
  </si>
  <si>
    <t>石川県七尾市</t>
  </si>
  <si>
    <t>26464</t>
  </si>
  <si>
    <t>択捉郡留別村</t>
  </si>
  <si>
    <t>20410</t>
  </si>
  <si>
    <t>23581</t>
  </si>
  <si>
    <t>20413</t>
  </si>
  <si>
    <t>揖保郡揖保川町</t>
  </si>
  <si>
    <t>神奈川県足柄上郡開成町</t>
  </si>
  <si>
    <t>20417</t>
  </si>
  <si>
    <t>41202</t>
  </si>
  <si>
    <t>下伊那郡大鹿村</t>
  </si>
  <si>
    <t>小野市</t>
  </si>
  <si>
    <t>20418</t>
  </si>
  <si>
    <t>幡多郡西土佐村</t>
  </si>
  <si>
    <t>20419</t>
  </si>
  <si>
    <t>益田郡下呂町</t>
  </si>
  <si>
    <t>木曽郡木曽福島町</t>
  </si>
  <si>
    <t>木曽郡南木曽町</t>
  </si>
  <si>
    <t>20424</t>
  </si>
  <si>
    <t>川上郡備中町</t>
  </si>
  <si>
    <t>木曽郡楢川村</t>
  </si>
  <si>
    <t>20425</t>
  </si>
  <si>
    <t>各務原市</t>
  </si>
  <si>
    <t>木曽郡木祖村</t>
  </si>
  <si>
    <t>20426</t>
  </si>
  <si>
    <t>木曽郡開田村</t>
  </si>
  <si>
    <t>28702</t>
  </si>
  <si>
    <t>21568</t>
  </si>
  <si>
    <t>26105</t>
  </si>
  <si>
    <t>木曽郡三岳村</t>
  </si>
  <si>
    <t>木曽郡王滝村</t>
  </si>
  <si>
    <t>山梨県都留市</t>
  </si>
  <si>
    <t>大分類</t>
    <rPh sb="0" eb="3">
      <t>ダイブンルイ</t>
    </rPh>
    <phoneticPr fontId="3"/>
  </si>
  <si>
    <t>名古屋市中区</t>
  </si>
  <si>
    <t>20431</t>
  </si>
  <si>
    <t>木曽郡山口村</t>
  </si>
  <si>
    <t>23108</t>
  </si>
  <si>
    <t>西宇和郡三崎町</t>
  </si>
  <si>
    <t>20432</t>
  </si>
  <si>
    <t>木曽郡木曽町</t>
  </si>
  <si>
    <t>38486</t>
  </si>
  <si>
    <t>26403</t>
  </si>
  <si>
    <t>東筑摩郡四賀村</t>
  </si>
  <si>
    <t>鹿足郡津和野町</t>
  </si>
  <si>
    <t>20448</t>
  </si>
  <si>
    <t>員弁郡北勢町</t>
  </si>
  <si>
    <t>雑種地</t>
  </si>
  <si>
    <t>東筑摩郡朝日村</t>
  </si>
  <si>
    <t>20452</t>
  </si>
  <si>
    <t>20461</t>
  </si>
  <si>
    <t>20464</t>
  </si>
  <si>
    <t>20465</t>
  </si>
  <si>
    <t>香川県綾歌郡綾川町</t>
  </si>
  <si>
    <t>25524</t>
  </si>
  <si>
    <t>南安曇郡堀金村</t>
  </si>
  <si>
    <t>20481</t>
  </si>
  <si>
    <t>岐阜県揖斐郡大野町</t>
  </si>
  <si>
    <t>北安曇郡池田町</t>
  </si>
  <si>
    <t>⑲</t>
  </si>
  <si>
    <t>北安曇郡松川村</t>
  </si>
  <si>
    <t>20484</t>
  </si>
  <si>
    <t>福岡市東区</t>
  </si>
  <si>
    <t>北安曇郡美麻村</t>
  </si>
  <si>
    <t>44208</t>
  </si>
  <si>
    <t>20501</t>
  </si>
  <si>
    <t>島尻郡渡嘉敷村</t>
  </si>
  <si>
    <t>22102</t>
  </si>
  <si>
    <t>20502</t>
  </si>
  <si>
    <t>27228</t>
  </si>
  <si>
    <t>埴科郡戸倉町</t>
  </si>
  <si>
    <t>45428</t>
  </si>
  <si>
    <t>京都府相楽郡精華町</t>
  </si>
  <si>
    <t>20541</t>
  </si>
  <si>
    <t>浜松市浜北区</t>
  </si>
  <si>
    <t>三重県亀山市</t>
  </si>
  <si>
    <t>上水内郡信州新町</t>
  </si>
  <si>
    <t>上水内郡豊野町</t>
  </si>
  <si>
    <t>新潟県上越市</t>
  </si>
  <si>
    <t>20584</t>
  </si>
  <si>
    <t>26104</t>
  </si>
  <si>
    <t>上水内郡三水村</t>
  </si>
  <si>
    <t>20586</t>
  </si>
  <si>
    <t>東臼杵郡北川町</t>
  </si>
  <si>
    <t>23105</t>
  </si>
  <si>
    <t>20589</t>
  </si>
  <si>
    <t>上水内郡飯綱町</t>
  </si>
  <si>
    <t>20602</t>
  </si>
  <si>
    <t>下水内郡栄村</t>
  </si>
  <si>
    <t>21201</t>
  </si>
  <si>
    <t>仁多郡奥出雲町</t>
  </si>
  <si>
    <t>大垣市</t>
  </si>
  <si>
    <t>勝浦郡上勝町</t>
  </si>
  <si>
    <t>恵那郡川上村</t>
  </si>
  <si>
    <r>
      <t>添付書類一覧シートを確認し、要否列に</t>
    </r>
    <r>
      <rPr>
        <b/>
        <sz val="11"/>
        <color rgb="FFFF0000"/>
        <rFont val="游ゴシック"/>
      </rPr>
      <t>[必須]</t>
    </r>
    <r>
      <rPr>
        <sz val="11"/>
        <color auto="1"/>
        <rFont val="游ゴシック"/>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3"/>
  </si>
  <si>
    <t>21206</t>
  </si>
  <si>
    <t>中津川市</t>
  </si>
  <si>
    <t>石川県_17</t>
  </si>
  <si>
    <t>21207</t>
  </si>
  <si>
    <t>46216</t>
  </si>
  <si>
    <t>瑞浪市</t>
  </si>
  <si>
    <t>羽島市</t>
  </si>
  <si>
    <t>島根県松江市</t>
  </si>
  <si>
    <t>21210</t>
  </si>
  <si>
    <t>美濃加茂市</t>
  </si>
  <si>
    <t>土岐市</t>
  </si>
  <si>
    <t>秋田県山本郡八峰町</t>
  </si>
  <si>
    <t>山県市</t>
  </si>
  <si>
    <t>21217</t>
  </si>
  <si>
    <t>三重県度会郡南伊勢町</t>
  </si>
  <si>
    <t>21218</t>
  </si>
  <si>
    <t>本巣市</t>
  </si>
  <si>
    <t>神奈川県横浜市磯子区</t>
  </si>
  <si>
    <t>25422</t>
  </si>
  <si>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3"/>
  </si>
  <si>
    <t>郡上市</t>
  </si>
  <si>
    <t>羽島郡岐南町</t>
  </si>
  <si>
    <t>21220</t>
  </si>
  <si>
    <t>21221</t>
  </si>
  <si>
    <t>21301</t>
  </si>
  <si>
    <t>共有者</t>
    <rPh sb="0" eb="3">
      <t>キョウユウシャ</t>
    </rPh>
    <phoneticPr fontId="3"/>
  </si>
  <si>
    <t>不破郡関ケ原町</t>
  </si>
  <si>
    <t>羽島郡笠松町</t>
  </si>
  <si>
    <t>21304</t>
  </si>
  <si>
    <t>36484</t>
  </si>
  <si>
    <t>21321</t>
  </si>
  <si>
    <t>21323</t>
  </si>
  <si>
    <t>36485</t>
  </si>
  <si>
    <t>海津郡南濃町</t>
  </si>
  <si>
    <t>21341</t>
  </si>
  <si>
    <t>養老郡養老町</t>
  </si>
  <si>
    <t>37423</t>
  </si>
  <si>
    <t>21342</t>
  </si>
  <si>
    <t>養老郡上石津町</t>
  </si>
  <si>
    <t>21382</t>
  </si>
  <si>
    <t>22204</t>
  </si>
  <si>
    <t>生駒郡三郷町</t>
  </si>
  <si>
    <t>栃木県那須烏山市</t>
  </si>
  <si>
    <t>安八郡輪之内町</t>
  </si>
  <si>
    <t>北海部郡佐賀関町</t>
  </si>
  <si>
    <t>安八郡安八町</t>
  </si>
  <si>
    <t>北海道札幌市北区</t>
  </si>
  <si>
    <t>21384</t>
  </si>
  <si>
    <t>福島県西白河郡矢吹町</t>
  </si>
  <si>
    <t>入力項目</t>
    <rPh sb="0" eb="2">
      <t>ニュウリョク</t>
    </rPh>
    <rPh sb="2" eb="4">
      <t>コウモク</t>
    </rPh>
    <phoneticPr fontId="3"/>
  </si>
  <si>
    <t>21402</t>
  </si>
  <si>
    <t>南松浦郡玉之浦町</t>
  </si>
  <si>
    <t>揖斐郡谷汲村</t>
  </si>
  <si>
    <t>21405</t>
  </si>
  <si>
    <t>揖斐郡春日村</t>
  </si>
  <si>
    <t>揖斐郡久瀬村</t>
  </si>
  <si>
    <t>榛原郡川根町</t>
  </si>
  <si>
    <t>21407</t>
  </si>
  <si>
    <t>35403</t>
  </si>
  <si>
    <t>揖斐郡藤橋村</t>
  </si>
  <si>
    <t>揖斐郡坂内村</t>
  </si>
  <si>
    <t>菊川市</t>
  </si>
  <si>
    <t>本巣郡北方町</t>
  </si>
  <si>
    <t>21423</t>
  </si>
  <si>
    <t>本巣郡穂積町</t>
  </si>
  <si>
    <t>21424</t>
  </si>
  <si>
    <t>南海部郡弥生町</t>
  </si>
  <si>
    <t>岐阜県加茂郡七宗町</t>
  </si>
  <si>
    <t>本巣郡巣南町</t>
  </si>
  <si>
    <t>020</t>
  </si>
  <si>
    <t>本巣郡真正町</t>
  </si>
  <si>
    <t>愛知県愛西市</t>
  </si>
  <si>
    <t>電話番号</t>
    <rPh sb="0" eb="2">
      <t>デンワ</t>
    </rPh>
    <rPh sb="2" eb="4">
      <t>バンゴウ</t>
    </rPh>
    <phoneticPr fontId="3"/>
  </si>
  <si>
    <t>21426</t>
  </si>
  <si>
    <t>那賀郡三隅町</t>
  </si>
  <si>
    <t>本巣郡根尾村</t>
  </si>
  <si>
    <t>豊後高田市</t>
  </si>
  <si>
    <t>21441</t>
  </si>
  <si>
    <t>山県郡美山町</t>
  </si>
  <si>
    <t>土地の利用目的等に関する事項</t>
    <rPh sb="0" eb="2">
      <t>トチ</t>
    </rPh>
    <rPh sb="3" eb="5">
      <t>リヨウ</t>
    </rPh>
    <rPh sb="5" eb="8">
      <t>モクテキナド</t>
    </rPh>
    <rPh sb="9" eb="10">
      <t>カン</t>
    </rPh>
    <rPh sb="12" eb="14">
      <t>ジコウ</t>
    </rPh>
    <phoneticPr fontId="3"/>
  </si>
  <si>
    <t>東伯郡北条町</t>
  </si>
  <si>
    <t>21461</t>
  </si>
  <si>
    <t>茨城県稲敷郡阿見町</t>
  </si>
  <si>
    <t>武儀郡洞戸村</t>
  </si>
  <si>
    <t>武儀郡武儀町</t>
  </si>
  <si>
    <t>46212</t>
  </si>
  <si>
    <t>21465</t>
  </si>
  <si>
    <t>21481</t>
  </si>
  <si>
    <t>名古屋市守山区</t>
  </si>
  <si>
    <t>郡上郡八幡町</t>
  </si>
  <si>
    <t>21483</t>
  </si>
  <si>
    <t>26382</t>
  </si>
  <si>
    <t>郡上郡白鳥町</t>
  </si>
  <si>
    <t>神戸市須磨区</t>
  </si>
  <si>
    <t>佐賀県小城市</t>
  </si>
  <si>
    <t>郡上郡高鷲村</t>
  </si>
  <si>
    <t>郡上郡明宝村</t>
  </si>
  <si>
    <t>21487</t>
  </si>
  <si>
    <t>加茂郡坂祝町</t>
  </si>
  <si>
    <t>21502</t>
  </si>
  <si>
    <t>21503</t>
  </si>
  <si>
    <t>安芸郡府中町</t>
  </si>
  <si>
    <t>有田郡金屋町</t>
  </si>
  <si>
    <t>北海道空知郡南幌町</t>
  </si>
  <si>
    <t>加茂郡川辺町</t>
  </si>
  <si>
    <t>畑</t>
  </si>
  <si>
    <t>21571</t>
  </si>
  <si>
    <t>21506</t>
  </si>
  <si>
    <t>30382</t>
  </si>
  <si>
    <t>39427</t>
  </si>
  <si>
    <t>（登記簿） 　所在地　町丁目(字)以降</t>
  </si>
  <si>
    <t>可児郡兼山町</t>
  </si>
  <si>
    <t>土岐郡笠原町</t>
  </si>
  <si>
    <t>長野県上伊那郡辰野町</t>
  </si>
  <si>
    <t>21561</t>
  </si>
  <si>
    <t>23502</t>
  </si>
  <si>
    <t>恵那郡坂下町</t>
  </si>
  <si>
    <t>大阪府大阪市平野区</t>
  </si>
  <si>
    <t>恵那郡付知町</t>
  </si>
  <si>
    <t>恵那郡蛭川村</t>
  </si>
  <si>
    <t>21567</t>
  </si>
  <si>
    <t>熊本県宇城市</t>
  </si>
  <si>
    <t>恵那郡山岡町</t>
  </si>
  <si>
    <t>田川郡方城町</t>
  </si>
  <si>
    <t>益田郡萩原町</t>
  </si>
  <si>
    <t>21582</t>
  </si>
  <si>
    <t>北九州市八幡東区</t>
  </si>
  <si>
    <t>21583</t>
  </si>
  <si>
    <t>21584</t>
  </si>
  <si>
    <t>34368</t>
  </si>
  <si>
    <t>益田郡金山町</t>
  </si>
  <si>
    <t>益田郡馬瀬村</t>
  </si>
  <si>
    <t>30208</t>
  </si>
  <si>
    <t>高岡郡越知町</t>
  </si>
  <si>
    <t>21601</t>
  </si>
  <si>
    <t>大阪狭山市</t>
  </si>
  <si>
    <t>大野郡丹生川村</t>
  </si>
  <si>
    <t>商業施設「自用」</t>
    <rPh sb="0" eb="4">
      <t>ショウギョウシセツ</t>
    </rPh>
    <phoneticPr fontId="3"/>
  </si>
  <si>
    <t>21602</t>
  </si>
  <si>
    <t>大野郡清見村</t>
  </si>
  <si>
    <t>43443</t>
  </si>
  <si>
    <t>21604</t>
  </si>
  <si>
    <t>大野郡白川村</t>
  </si>
  <si>
    <t>21605</t>
  </si>
  <si>
    <t>21606</t>
  </si>
  <si>
    <t>21607</t>
  </si>
  <si>
    <t>大野郡朝日村</t>
  </si>
  <si>
    <t>神石郡三和町</t>
  </si>
  <si>
    <t>21608</t>
  </si>
  <si>
    <t>吉城郡古川町</t>
  </si>
  <si>
    <t>28223</t>
  </si>
  <si>
    <t>熊本市北区</t>
  </si>
  <si>
    <t>吉城郡国府町</t>
  </si>
  <si>
    <t>21623</t>
  </si>
  <si>
    <t>吉城郡河合村</t>
  </si>
  <si>
    <t>吉城郡神岡町</t>
  </si>
  <si>
    <t>21626</t>
  </si>
  <si>
    <t>鳥取県境港市</t>
  </si>
  <si>
    <t>34421</t>
  </si>
  <si>
    <t>吉城郡上宝村</t>
  </si>
  <si>
    <t>28441</t>
  </si>
  <si>
    <t>静岡市葵区</t>
  </si>
  <si>
    <t>35303</t>
  </si>
  <si>
    <t>22131</t>
  </si>
  <si>
    <t>浜松市中区</t>
  </si>
  <si>
    <t>22132</t>
  </si>
  <si>
    <t>22133</t>
  </si>
  <si>
    <t>22134</t>
  </si>
  <si>
    <t>多可郡黒田庄町</t>
  </si>
  <si>
    <t>浜松市南区</t>
  </si>
  <si>
    <t>浜松市北区</t>
  </si>
  <si>
    <t>22137</t>
  </si>
  <si>
    <t>芦北郡田浦町</t>
  </si>
  <si>
    <t>浜松市中央区</t>
  </si>
  <si>
    <t>22202</t>
  </si>
  <si>
    <t>29321</t>
  </si>
  <si>
    <t>浜松市</t>
  </si>
  <si>
    <t>22203</t>
  </si>
  <si>
    <t>JIS15</t>
  </si>
  <si>
    <t>22206</t>
  </si>
  <si>
    <t>加東市</t>
  </si>
  <si>
    <t>三島市</t>
  </si>
  <si>
    <t>22207</t>
  </si>
  <si>
    <t>届出年月日</t>
    <rPh sb="0" eb="2">
      <t>トドケデ</t>
    </rPh>
    <rPh sb="2" eb="5">
      <t>ネンガッピ</t>
    </rPh>
    <phoneticPr fontId="3"/>
  </si>
  <si>
    <t>富士宮市</t>
  </si>
  <si>
    <t>22209</t>
  </si>
  <si>
    <t>富士市</t>
  </si>
  <si>
    <t>22211</t>
  </si>
  <si>
    <t>磐田市</t>
  </si>
  <si>
    <t>22213</t>
  </si>
  <si>
    <t>奈良県天理市</t>
  </si>
  <si>
    <t>22216</t>
  </si>
  <si>
    <t>袋井市</t>
  </si>
  <si>
    <t>美馬郡穴吹町</t>
  </si>
  <si>
    <t>22217</t>
  </si>
  <si>
    <t>阿蘇郡小国町</t>
  </si>
  <si>
    <t>浜北市</t>
  </si>
  <si>
    <t>22219</t>
  </si>
  <si>
    <t>下田市</t>
  </si>
  <si>
    <t>湖西市</t>
  </si>
  <si>
    <t>福岡県糸島市</t>
  </si>
  <si>
    <t>伊豆市</t>
  </si>
  <si>
    <t>杵島郡福富町</t>
  </si>
  <si>
    <t>22301</t>
  </si>
  <si>
    <t>賀茂郡南伊豆町</t>
  </si>
  <si>
    <t>22305</t>
  </si>
  <si>
    <t>38445</t>
  </si>
  <si>
    <t>新潟県胎内市</t>
  </si>
  <si>
    <t>22321</t>
  </si>
  <si>
    <t>田方郡修善寺町</t>
  </si>
  <si>
    <t>田方郡戸田村</t>
  </si>
  <si>
    <t>22325</t>
  </si>
  <si>
    <t>杵島郡白石町</t>
  </si>
  <si>
    <t>22326</t>
  </si>
  <si>
    <t>田方郡中伊豆町</t>
  </si>
  <si>
    <t>榛原郡本川根町</t>
  </si>
  <si>
    <t>27204</t>
  </si>
  <si>
    <t>22341</t>
  </si>
  <si>
    <t>駿東郡長泉町</t>
  </si>
  <si>
    <t>22344</t>
  </si>
  <si>
    <t>ルクセンブルク</t>
  </si>
  <si>
    <t>駿東郡小山町</t>
  </si>
  <si>
    <t>海部郡佐屋町</t>
  </si>
  <si>
    <t>海草郡下津町</t>
  </si>
  <si>
    <t>22361</t>
  </si>
  <si>
    <t>土地売買等届出書に入力された利用目的を基に要約（実態統計システムの利用目的詳細欄に登録）
（20文字以内で入力）</t>
  </si>
  <si>
    <t>庵原郡由比町</t>
  </si>
  <si>
    <t>22401</t>
  </si>
  <si>
    <t>榛原郡御前崎町</t>
  </si>
  <si>
    <t>鹿児島県大島郡龍郷町</t>
  </si>
  <si>
    <t>榛原郡榛原町</t>
  </si>
  <si>
    <t>榛原郡中川根町</t>
  </si>
  <si>
    <t>22429</t>
  </si>
  <si>
    <t>22442</t>
  </si>
  <si>
    <t>小笠郡菊川町</t>
  </si>
  <si>
    <t>真庭郡湯原町</t>
  </si>
  <si>
    <t>22447</t>
  </si>
  <si>
    <t>周智郡春野町</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</si>
  <si>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3"/>
  </si>
  <si>
    <t>22481</t>
  </si>
  <si>
    <t>その他</t>
    <rPh sb="2" eb="3">
      <t>ホカ</t>
    </rPh>
    <phoneticPr fontId="3"/>
  </si>
  <si>
    <t>別紙共有者一覧</t>
    <rPh sb="0" eb="2">
      <t>ベッシ</t>
    </rPh>
    <rPh sb="2" eb="5">
      <t>キョウユウシャ</t>
    </rPh>
    <rPh sb="5" eb="7">
      <t>イチラン</t>
    </rPh>
    <phoneticPr fontId="3"/>
  </si>
  <si>
    <t>磐田郡浅羽町</t>
  </si>
  <si>
    <t>熊本県球磨郡球磨村</t>
  </si>
  <si>
    <t>22483</t>
  </si>
  <si>
    <t>三養基郡北茂安町</t>
  </si>
  <si>
    <t>22484</t>
  </si>
  <si>
    <t>37203</t>
  </si>
  <si>
    <t>兵庫県南あわじ市</t>
  </si>
  <si>
    <t>磐田郡豊岡村</t>
  </si>
  <si>
    <t>東臼杵郡諸塚村</t>
  </si>
  <si>
    <t>22487</t>
  </si>
  <si>
    <t>22488</t>
  </si>
  <si>
    <t>宮崎県小林市</t>
  </si>
  <si>
    <t>27209</t>
  </si>
  <si>
    <t>浜名郡舞阪町</t>
  </si>
  <si>
    <t>名古屋市千種区</t>
  </si>
  <si>
    <t>名古屋市中村区</t>
  </si>
  <si>
    <t>23110</t>
  </si>
  <si>
    <t>23544</t>
  </si>
  <si>
    <t>23601</t>
  </si>
  <si>
    <t>23111</t>
  </si>
  <si>
    <t>名古屋市南区</t>
  </si>
  <si>
    <t>23113</t>
  </si>
  <si>
    <t>名古屋市緑区</t>
  </si>
  <si>
    <t>西彼杵郡崎戸町</t>
  </si>
  <si>
    <t>23201</t>
  </si>
  <si>
    <t>44401</t>
  </si>
  <si>
    <t>23202</t>
  </si>
  <si>
    <t>岩美郡岩美町</t>
  </si>
  <si>
    <t>一宮市</t>
  </si>
  <si>
    <t>23204</t>
  </si>
  <si>
    <t>38210</t>
  </si>
  <si>
    <t>瀬戸市</t>
  </si>
  <si>
    <t>23205</t>
  </si>
  <si>
    <t>半田市</t>
  </si>
  <si>
    <t>25321</t>
  </si>
  <si>
    <t>31390</t>
  </si>
  <si>
    <t>春日井市</t>
  </si>
  <si>
    <t>31204</t>
  </si>
  <si>
    <t>23207</t>
  </si>
  <si>
    <t>大分市</t>
  </si>
  <si>
    <t>23208</t>
  </si>
  <si>
    <t>観音寺市</t>
  </si>
  <si>
    <t>津島市</t>
  </si>
  <si>
    <t>23209</t>
  </si>
  <si>
    <t>碧南市</t>
  </si>
  <si>
    <t>南アフリカ</t>
  </si>
  <si>
    <t>23210</t>
  </si>
  <si>
    <t>大分郡挾間町</t>
  </si>
  <si>
    <t>23211</t>
  </si>
  <si>
    <t>１.契約内容に関する事項</t>
    <rPh sb="2" eb="4">
      <t>ケイヤク</t>
    </rPh>
    <rPh sb="4" eb="6">
      <t>ナイヨウ</t>
    </rPh>
    <rPh sb="7" eb="8">
      <t>カン</t>
    </rPh>
    <rPh sb="10" eb="12">
      <t>ジコウ</t>
    </rPh>
    <phoneticPr fontId="3"/>
  </si>
  <si>
    <t>豊田市</t>
  </si>
  <si>
    <t>野洲郡中主町</t>
  </si>
  <si>
    <t>安城市</t>
  </si>
  <si>
    <t>23213</t>
  </si>
  <si>
    <t>八頭郡佐治村</t>
  </si>
  <si>
    <t>西尾市</t>
  </si>
  <si>
    <t>静岡県裾野市</t>
  </si>
  <si>
    <t>蒲郡市</t>
  </si>
  <si>
    <t>23215</t>
  </si>
  <si>
    <t>犬山市</t>
  </si>
  <si>
    <t>佐伯郡大野町</t>
  </si>
  <si>
    <t>嘉穂郡碓井町</t>
  </si>
  <si>
    <t>23216</t>
  </si>
  <si>
    <t>常滑市</t>
  </si>
  <si>
    <t>23217</t>
  </si>
  <si>
    <t>銀行「販売」</t>
  </si>
  <si>
    <t>江南市</t>
  </si>
  <si>
    <t>23218</t>
  </si>
  <si>
    <t>23219</t>
  </si>
  <si>
    <t>小牧市</t>
  </si>
  <si>
    <t>稲沢市</t>
  </si>
  <si>
    <t>添上郡月ケ瀬村</t>
  </si>
  <si>
    <t>23221</t>
  </si>
  <si>
    <t>相楽郡南山城村</t>
  </si>
  <si>
    <t>高速道路（道路部分）</t>
  </si>
  <si>
    <t>岐阜県瑞浪市</t>
  </si>
  <si>
    <t>新城市</t>
  </si>
  <si>
    <t>021</t>
  </si>
  <si>
    <t>東海市</t>
  </si>
  <si>
    <t>23223</t>
  </si>
  <si>
    <t>宗像郡福間町</t>
  </si>
  <si>
    <t>23224</t>
  </si>
  <si>
    <t>知多市</t>
  </si>
  <si>
    <t>三潴郡城島町</t>
  </si>
  <si>
    <t>島根県_32</t>
  </si>
  <si>
    <t>23225</t>
  </si>
  <si>
    <t>23226</t>
  </si>
  <si>
    <t>尾張旭市</t>
  </si>
  <si>
    <t>45321</t>
  </si>
  <si>
    <t>高浜市</t>
  </si>
  <si>
    <t>28343</t>
  </si>
  <si>
    <t>岩倉市</t>
  </si>
  <si>
    <t>23229</t>
  </si>
  <si>
    <t>豊明市</t>
  </si>
  <si>
    <t>JIS6</t>
  </si>
  <si>
    <t>23231</t>
  </si>
  <si>
    <t>42389</t>
  </si>
  <si>
    <t>田原市</t>
  </si>
  <si>
    <t>23232</t>
  </si>
  <si>
    <t>愛西市</t>
  </si>
  <si>
    <t>23233</t>
  </si>
  <si>
    <t>宗像郡津屋崎町</t>
  </si>
  <si>
    <t>弥富市</t>
  </si>
  <si>
    <t>23237</t>
  </si>
  <si>
    <t>相楽郡和束町</t>
  </si>
  <si>
    <t>あま市</t>
  </si>
  <si>
    <t>28363</t>
  </si>
  <si>
    <t>長久手市</t>
  </si>
  <si>
    <t>23302</t>
  </si>
  <si>
    <t>24382</t>
  </si>
  <si>
    <t>愛知郡東郷町</t>
  </si>
  <si>
    <t>47211</t>
  </si>
  <si>
    <t>愛知郡日進町</t>
  </si>
  <si>
    <t>25523</t>
  </si>
  <si>
    <t>27114</t>
  </si>
  <si>
    <t>29362</t>
  </si>
  <si>
    <t>23304</t>
  </si>
  <si>
    <t>23341</t>
  </si>
  <si>
    <t>西春日井郡西枇杷島町</t>
  </si>
  <si>
    <t>23342</t>
  </si>
  <si>
    <t>23343</t>
  </si>
  <si>
    <t>大阪市平野区</t>
  </si>
  <si>
    <t>小城郡三日月町</t>
  </si>
  <si>
    <t>23344</t>
  </si>
  <si>
    <t>46368</t>
  </si>
  <si>
    <t>23346</t>
  </si>
  <si>
    <t>八女郡立花町</t>
  </si>
  <si>
    <t>西春日井郡清洲町</t>
  </si>
  <si>
    <t>32307</t>
  </si>
  <si>
    <t>23347</t>
  </si>
  <si>
    <t>西春日井郡新川町</t>
  </si>
  <si>
    <t>丹羽郡大口町</t>
  </si>
  <si>
    <t>23362</t>
  </si>
  <si>
    <t>23381</t>
  </si>
  <si>
    <t>農地法の手続等が必要な場合は「有」</t>
    <rPh sb="0" eb="3">
      <t>ノウチホウ</t>
    </rPh>
    <rPh sb="4" eb="6">
      <t>テツヅキ</t>
    </rPh>
    <rPh sb="6" eb="7">
      <t>トウ</t>
    </rPh>
    <rPh sb="8" eb="10">
      <t>ヒツヨウ</t>
    </rPh>
    <rPh sb="11" eb="13">
      <t>バアイ</t>
    </rPh>
    <rPh sb="15" eb="16">
      <t>ア</t>
    </rPh>
    <phoneticPr fontId="3"/>
  </si>
  <si>
    <t>葉栗郡木曽川町</t>
  </si>
  <si>
    <t>23401</t>
  </si>
  <si>
    <t>中島郡平和町</t>
  </si>
  <si>
    <t>32463</t>
  </si>
  <si>
    <t>23421</t>
  </si>
  <si>
    <t>多気郡明和町</t>
  </si>
  <si>
    <t>福岡県久留米市</t>
  </si>
  <si>
    <t>海部郡七宝町</t>
  </si>
  <si>
    <t>鹿足郡吉賀町</t>
  </si>
  <si>
    <t>23424</t>
  </si>
  <si>
    <t>42315</t>
  </si>
  <si>
    <t>海部郡大治町</t>
  </si>
  <si>
    <t>35482</t>
  </si>
  <si>
    <t>の</t>
  </si>
  <si>
    <t>23425</t>
  </si>
  <si>
    <t>１．Excelシート構成</t>
    <rPh sb="10" eb="12">
      <t>コウセイ</t>
    </rPh>
    <phoneticPr fontId="3"/>
  </si>
  <si>
    <t>海部郡蟹江町</t>
  </si>
  <si>
    <t>23426</t>
  </si>
  <si>
    <t>23427</t>
  </si>
  <si>
    <t>23428</t>
  </si>
  <si>
    <t>海部郡弥富町</t>
  </si>
  <si>
    <t>23429</t>
  </si>
  <si>
    <t>23431</t>
  </si>
  <si>
    <t>新潟県西蒲原郡弥彦村</t>
  </si>
  <si>
    <t>23432</t>
  </si>
  <si>
    <t>真庭郡八束村</t>
  </si>
  <si>
    <t>23441</t>
  </si>
  <si>
    <t>大阪市住吉区</t>
  </si>
  <si>
    <t>知多郡阿久比町</t>
  </si>
  <si>
    <t>遠賀郡水巻町</t>
  </si>
  <si>
    <t>知多郡東浦町</t>
  </si>
  <si>
    <t>23446</t>
  </si>
  <si>
    <t>知多郡美浜町</t>
  </si>
  <si>
    <t>33582</t>
  </si>
  <si>
    <t>23447</t>
  </si>
  <si>
    <t>23501</t>
  </si>
  <si>
    <t>額田郡幸田町</t>
  </si>
  <si>
    <t>額田郡額田町</t>
  </si>
  <si>
    <t>長野県東御市</t>
  </si>
  <si>
    <t>23521</t>
  </si>
  <si>
    <t>桑名市</t>
  </si>
  <si>
    <t>西加茂郡藤岡町</t>
  </si>
  <si>
    <t>23523</t>
  </si>
  <si>
    <t>西加茂郡小原村</t>
  </si>
  <si>
    <t>25482</t>
  </si>
  <si>
    <t>23541</t>
  </si>
  <si>
    <t>28208</t>
  </si>
  <si>
    <t>東加茂郡足助町</t>
  </si>
  <si>
    <t>23543</t>
  </si>
  <si>
    <t>東加茂郡下山村</t>
  </si>
  <si>
    <t>東加茂郡旭町</t>
  </si>
  <si>
    <t>東加茂郡稲武町</t>
  </si>
  <si>
    <t>30362</t>
  </si>
  <si>
    <t>23561</t>
  </si>
  <si>
    <t>商業施設「販売」物品販売店舗（中・小型）「販売」</t>
  </si>
  <si>
    <t>北設楽郡設楽町</t>
  </si>
  <si>
    <t>伊丹市</t>
  </si>
  <si>
    <t>23563</t>
  </si>
  <si>
    <t>竹原市</t>
  </si>
  <si>
    <t>北設楽郡富山村</t>
  </si>
  <si>
    <t>北設楽郡津具村</t>
  </si>
  <si>
    <t>23566</t>
  </si>
  <si>
    <r>
      <t>複数いる場合は代表者の区分（「</t>
    </r>
    <r>
      <rPr>
        <b/>
        <sz val="10"/>
        <color auto="1"/>
        <rFont val="游ゴシック"/>
      </rPr>
      <t>個人</t>
    </r>
    <r>
      <rPr>
        <sz val="10"/>
        <color auto="1"/>
        <rFont val="游ゴシック"/>
      </rPr>
      <t>」、「</t>
    </r>
    <r>
      <rPr>
        <b/>
        <sz val="10"/>
        <color auto="1"/>
        <rFont val="游ゴシック"/>
      </rPr>
      <t>法人</t>
    </r>
    <r>
      <rPr>
        <sz val="10"/>
        <color auto="1"/>
        <rFont val="游ゴシック"/>
      </rPr>
      <t>」から選択）</t>
    </r>
  </si>
  <si>
    <t>北条市</t>
  </si>
  <si>
    <t>北設楽郡稲武町</t>
  </si>
  <si>
    <t>南設楽郡鳳来町</t>
  </si>
  <si>
    <t>瀬戸内市</t>
  </si>
  <si>
    <t>東諸県郡高岡町</t>
  </si>
  <si>
    <t>23582</t>
  </si>
  <si>
    <t>23603</t>
  </si>
  <si>
    <t>宝飯郡御津町</t>
  </si>
  <si>
    <t>23621</t>
  </si>
  <si>
    <t>大分県玖珠郡玖珠町</t>
  </si>
  <si>
    <t>23623</t>
  </si>
  <si>
    <t>渥美郡渥美町</t>
  </si>
  <si>
    <t>綴喜郡田辺町</t>
  </si>
  <si>
    <t>24201</t>
  </si>
  <si>
    <t>27111</t>
  </si>
  <si>
    <t>（１）シートの構成</t>
  </si>
  <si>
    <t>24202</t>
  </si>
  <si>
    <t>度会郡大内山村</t>
  </si>
  <si>
    <t>四日市市</t>
  </si>
  <si>
    <t>24203</t>
  </si>
  <si>
    <t>宇土市</t>
  </si>
  <si>
    <t>24204</t>
  </si>
  <si>
    <t>井原市</t>
  </si>
  <si>
    <t>松阪市</t>
  </si>
  <si>
    <t>24207</t>
  </si>
  <si>
    <t>神奈川県三浦市</t>
  </si>
  <si>
    <t>鈴鹿市</t>
  </si>
  <si>
    <t>24209</t>
  </si>
  <si>
    <t>尾鷲市</t>
  </si>
  <si>
    <t>亀山市</t>
  </si>
  <si>
    <t>佐賀県唐津市</t>
  </si>
  <si>
    <t>28523</t>
  </si>
  <si>
    <t>福井県福井市</t>
  </si>
  <si>
    <t>鳥羽市</t>
  </si>
  <si>
    <t>神奈川県小田原市</t>
  </si>
  <si>
    <t>24212</t>
  </si>
  <si>
    <t>エストニア</t>
  </si>
  <si>
    <t>熊野市</t>
  </si>
  <si>
    <t>東松浦郡相知町</t>
  </si>
  <si>
    <t>24214</t>
  </si>
  <si>
    <t>佐賀県東松浦郡玄海町</t>
  </si>
  <si>
    <t>いなべ市</t>
  </si>
  <si>
    <t>24215</t>
  </si>
  <si>
    <t>志摩市</t>
  </si>
  <si>
    <t>久留米市</t>
  </si>
  <si>
    <t>43521</t>
  </si>
  <si>
    <t>46203</t>
  </si>
  <si>
    <t>伊賀市</t>
  </si>
  <si>
    <t>37342</t>
  </si>
  <si>
    <t>24302</t>
  </si>
  <si>
    <t>24303</t>
  </si>
  <si>
    <t>桑名郡木曽岬町</t>
  </si>
  <si>
    <t>北海道夕張市</t>
  </si>
  <si>
    <t>24321</t>
  </si>
  <si>
    <t>事務所「自用」</t>
  </si>
  <si>
    <t>員弁郡員弁町</t>
  </si>
  <si>
    <t>24323</t>
  </si>
  <si>
    <t>26108</t>
  </si>
  <si>
    <t>員弁郡大安町</t>
  </si>
  <si>
    <t>南宇和郡西海町</t>
  </si>
  <si>
    <t>24324</t>
  </si>
  <si>
    <t>26502</t>
  </si>
  <si>
    <t>員弁郡東員町</t>
  </si>
  <si>
    <t>022</t>
  </si>
  <si>
    <t>24325</t>
  </si>
  <si>
    <t>幡多郡大正町</t>
  </si>
  <si>
    <t>員弁郡藤原町</t>
  </si>
  <si>
    <t>24341</t>
  </si>
  <si>
    <t>三重郡菰野町</t>
  </si>
  <si>
    <t>26211</t>
  </si>
  <si>
    <t>40212</t>
  </si>
  <si>
    <t>24342</t>
  </si>
  <si>
    <t>三重郡楠町</t>
  </si>
  <si>
    <t>33344</t>
  </si>
  <si>
    <t>24343</t>
  </si>
  <si>
    <t>兵庫県丹波市</t>
  </si>
  <si>
    <t>32502</t>
  </si>
  <si>
    <t>三重郡朝日町</t>
  </si>
  <si>
    <t>三重郡川越町</t>
  </si>
  <si>
    <t>24361</t>
  </si>
  <si>
    <t>三豊郡山本町</t>
  </si>
  <si>
    <t>24381</t>
  </si>
  <si>
    <t>安芸郡芸濃町</t>
  </si>
  <si>
    <t>24383</t>
  </si>
  <si>
    <t>40523</t>
  </si>
  <si>
    <t>24384</t>
  </si>
  <si>
    <t>安芸郡安濃町</t>
  </si>
  <si>
    <t>24402</t>
  </si>
  <si>
    <t>31201</t>
  </si>
  <si>
    <t>伊予三島市</t>
  </si>
  <si>
    <t>一志郡香良洲町</t>
  </si>
  <si>
    <t>船井郡瑞穂町</t>
  </si>
  <si>
    <t>24403</t>
  </si>
  <si>
    <t>愛知県丹羽郡扶桑町</t>
  </si>
  <si>
    <t>一志郡一志町</t>
  </si>
  <si>
    <t>一志郡白山町</t>
  </si>
  <si>
    <t>40221</t>
  </si>
  <si>
    <t>24405</t>
  </si>
  <si>
    <t>一志郡美杉村</t>
  </si>
  <si>
    <t>46323</t>
  </si>
  <si>
    <t>一志郡三雲町</t>
  </si>
  <si>
    <t>芦北郡津奈木町</t>
  </si>
  <si>
    <t>24421</t>
  </si>
  <si>
    <t>45204</t>
  </si>
  <si>
    <t>神奈川県藤沢市</t>
  </si>
  <si>
    <t>24422</t>
  </si>
  <si>
    <t>24441</t>
  </si>
  <si>
    <t>37308</t>
  </si>
  <si>
    <t>24443</t>
  </si>
  <si>
    <t>42369</t>
  </si>
  <si>
    <t>奈良県御所市</t>
  </si>
  <si>
    <t>多気郡大台町</t>
  </si>
  <si>
    <t>JIS30</t>
  </si>
  <si>
    <t>24444</t>
  </si>
  <si>
    <t>赤磐郡吉井町</t>
  </si>
  <si>
    <t>多気郡宮川村</t>
  </si>
  <si>
    <t>24461</t>
  </si>
  <si>
    <t>姫路市</t>
  </si>
  <si>
    <t>度会郡二見町</t>
  </si>
  <si>
    <t>阿蘇郡蘇陽町</t>
  </si>
  <si>
    <t>度会郡小俣町</t>
  </si>
  <si>
    <t>24464</t>
  </si>
  <si>
    <t>46482</t>
  </si>
  <si>
    <t>度会郡南勢町</t>
  </si>
  <si>
    <t>那賀郡木頭村</t>
  </si>
  <si>
    <t>24465</t>
  </si>
  <si>
    <t>度会郡南島町</t>
  </si>
  <si>
    <t>神奈川県海老名市</t>
  </si>
  <si>
    <t>40345</t>
  </si>
  <si>
    <t>24466</t>
  </si>
  <si>
    <t>伊香郡西浅井町</t>
  </si>
  <si>
    <t>越智郡宮窪町</t>
  </si>
  <si>
    <t>⑩</t>
  </si>
  <si>
    <t>福岡市城南区</t>
  </si>
  <si>
    <t>度会郡紀勢町</t>
  </si>
  <si>
    <t>西臼杵郡五ケ瀬町</t>
  </si>
  <si>
    <t>24468</t>
  </si>
  <si>
    <t>会社法人等番号</t>
    <rPh sb="0" eb="7">
      <t>カイシャホウジンナドバンゴウ</t>
    </rPh>
    <phoneticPr fontId="3"/>
  </si>
  <si>
    <t>24470</t>
  </si>
  <si>
    <t>A1401</t>
  </si>
  <si>
    <t>度会郡大紀町</t>
  </si>
  <si>
    <t>有田郡広川町</t>
  </si>
  <si>
    <t>福岡県古賀市</t>
  </si>
  <si>
    <t>24481</t>
  </si>
  <si>
    <t>阿山郡伊賀町</t>
  </si>
  <si>
    <t>24482</t>
  </si>
  <si>
    <t>三田市</t>
  </si>
  <si>
    <t>阿山郡島ケ原村</t>
  </si>
  <si>
    <t>24483</t>
  </si>
  <si>
    <t>35461</t>
  </si>
  <si>
    <t>阿山郡阿山町</t>
  </si>
  <si>
    <t>津名郡東浦町</t>
  </si>
  <si>
    <t>24484</t>
  </si>
  <si>
    <t>神崎郡神崎町</t>
  </si>
  <si>
    <t>神崎郡大河内町</t>
  </si>
  <si>
    <t>岡山県真庭市</t>
  </si>
  <si>
    <t>42208</t>
  </si>
  <si>
    <t>北海道上川郡新得町</t>
  </si>
  <si>
    <t>阿山郡大山田村</t>
  </si>
  <si>
    <t>鹿児島県肝属郡東串良町</t>
  </si>
  <si>
    <t>名賀郡青山町</t>
  </si>
  <si>
    <t>24521</t>
  </si>
  <si>
    <t>24562</t>
  </si>
  <si>
    <t>志摩郡浜島町</t>
  </si>
  <si>
    <t>24522</t>
  </si>
  <si>
    <t>邑久郡牛窓町</t>
  </si>
  <si>
    <t>上浮穴郡面河村</t>
  </si>
  <si>
    <t>志摩郡大王町</t>
  </si>
  <si>
    <t>24523</t>
  </si>
  <si>
    <t>34311</t>
  </si>
  <si>
    <t>47347</t>
  </si>
  <si>
    <t>志摩郡磯部町</t>
  </si>
  <si>
    <t>東京都渋谷区</t>
  </si>
  <si>
    <t>北牟婁郡紀伊長島町</t>
  </si>
  <si>
    <t>⑧</t>
  </si>
  <si>
    <t>姶良郡溝辺町</t>
  </si>
  <si>
    <t>24542</t>
  </si>
  <si>
    <t>24543</t>
  </si>
  <si>
    <t>南牟婁郡御浜町</t>
  </si>
  <si>
    <t>南牟婁郡紀宝町</t>
  </si>
  <si>
    <t>24564</t>
  </si>
  <si>
    <t>群馬県邑楽郡千代田町</t>
  </si>
  <si>
    <t>神崎郡香寺町</t>
  </si>
  <si>
    <t>苫田郡鏡野町</t>
  </si>
  <si>
    <t>南牟婁郡鵜殿村</t>
  </si>
  <si>
    <t>41427</t>
  </si>
  <si>
    <t>42421</t>
  </si>
  <si>
    <t>大津市</t>
  </si>
  <si>
    <t>39404</t>
  </si>
  <si>
    <t>病院等その他の利用目的リサイクル施設</t>
  </si>
  <si>
    <t>25202</t>
  </si>
  <si>
    <t>広島県安芸郡府中町</t>
  </si>
  <si>
    <t>44483</t>
  </si>
  <si>
    <t>彦根市</t>
  </si>
  <si>
    <t>山口県宇部市</t>
  </si>
  <si>
    <t>25204</t>
  </si>
  <si>
    <t>アメリカ合衆国</t>
  </si>
  <si>
    <t>近江八幡市</t>
  </si>
  <si>
    <t>八日市市</t>
  </si>
  <si>
    <t>25206</t>
  </si>
  <si>
    <t>佐賀県三養基郡基山町</t>
  </si>
  <si>
    <t>34427</t>
  </si>
  <si>
    <t>茨城県猿島郡境町</t>
  </si>
  <si>
    <t>栗東市</t>
  </si>
  <si>
    <t>生産施設交通ターミナル</t>
  </si>
  <si>
    <t>25209</t>
  </si>
  <si>
    <t>湖南市</t>
  </si>
  <si>
    <t>25212</t>
  </si>
  <si>
    <t>高島市</t>
  </si>
  <si>
    <t>25213</t>
  </si>
  <si>
    <t>25214</t>
  </si>
  <si>
    <t>苫田郡奥津町</t>
  </si>
  <si>
    <t>米原市</t>
  </si>
  <si>
    <t>岡山県浅口郡里庄町</t>
  </si>
  <si>
    <t>滋賀郡志賀町</t>
  </si>
  <si>
    <t>25383</t>
  </si>
  <si>
    <t>野洲郡野洲町</t>
  </si>
  <si>
    <t>曽於市</t>
  </si>
  <si>
    <t>25361</t>
  </si>
  <si>
    <t>25362</t>
  </si>
  <si>
    <t>摂津市</t>
  </si>
  <si>
    <t>甲賀郡水口町</t>
  </si>
  <si>
    <t>25364</t>
  </si>
  <si>
    <t>伊予郡松前町</t>
  </si>
  <si>
    <t>コートジボワール</t>
  </si>
  <si>
    <t>25365</t>
  </si>
  <si>
    <t>25366</t>
  </si>
  <si>
    <t>美祢郡美東町</t>
  </si>
  <si>
    <t>南高来郡小浜町</t>
  </si>
  <si>
    <t>岡山県小田郡矢掛町</t>
  </si>
  <si>
    <t>25367</t>
  </si>
  <si>
    <t>八頭郡船岡町</t>
  </si>
  <si>
    <t>蒲生郡安土町</t>
  </si>
  <si>
    <t>高知県高岡郡日高村</t>
  </si>
  <si>
    <t>25384</t>
  </si>
  <si>
    <t>25402</t>
  </si>
  <si>
    <t>大阪市天王寺区</t>
  </si>
  <si>
    <t>25403</t>
  </si>
  <si>
    <t>天草郡五和町</t>
  </si>
  <si>
    <t>市街化区域</t>
    <rPh sb="0" eb="3">
      <t>シガイカ</t>
    </rPh>
    <rPh sb="3" eb="5">
      <t>クイキ</t>
    </rPh>
    <phoneticPr fontId="3"/>
  </si>
  <si>
    <t>神崎郡能登川町</t>
  </si>
  <si>
    <t>25421</t>
  </si>
  <si>
    <t>愛知郡愛東町</t>
  </si>
  <si>
    <t>東伯郡北栄町</t>
  </si>
  <si>
    <t>25423</t>
  </si>
  <si>
    <t>25441</t>
  </si>
  <si>
    <t>25442</t>
  </si>
  <si>
    <t>石川県輪島市</t>
  </si>
  <si>
    <t>犬上郡甲良町</t>
  </si>
  <si>
    <t>岩手県胆沢郡金ケ崎町</t>
  </si>
  <si>
    <t>犬上郡多賀町</t>
  </si>
  <si>
    <t>25461</t>
  </si>
  <si>
    <t>坂田郡山東町</t>
  </si>
  <si>
    <t>42404</t>
  </si>
  <si>
    <t>25463</t>
  </si>
  <si>
    <t>東京都豊島区</t>
  </si>
  <si>
    <t>坂田郡米原町</t>
  </si>
  <si>
    <t>長野県東筑摩郡生坂村</t>
  </si>
  <si>
    <t>25464</t>
  </si>
  <si>
    <t>坂田郡近江町</t>
  </si>
  <si>
    <t>25481</t>
  </si>
  <si>
    <t>34423</t>
  </si>
  <si>
    <t>深安郡神辺町</t>
  </si>
  <si>
    <t>東浅井郡浅井町</t>
  </si>
  <si>
    <t>東浅井郡虎姫町</t>
  </si>
  <si>
    <t>25483</t>
  </si>
  <si>
    <t>東浅井郡湖北町</t>
  </si>
  <si>
    <t>東浅井郡びわ町</t>
  </si>
  <si>
    <t>43467</t>
  </si>
  <si>
    <t>該当する場合は必須入力の項目。</t>
  </si>
  <si>
    <t>大分郡湯布院町</t>
  </si>
  <si>
    <t>伊香郡高月町</t>
  </si>
  <si>
    <t>25502</t>
  </si>
  <si>
    <t>多紀郡今田町</t>
  </si>
  <si>
    <t>33363</t>
  </si>
  <si>
    <t>比婆郡口和町</t>
  </si>
  <si>
    <t>伊香郡余呉町</t>
  </si>
  <si>
    <t>25504</t>
  </si>
  <si>
    <t>25521</t>
  </si>
  <si>
    <t>2</t>
  </si>
  <si>
    <t>愛知県北名古屋市</t>
  </si>
  <si>
    <t>25522</t>
  </si>
  <si>
    <t>ブルガリア</t>
  </si>
  <si>
    <t>水俣市</t>
  </si>
  <si>
    <t>高島郡今津町</t>
  </si>
  <si>
    <t>高島郡安曇川町</t>
  </si>
  <si>
    <t>①Excel画面下部にある「行政用」シートタブを右クリックし、表示されるメニューから「非表示」をクリックします。</t>
    <rPh sb="14" eb="17">
      <t>ギョウセイヨウ</t>
    </rPh>
    <rPh sb="24" eb="25">
      <t>ミギ</t>
    </rPh>
    <phoneticPr fontId="3"/>
  </si>
  <si>
    <t>高島郡高島町</t>
  </si>
  <si>
    <t>25526</t>
  </si>
  <si>
    <t>高島郡新旭町</t>
  </si>
  <si>
    <t>29210</t>
  </si>
  <si>
    <t>隠岐郡布施村</t>
  </si>
  <si>
    <t>26101</t>
  </si>
  <si>
    <t>26102</t>
  </si>
  <si>
    <t>国東市</t>
  </si>
  <si>
    <t>京都市上京区</t>
  </si>
  <si>
    <t>富山県中新川郡舟橋村</t>
  </si>
  <si>
    <t>27119</t>
  </si>
  <si>
    <t>26103</t>
  </si>
  <si>
    <t>神奈川県秦野市</t>
  </si>
  <si>
    <t>京都市中京区</t>
  </si>
  <si>
    <t>26106</t>
  </si>
  <si>
    <t>26107</t>
  </si>
  <si>
    <t>国籍等コード</t>
    <rPh sb="0" eb="3">
      <t>コクセキナド</t>
    </rPh>
    <phoneticPr fontId="57"/>
  </si>
  <si>
    <t>京都市南区</t>
  </si>
  <si>
    <t>38401</t>
  </si>
  <si>
    <t>福岡県遠賀郡芦屋町</t>
  </si>
  <si>
    <t>京都市伏見区</t>
  </si>
  <si>
    <t>26110</t>
  </si>
  <si>
    <t>26111</t>
  </si>
  <si>
    <t>京都市西京区</t>
  </si>
  <si>
    <t>26201</t>
  </si>
  <si>
    <t>41327</t>
  </si>
  <si>
    <t>鹿児島県大島郡徳之島町</t>
  </si>
  <si>
    <t>36363</t>
  </si>
  <si>
    <t>神奈川県愛甲郡愛川町</t>
  </si>
  <si>
    <t>26204</t>
  </si>
  <si>
    <t>運輸業</t>
  </si>
  <si>
    <t>宇治市</t>
  </si>
  <si>
    <t>伊予郡中山町</t>
  </si>
  <si>
    <t>宮津市</t>
  </si>
  <si>
    <t>26206</t>
  </si>
  <si>
    <t>26207</t>
  </si>
  <si>
    <t>26212</t>
  </si>
  <si>
    <t>33644</t>
  </si>
  <si>
    <t>大野城市</t>
  </si>
  <si>
    <t>26210</t>
  </si>
  <si>
    <t>33443</t>
  </si>
  <si>
    <t>八幡市</t>
  </si>
  <si>
    <t>京丹後市</t>
  </si>
  <si>
    <t>諫早市</t>
  </si>
  <si>
    <t>26213</t>
  </si>
  <si>
    <t>26214</t>
  </si>
  <si>
    <t>木津川市</t>
  </si>
  <si>
    <t>34582</t>
  </si>
  <si>
    <t>26303</t>
  </si>
  <si>
    <t>乙訓郡大山崎町</t>
  </si>
  <si>
    <t>26322</t>
  </si>
  <si>
    <t>滋賀県犬上郡豊郷町</t>
  </si>
  <si>
    <t>26342</t>
  </si>
  <si>
    <t>26343</t>
  </si>
  <si>
    <t>西牟婁郡日置川町</t>
  </si>
  <si>
    <t>綴喜郡井手町</t>
  </si>
  <si>
    <t>豊浦郡菊川町</t>
  </si>
  <si>
    <t>綴喜郡宇治田原町</t>
  </si>
  <si>
    <t>相楽郡山城町</t>
  </si>
  <si>
    <t>26362</t>
  </si>
  <si>
    <t>相楽郡笠置町</t>
  </si>
  <si>
    <t>26363</t>
  </si>
  <si>
    <t>26365</t>
  </si>
  <si>
    <t>出水郡高尾野町</t>
  </si>
  <si>
    <t>26366</t>
  </si>
  <si>
    <t>豊田郡安芸津町</t>
  </si>
  <si>
    <t>福岡県田川郡赤村</t>
  </si>
  <si>
    <t>26367</t>
  </si>
  <si>
    <t>27322</t>
  </si>
  <si>
    <t>北桑田郡京北町</t>
  </si>
  <si>
    <t>31363</t>
  </si>
  <si>
    <t>北桑田郡美山町</t>
  </si>
  <si>
    <t>山形県最上郡鮭川村</t>
  </si>
  <si>
    <t>27210</t>
  </si>
  <si>
    <t>船井郡園部町</t>
  </si>
  <si>
    <t>西国東郡香々地町</t>
  </si>
  <si>
    <t>処理内容
項目</t>
    <rPh sb="0" eb="2">
      <t>ショリ</t>
    </rPh>
    <rPh sb="2" eb="4">
      <t>ナイヨウ</t>
    </rPh>
    <rPh sb="5" eb="7">
      <t>コウモク</t>
    </rPh>
    <phoneticPr fontId="3"/>
  </si>
  <si>
    <t>26402</t>
  </si>
  <si>
    <t>30401</t>
  </si>
  <si>
    <t>34304</t>
  </si>
  <si>
    <t>船井郡八木町</t>
  </si>
  <si>
    <t>船井郡丹波町</t>
  </si>
  <si>
    <t>26404</t>
  </si>
  <si>
    <t>船井郡和知町</t>
  </si>
  <si>
    <t>26407</t>
  </si>
  <si>
    <t>船井郡京丹波町</t>
  </si>
  <si>
    <t>大島郡住用村</t>
  </si>
  <si>
    <t>26441</t>
  </si>
  <si>
    <t>茨城県古河市</t>
  </si>
  <si>
    <t>加佐郡大江町</t>
  </si>
  <si>
    <t>26461</t>
  </si>
  <si>
    <t>鹿児島郡三島村</t>
  </si>
  <si>
    <t>青森県十和田市</t>
  </si>
  <si>
    <t>与謝郡加悦町</t>
  </si>
  <si>
    <t>北海道利尻郡利尻富士町</t>
  </si>
  <si>
    <t>26462</t>
  </si>
  <si>
    <t>本ファイルのExcelシート構成は以下の通りです。</t>
    <rPh sb="0" eb="1">
      <t>ホン</t>
    </rPh>
    <rPh sb="14" eb="16">
      <t>コウセイ</t>
    </rPh>
    <rPh sb="17" eb="19">
      <t>イカ</t>
    </rPh>
    <rPh sb="20" eb="21">
      <t>トオ</t>
    </rPh>
    <phoneticPr fontId="3"/>
  </si>
  <si>
    <t>33303</t>
  </si>
  <si>
    <t>与謝郡岩滝町</t>
  </si>
  <si>
    <t>26463</t>
  </si>
  <si>
    <t>与謝郡伊根町</t>
  </si>
  <si>
    <t>与謝郡野田川町</t>
  </si>
  <si>
    <t>西諸県郡野尻町</t>
  </si>
  <si>
    <t>与謝郡与謝野町</t>
  </si>
  <si>
    <t>福岡県那珂川市</t>
  </si>
  <si>
    <t>7</t>
  </si>
  <si>
    <t>26481</t>
  </si>
  <si>
    <t>33305</t>
  </si>
  <si>
    <t>42407</t>
  </si>
  <si>
    <t>新潟県妙高市</t>
  </si>
  <si>
    <t>中郡峰山町</t>
  </si>
  <si>
    <t>37387</t>
  </si>
  <si>
    <t>43462</t>
  </si>
  <si>
    <t>26482</t>
  </si>
  <si>
    <t>JIS26</t>
  </si>
  <si>
    <t>中郡大宮町</t>
  </si>
  <si>
    <t>JIS31</t>
  </si>
  <si>
    <t>26501</t>
  </si>
  <si>
    <t>竹野郡網野町</t>
  </si>
  <si>
    <t>竹野郡弥栄町</t>
  </si>
  <si>
    <t>26521</t>
  </si>
  <si>
    <t>大阪市都島区</t>
  </si>
  <si>
    <t>27103</t>
  </si>
  <si>
    <t>大阪市此花区</t>
  </si>
  <si>
    <t>具体的な国名等</t>
    <rPh sb="0" eb="3">
      <t>グタイテキ</t>
    </rPh>
    <rPh sb="4" eb="6">
      <t>クニメイ</t>
    </rPh>
    <rPh sb="6" eb="7">
      <t>ナド</t>
    </rPh>
    <phoneticPr fontId="3"/>
  </si>
  <si>
    <t>38461</t>
  </si>
  <si>
    <t>27107</t>
  </si>
  <si>
    <t>45429</t>
  </si>
  <si>
    <t>一般廃棄物処理場</t>
  </si>
  <si>
    <t>原野</t>
  </si>
  <si>
    <t>大阪市港区</t>
  </si>
  <si>
    <t>27108</t>
  </si>
  <si>
    <t>34203</t>
  </si>
  <si>
    <t>大阪市大正区</t>
  </si>
  <si>
    <t>35201</t>
  </si>
  <si>
    <t>丸亀市</t>
  </si>
  <si>
    <t>27109</t>
  </si>
  <si>
    <t>八束郡八雲村</t>
  </si>
  <si>
    <t>菊池郡大津町</t>
  </si>
  <si>
    <t>40347</t>
  </si>
  <si>
    <t>東国東郡安岐町</t>
  </si>
  <si>
    <t>大阪市浪速区</t>
  </si>
  <si>
    <t>栃木県下都賀郡野木町</t>
  </si>
  <si>
    <t>大阪市西淀川区</t>
  </si>
  <si>
    <t>43344</t>
  </si>
  <si>
    <t>青森県東津軽郡外ヶ浜町</t>
  </si>
  <si>
    <t>大阪市東淀川区</t>
  </si>
  <si>
    <t>大阪市東成区</t>
  </si>
  <si>
    <t>34481</t>
  </si>
  <si>
    <t>27116</t>
  </si>
  <si>
    <t>大阪市生野区</t>
  </si>
  <si>
    <t>三好郡東みよし町</t>
  </si>
  <si>
    <t>27117</t>
  </si>
  <si>
    <t>葦北郡津奈木町</t>
  </si>
  <si>
    <t>43464</t>
  </si>
  <si>
    <t>27118</t>
  </si>
  <si>
    <t>大阪市東住吉区</t>
  </si>
  <si>
    <t>ウガンダ</t>
  </si>
  <si>
    <t>27122</t>
  </si>
  <si>
    <t>大阪市淀川区</t>
  </si>
  <si>
    <t>大阪市鶴見区</t>
  </si>
  <si>
    <t>滋賀県東近江市</t>
  </si>
  <si>
    <t>27125</t>
  </si>
  <si>
    <t>生駒郡安堵町</t>
  </si>
  <si>
    <t>農業・畜産業・水産業</t>
    <rPh sb="0" eb="2">
      <t>ノウギョウ</t>
    </rPh>
    <rPh sb="3" eb="6">
      <t>チクサンギョウ</t>
    </rPh>
    <rPh sb="7" eb="10">
      <t>スイサンギョウ</t>
    </rPh>
    <phoneticPr fontId="3"/>
  </si>
  <si>
    <t>大阪市住之江区</t>
  </si>
  <si>
    <t>神奈川県横浜市青葉区</t>
  </si>
  <si>
    <t>27127</t>
  </si>
  <si>
    <t>日高郡美山村</t>
  </si>
  <si>
    <t>35481</t>
  </si>
  <si>
    <t>大阪市中央区</t>
  </si>
  <si>
    <t>33624</t>
  </si>
  <si>
    <t>山梨県南都留郡道志村</t>
  </si>
  <si>
    <t>27141</t>
  </si>
  <si>
    <t>27142</t>
  </si>
  <si>
    <t>群馬県吾妻郡草津町</t>
  </si>
  <si>
    <t>堺市中区</t>
  </si>
  <si>
    <t>日高郡日高町</t>
  </si>
  <si>
    <t>27143</t>
  </si>
  <si>
    <t>伊佐郡菱刈町</t>
  </si>
  <si>
    <t>堺市東区</t>
  </si>
  <si>
    <t>ガボン</t>
  </si>
  <si>
    <t>堺市南区</t>
  </si>
  <si>
    <t>佐賀県杵島郡大町町</t>
  </si>
  <si>
    <t>27146</t>
  </si>
  <si>
    <t>27147</t>
  </si>
  <si>
    <t>堺市美原区</t>
  </si>
  <si>
    <t>熊本県球磨郡あさぎり町</t>
  </si>
  <si>
    <t>堺市</t>
  </si>
  <si>
    <t>上浮穴郡久万高原町</t>
  </si>
  <si>
    <t>27202</t>
  </si>
  <si>
    <t>27203</t>
  </si>
  <si>
    <t>サンマリノ</t>
  </si>
  <si>
    <t>池田市</t>
  </si>
  <si>
    <t>吹田市</t>
  </si>
  <si>
    <t>27206</t>
  </si>
  <si>
    <t>27207</t>
  </si>
  <si>
    <t>高槻市</t>
  </si>
  <si>
    <t>27208</t>
  </si>
  <si>
    <t>守口市</t>
  </si>
  <si>
    <t>枚方市</t>
  </si>
  <si>
    <t>28421</t>
  </si>
  <si>
    <t>27211</t>
  </si>
  <si>
    <t>27212</t>
  </si>
  <si>
    <t>八尾市</t>
  </si>
  <si>
    <t>27213</t>
  </si>
  <si>
    <t>JIS8</t>
  </si>
  <si>
    <t>27214</t>
  </si>
  <si>
    <t>27215</t>
  </si>
  <si>
    <t>都道府県市区町村名</t>
    <rPh sb="0" eb="4">
      <t>トドウフケン</t>
    </rPh>
    <rPh sb="4" eb="9">
      <t>シクチョウソンメイ</t>
    </rPh>
    <phoneticPr fontId="3"/>
  </si>
  <si>
    <t>河内長野市</t>
  </si>
  <si>
    <t>27217</t>
  </si>
  <si>
    <t>30302</t>
  </si>
  <si>
    <t>松原市</t>
  </si>
  <si>
    <t>山梨県南アルプス市</t>
  </si>
  <si>
    <t>北海道二海郡八雲町</t>
  </si>
  <si>
    <t>森林法</t>
    <rPh sb="0" eb="3">
      <t>シンリンホウ</t>
    </rPh>
    <phoneticPr fontId="3"/>
  </si>
  <si>
    <t>27220</t>
  </si>
  <si>
    <t>武雄市</t>
  </si>
  <si>
    <t>46363</t>
  </si>
  <si>
    <t>箕面市</t>
  </si>
  <si>
    <t>柏原市</t>
  </si>
  <si>
    <t>38212</t>
  </si>
  <si>
    <t>27222</t>
  </si>
  <si>
    <t>38346</t>
  </si>
  <si>
    <t>メキシコ</t>
  </si>
  <si>
    <t>羽曳野市</t>
  </si>
  <si>
    <t>43367</t>
  </si>
  <si>
    <t>門真市</t>
  </si>
  <si>
    <t>27225</t>
  </si>
  <si>
    <t>38382</t>
  </si>
  <si>
    <t>27226</t>
  </si>
  <si>
    <t>三養基郡三根町</t>
  </si>
  <si>
    <t>JIS1</t>
  </si>
  <si>
    <t>藤井寺市</t>
  </si>
  <si>
    <t>東大阪市</t>
  </si>
  <si>
    <t>泉南市</t>
  </si>
  <si>
    <t>四條畷市</t>
  </si>
  <si>
    <t>譲受議決権保有者その他国籍等</t>
    <rPh sb="2" eb="5">
      <t>ギケツケン</t>
    </rPh>
    <rPh sb="5" eb="8">
      <t>ホユウシャ</t>
    </rPh>
    <rPh sb="10" eb="11">
      <t>タ</t>
    </rPh>
    <rPh sb="13" eb="14">
      <t>ナド</t>
    </rPh>
    <phoneticPr fontId="57"/>
  </si>
  <si>
    <t>27230</t>
  </si>
  <si>
    <t>27231</t>
  </si>
  <si>
    <t>27301</t>
  </si>
  <si>
    <t>42424</t>
  </si>
  <si>
    <t>愛知県清須市</t>
  </si>
  <si>
    <t>三島郡島本町</t>
  </si>
  <si>
    <t>27321</t>
  </si>
  <si>
    <t>豊能郡能勢町</t>
  </si>
  <si>
    <t>泉北郡忠岡町</t>
  </si>
  <si>
    <t>直入郡直入町</t>
  </si>
  <si>
    <t>27361</t>
  </si>
  <si>
    <t>27362</t>
  </si>
  <si>
    <t>南那珂郡南郷町</t>
  </si>
  <si>
    <t>泉南郡岬町</t>
  </si>
  <si>
    <t>43426</t>
  </si>
  <si>
    <t>パチンコ店</t>
  </si>
  <si>
    <t>27381</t>
  </si>
  <si>
    <t>菜園</t>
  </si>
  <si>
    <t>（届出書）地方公共団体使用欄</t>
    <rPh sb="1" eb="4">
      <t>トドケデショ</t>
    </rPh>
    <rPh sb="5" eb="7">
      <t>チホウ</t>
    </rPh>
    <rPh sb="7" eb="9">
      <t>コウキョウ</t>
    </rPh>
    <rPh sb="9" eb="11">
      <t>ダンタイ</t>
    </rPh>
    <rPh sb="11" eb="13">
      <t>シヨウ</t>
    </rPh>
    <rPh sb="13" eb="14">
      <t/>
    </rPh>
    <phoneticPr fontId="3"/>
  </si>
  <si>
    <t>南河内郡太子町</t>
  </si>
  <si>
    <t>大阪府大阪市生野区</t>
  </si>
  <si>
    <t>31401</t>
  </si>
  <si>
    <t>27385</t>
  </si>
  <si>
    <t>南河内郡美原町</t>
  </si>
  <si>
    <t>神奈川県横浜市港南区</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</si>
  <si>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</si>
  <si>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神戸市東灘区</t>
  </si>
  <si>
    <t>曾於郡輝北町</t>
  </si>
  <si>
    <t>千葉県千葉市美浜区</t>
  </si>
  <si>
    <t>北海道河東郡士幌町</t>
  </si>
  <si>
    <t>28102</t>
  </si>
  <si>
    <t>神戸市灘区</t>
  </si>
  <si>
    <t>28105</t>
  </si>
  <si>
    <t>神戸市兵庫区</t>
  </si>
  <si>
    <t>栃木県那須郡那珂川町</t>
  </si>
  <si>
    <t>28106</t>
  </si>
  <si>
    <t>代表者の具体的な国籍等</t>
    <rPh sb="4" eb="7">
      <t>グタイテキ</t>
    </rPh>
    <rPh sb="8" eb="10">
      <t>コクセキ</t>
    </rPh>
    <rPh sb="10" eb="11">
      <t>トウ</t>
    </rPh>
    <phoneticPr fontId="3"/>
  </si>
  <si>
    <t>神戸市長田区</t>
  </si>
  <si>
    <t>別荘「賃貸」</t>
    <rPh sb="0" eb="2">
      <t>ベッソウ</t>
    </rPh>
    <phoneticPr fontId="3"/>
  </si>
  <si>
    <t>28107</t>
  </si>
  <si>
    <t>神戸市垂水区</t>
  </si>
  <si>
    <t>北諸県郡三股町</t>
  </si>
  <si>
    <t>28110</t>
  </si>
  <si>
    <t>45206</t>
  </si>
  <si>
    <t>28111</t>
  </si>
  <si>
    <t>28201</t>
  </si>
  <si>
    <t>東京都府中市</t>
  </si>
  <si>
    <t>28203</t>
  </si>
  <si>
    <t>処理番号</t>
    <rPh sb="0" eb="2">
      <t>ショリ</t>
    </rPh>
    <phoneticPr fontId="3"/>
  </si>
  <si>
    <t>明石市</t>
  </si>
  <si>
    <t>44381</t>
  </si>
  <si>
    <t>28204</t>
  </si>
  <si>
    <t>新潟県小千谷市</t>
  </si>
  <si>
    <t>044</t>
  </si>
  <si>
    <t>西宮市</t>
  </si>
  <si>
    <t>28206</t>
  </si>
  <si>
    <t>28207</t>
  </si>
  <si>
    <t>M1222</t>
  </si>
  <si>
    <t>相生市</t>
  </si>
  <si>
    <t>28209</t>
  </si>
  <si>
    <t>豊岡市</t>
  </si>
  <si>
    <t>加古川市</t>
  </si>
  <si>
    <t>山口県熊毛郡上関町</t>
  </si>
  <si>
    <t>28211</t>
  </si>
  <si>
    <t>八束郡東出雲町</t>
  </si>
  <si>
    <t>静岡県賀茂郡東伊豆町</t>
  </si>
  <si>
    <t>龍野市</t>
  </si>
  <si>
    <t>35304</t>
  </si>
  <si>
    <t>28212</t>
  </si>
  <si>
    <t>ジンバブエ</t>
  </si>
  <si>
    <t>赤穂市</t>
  </si>
  <si>
    <t>北海道虻田郡豊浦町</t>
  </si>
  <si>
    <t>28213</t>
  </si>
  <si>
    <t>仁多郡横田町</t>
  </si>
  <si>
    <t>保存するファイル名の例</t>
    <rPh sb="0" eb="2">
      <t>ホゾン</t>
    </rPh>
    <rPh sb="8" eb="9">
      <t>メイ</t>
    </rPh>
    <rPh sb="10" eb="11">
      <t>レイ</t>
    </rPh>
    <phoneticPr fontId="3"/>
  </si>
  <si>
    <t>西脇市</t>
  </si>
  <si>
    <t>愛知県西春日井郡豊山町</t>
  </si>
  <si>
    <t>宝塚市</t>
  </si>
  <si>
    <t>埼玉県川口市</t>
  </si>
  <si>
    <t>福島県相馬市</t>
  </si>
  <si>
    <t>28215</t>
  </si>
  <si>
    <t>高砂市</t>
  </si>
  <si>
    <t>萩市</t>
  </si>
  <si>
    <t>28218</t>
  </si>
  <si>
    <t>34361</t>
  </si>
  <si>
    <t>28219</t>
  </si>
  <si>
    <t>46443</t>
  </si>
  <si>
    <t>加西市</t>
  </si>
  <si>
    <t>28221</t>
  </si>
  <si>
    <t>35422</t>
  </si>
  <si>
    <t>東京都御蔵島村</t>
  </si>
  <si>
    <t>姶良郡栗野町</t>
  </si>
  <si>
    <t>丹波篠山市</t>
  </si>
  <si>
    <t>30204</t>
  </si>
  <si>
    <t>滋賀県長浜市</t>
  </si>
  <si>
    <t>28228</t>
  </si>
  <si>
    <t>静岡県富士宮市</t>
  </si>
  <si>
    <t>28222</t>
  </si>
  <si>
    <t>安芸郡奈半利町</t>
  </si>
  <si>
    <t>丹波市</t>
  </si>
  <si>
    <t>小郡市</t>
  </si>
  <si>
    <t>28224</t>
  </si>
  <si>
    <t>43431</t>
  </si>
  <si>
    <t>南あわじ市</t>
  </si>
  <si>
    <t>所在JIS</t>
  </si>
  <si>
    <t>28225</t>
  </si>
  <si>
    <t>埼玉県和光市</t>
  </si>
  <si>
    <t>朝来市</t>
  </si>
  <si>
    <t>28226</t>
  </si>
  <si>
    <t>藤津郡太良町</t>
  </si>
  <si>
    <t>淡路市</t>
  </si>
  <si>
    <t>宮城県刈田郡蔵王町</t>
  </si>
  <si>
    <t>34604</t>
  </si>
  <si>
    <t>42343</t>
  </si>
  <si>
    <t>28227</t>
  </si>
  <si>
    <t>たつの市</t>
  </si>
  <si>
    <t>川辺郡猪名川町</t>
  </si>
  <si>
    <t>28321</t>
  </si>
  <si>
    <t>四筆目以降の入力の有無</t>
    <rPh sb="0" eb="1">
      <t>ヨン</t>
    </rPh>
    <rPh sb="1" eb="2">
      <t>フデ</t>
    </rPh>
    <rPh sb="2" eb="3">
      <t>メ</t>
    </rPh>
    <rPh sb="3" eb="5">
      <t>イコウ</t>
    </rPh>
    <rPh sb="6" eb="8">
      <t>ニュウリョク</t>
    </rPh>
    <rPh sb="9" eb="11">
      <t>ウム</t>
    </rPh>
    <phoneticPr fontId="3"/>
  </si>
  <si>
    <t>美嚢郡吉川町</t>
  </si>
  <si>
    <t>28341</t>
  </si>
  <si>
    <t>加東郡社町</t>
  </si>
  <si>
    <t>通常コース</t>
  </si>
  <si>
    <t>長野県小県郡長和町</t>
  </si>
  <si>
    <t>加東郡滝野町</t>
  </si>
  <si>
    <t>35343</t>
  </si>
  <si>
    <t>加東郡東条町</t>
  </si>
  <si>
    <t>苫田郡上斎原村</t>
  </si>
  <si>
    <t>多可郡加美町</t>
  </si>
  <si>
    <t>八女郡広川町</t>
  </si>
  <si>
    <t>多可郡八千代町</t>
  </si>
  <si>
    <t>多可郡多可町</t>
  </si>
  <si>
    <t>加古郡播磨町</t>
  </si>
  <si>
    <t>飾磨郡家島町</t>
  </si>
  <si>
    <t>飾磨郡夢前町</t>
  </si>
  <si>
    <t>44342</t>
  </si>
  <si>
    <t>28442</t>
  </si>
  <si>
    <t>45442</t>
  </si>
  <si>
    <t>神崎郡市川町</t>
  </si>
  <si>
    <t>28684</t>
  </si>
  <si>
    <t>40563</t>
  </si>
  <si>
    <t>28443</t>
  </si>
  <si>
    <t>鳥栖市</t>
  </si>
  <si>
    <t>神崎郡神河町</t>
  </si>
  <si>
    <t>38363</t>
  </si>
  <si>
    <t>43103</t>
  </si>
  <si>
    <t>岐阜県海津市</t>
  </si>
  <si>
    <t>28461</t>
  </si>
  <si>
    <t>揖保郡新宮町</t>
  </si>
  <si>
    <t>M1216</t>
  </si>
  <si>
    <t>28464</t>
  </si>
  <si>
    <t>揖保郡太子町</t>
  </si>
  <si>
    <t>佐用郡佐用町</t>
  </si>
  <si>
    <t>佐用郡上月町</t>
  </si>
  <si>
    <t>佐用郡南光町</t>
  </si>
  <si>
    <t>宍粟郡山崎町</t>
  </si>
  <si>
    <t>宍粟郡安富町</t>
  </si>
  <si>
    <t>宍粟郡一宮町</t>
  </si>
  <si>
    <t>新潟県岩船郡関川村</t>
  </si>
  <si>
    <t>北九州市小倉南区</t>
  </si>
  <si>
    <t>鹿児島県肝属郡錦江町</t>
  </si>
  <si>
    <t>宍粟郡波賀町</t>
  </si>
  <si>
    <t>南高来郡北有馬町</t>
  </si>
  <si>
    <t>28525</t>
  </si>
  <si>
    <t>宍粟郡千種町</t>
  </si>
  <si>
    <t>28541</t>
  </si>
  <si>
    <t>28542</t>
  </si>
  <si>
    <t>城崎郡香住町</t>
  </si>
  <si>
    <t>流通施設（商業）「販売」</t>
  </si>
  <si>
    <t>28544</t>
  </si>
  <si>
    <t>城崎郡日高町</t>
  </si>
  <si>
    <t>キリバス</t>
  </si>
  <si>
    <t>28561</t>
  </si>
  <si>
    <t>28562</t>
  </si>
  <si>
    <t>出石郡但東町</t>
  </si>
  <si>
    <t>東伯郡三朝町</t>
  </si>
  <si>
    <t>28581</t>
  </si>
  <si>
    <t>43201</t>
  </si>
  <si>
    <t>43214</t>
  </si>
  <si>
    <t>群馬県館林市</t>
  </si>
  <si>
    <t>美方郡村岡町</t>
  </si>
  <si>
    <t>八頭郡智頭町</t>
  </si>
  <si>
    <t>28582</t>
  </si>
  <si>
    <t>美方郡浜坂町</t>
  </si>
  <si>
    <t>28583</t>
  </si>
  <si>
    <t>美方郡美方町</t>
  </si>
  <si>
    <t>美方郡温泉町</t>
  </si>
  <si>
    <t>37426</t>
  </si>
  <si>
    <t>28585</t>
  </si>
  <si>
    <t>美方郡香美町</t>
  </si>
  <si>
    <t>40564</t>
  </si>
  <si>
    <t>美方郡新温泉町</t>
  </si>
  <si>
    <t>双三郡君田村</t>
  </si>
  <si>
    <t>28601</t>
  </si>
  <si>
    <t>養父郡八鹿町</t>
  </si>
  <si>
    <t>JIS7</t>
  </si>
  <si>
    <t>千葉県市川市</t>
  </si>
  <si>
    <t>ホンジュラス</t>
  </si>
  <si>
    <t>養父郡養父町</t>
  </si>
  <si>
    <t>養父郡関宮町</t>
  </si>
  <si>
    <r>
      <t>㉑の国籍等が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</si>
  <si>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28621</t>
  </si>
  <si>
    <t>28623</t>
  </si>
  <si>
    <t>朝来郡山東町</t>
  </si>
  <si>
    <t>朝来郡朝来町</t>
  </si>
  <si>
    <t>島尻郡大里村</t>
  </si>
  <si>
    <t>28643</t>
  </si>
  <si>
    <t>北海道名寄市</t>
  </si>
  <si>
    <t>氷上郡青垣町</t>
  </si>
  <si>
    <t>氷上郡春日町</t>
  </si>
  <si>
    <t>氷上郡市島町</t>
  </si>
  <si>
    <t>多紀郡篠山町</t>
  </si>
  <si>
    <t>愛媛県今治市</t>
  </si>
  <si>
    <t>28664</t>
  </si>
  <si>
    <t>三重県四日市市</t>
  </si>
  <si>
    <t>28681</t>
  </si>
  <si>
    <t>津名郡津名町</t>
  </si>
  <si>
    <t>京都府相楽郡笠置町</t>
  </si>
  <si>
    <t>28682</t>
  </si>
  <si>
    <t>津名郡淡路町</t>
  </si>
  <si>
    <t>日高郡印南町</t>
  </si>
  <si>
    <t>46389</t>
  </si>
  <si>
    <t>直接入力
（日付※）</t>
    <rPh sb="0" eb="2">
      <t>チョクセツ</t>
    </rPh>
    <rPh sb="2" eb="4">
      <t>ニュウリョク</t>
    </rPh>
    <rPh sb="6" eb="8">
      <t>ヒヅケ</t>
    </rPh>
    <phoneticPr fontId="3"/>
  </si>
  <si>
    <t>２.土地に関する事項</t>
    <rPh sb="2" eb="4">
      <t>トチ</t>
    </rPh>
    <rPh sb="5" eb="6">
      <t>カン</t>
    </rPh>
    <rPh sb="8" eb="10">
      <t>ジコウ</t>
    </rPh>
    <phoneticPr fontId="3"/>
  </si>
  <si>
    <t>28683</t>
  </si>
  <si>
    <t>　　　　　　　　　　　　　　　　　　　　　　　　　　　　　　　　　　　　　　　　　　　　　　　　　　　　　　　　　　　　　　　不勧告通知書の交付　　要　・　不要　　　　　</t>
  </si>
  <si>
    <t>岩手県北上市</t>
  </si>
  <si>
    <t>津名郡北淡町</t>
  </si>
  <si>
    <t>浅口郡鴨方町</t>
  </si>
  <si>
    <t>39202</t>
  </si>
  <si>
    <t>28685</t>
  </si>
  <si>
    <t>28701</t>
  </si>
  <si>
    <t>43511</t>
  </si>
  <si>
    <t>北海道紋別郡湧別町</t>
  </si>
  <si>
    <t>三原郡緑町</t>
  </si>
  <si>
    <t>39407</t>
  </si>
  <si>
    <t>三原郡西淡町</t>
  </si>
  <si>
    <t>岐阜県岐阜市</t>
  </si>
  <si>
    <t>28703</t>
  </si>
  <si>
    <t>三原郡南淡町</t>
  </si>
  <si>
    <t>29202</t>
  </si>
  <si>
    <t>大和高田市</t>
  </si>
  <si>
    <t>29203</t>
  </si>
  <si>
    <t>29204</t>
  </si>
  <si>
    <t>安芸郡安田町</t>
  </si>
  <si>
    <t>天理市</t>
  </si>
  <si>
    <t>29205</t>
  </si>
  <si>
    <t>35208</t>
  </si>
  <si>
    <t>福岡県太宰府市</t>
  </si>
  <si>
    <t>橿原市</t>
  </si>
  <si>
    <t>桜井市</t>
  </si>
  <si>
    <t>29207</t>
  </si>
  <si>
    <t>五條市</t>
  </si>
  <si>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3"/>
  </si>
  <si>
    <t>御所市</t>
  </si>
  <si>
    <t>29209</t>
  </si>
  <si>
    <t>川辺郡川辺町</t>
  </si>
  <si>
    <t>29211</t>
  </si>
  <si>
    <t>葛城市</t>
  </si>
  <si>
    <t>福島県相馬郡飯舘村</t>
  </si>
  <si>
    <t>山辺郡都祁村</t>
  </si>
  <si>
    <t>29322</t>
  </si>
  <si>
    <t>御調郡御調町</t>
  </si>
  <si>
    <t>山辺郡山添村</t>
  </si>
  <si>
    <t>29342</t>
  </si>
  <si>
    <t>29343</t>
  </si>
  <si>
    <t>29344</t>
  </si>
  <si>
    <t>日野郡江府町</t>
  </si>
  <si>
    <t>沖縄県宜野湾市</t>
  </si>
  <si>
    <t>岐阜県本巣郡北方町</t>
  </si>
  <si>
    <t>生駒郡斑鳩町</t>
  </si>
  <si>
    <t>邑智郡桜江町</t>
  </si>
  <si>
    <t>磯城郡三宅町</t>
  </si>
  <si>
    <t>不動産業</t>
    <rPh sb="0" eb="4">
      <t>フドウサンギョウ</t>
    </rPh>
    <phoneticPr fontId="3"/>
  </si>
  <si>
    <t>29363</t>
  </si>
  <si>
    <t>磯城郡田原本町</t>
  </si>
  <si>
    <t>29381</t>
  </si>
  <si>
    <t>40602</t>
  </si>
  <si>
    <t>宇陀郡大宇陀町</t>
  </si>
  <si>
    <t>29382</t>
  </si>
  <si>
    <t>宇陀郡菟田野町</t>
  </si>
  <si>
    <t>29384</t>
  </si>
  <si>
    <t>長野県上高井郡小布施町</t>
  </si>
  <si>
    <t>43508</t>
  </si>
  <si>
    <t>宇陀郡室生村</t>
  </si>
  <si>
    <t>29385</t>
  </si>
  <si>
    <t>33321</t>
  </si>
  <si>
    <t>宇陀郡御杖村</t>
  </si>
  <si>
    <t>29401</t>
  </si>
  <si>
    <t>宮城県多賀城市</t>
  </si>
  <si>
    <t>42201</t>
  </si>
  <si>
    <t>北葛城郡新庄町</t>
  </si>
  <si>
    <t>北葛城郡上牧町</t>
  </si>
  <si>
    <t>29425</t>
  </si>
  <si>
    <t>29426</t>
  </si>
  <si>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3"/>
  </si>
  <si>
    <t>29427</t>
  </si>
  <si>
    <t>北葛城郡河合町</t>
  </si>
  <si>
    <t>レユニオン</t>
  </si>
  <si>
    <t>33621</t>
  </si>
  <si>
    <t>29441</t>
  </si>
  <si>
    <t>リサイクル施設</t>
  </si>
  <si>
    <t>吉野郡吉野町</t>
  </si>
  <si>
    <t>青森県上北郡野辺地町</t>
  </si>
  <si>
    <t>吉野郡大淀町</t>
  </si>
  <si>
    <t>東京都青梅市</t>
  </si>
  <si>
    <t>吉野郡下市町</t>
  </si>
  <si>
    <t>29444</t>
  </si>
  <si>
    <t>吉野郡黒滝村</t>
  </si>
  <si>
    <t>29445</t>
  </si>
  <si>
    <t>29446</t>
  </si>
  <si>
    <r>
      <rPr>
        <b/>
        <sz val="10"/>
        <color auto="1"/>
        <rFont val="游ゴシック"/>
      </rPr>
      <t>６筆以上</t>
    </r>
    <r>
      <rPr>
        <sz val="10"/>
        <color auto="1"/>
        <rFont val="游ゴシック"/>
      </rPr>
      <t>、又は2.(2).①土地の情報の届出の方法において、</t>
    </r>
    <r>
      <rPr>
        <b/>
        <sz val="10"/>
        <color auto="1"/>
        <rFont val="游ゴシック"/>
      </rPr>
      <t>項目単位でまとめて入力</t>
    </r>
    <r>
      <rPr>
        <sz val="10"/>
        <color auto="1"/>
        <rFont val="游ゴシック"/>
      </rPr>
      <t>する場合は、
添付書類一覧シートにある</t>
    </r>
    <r>
      <rPr>
        <b/>
        <sz val="10"/>
        <color auto="1"/>
        <rFont val="游ゴシック"/>
      </rPr>
      <t>別紙筆一覧</t>
    </r>
    <r>
      <rPr>
        <sz val="10"/>
        <color auto="1"/>
        <rFont val="游ゴシック"/>
      </rPr>
      <t>を添付
（整数3桁まで）</t>
    </r>
    <rPh sb="48" eb="50">
      <t>テンプ</t>
    </rPh>
    <rPh sb="50" eb="52">
      <t>ショルイ</t>
    </rPh>
    <rPh sb="52" eb="54">
      <t>イチラン</t>
    </rPh>
    <rPh sb="60" eb="62">
      <t>ベッシ</t>
    </rPh>
    <rPh sb="62" eb="63">
      <t>フデ</t>
    </rPh>
    <rPh sb="63" eb="65">
      <t>イチラン</t>
    </rPh>
    <rPh sb="66" eb="68">
      <t>テンプ</t>
    </rPh>
    <phoneticPr fontId="3"/>
  </si>
  <si>
    <t>29447</t>
  </si>
  <si>
    <t>吉野郡大塔村</t>
  </si>
  <si>
    <t>29450</t>
  </si>
  <si>
    <t>吉野郡上北山村</t>
  </si>
  <si>
    <t>29452</t>
  </si>
  <si>
    <t>広島県廿日市市</t>
  </si>
  <si>
    <t>吉野郡川上村</t>
  </si>
  <si>
    <t>40521</t>
  </si>
  <si>
    <t>福岡県筑紫野市</t>
  </si>
  <si>
    <t>吉野郡東吉野村</t>
  </si>
  <si>
    <t>30389</t>
  </si>
  <si>
    <t>和歌山市</t>
  </si>
  <si>
    <t>30203</t>
  </si>
  <si>
    <t>鞍手郡若宮町</t>
  </si>
  <si>
    <t>橋本市</t>
  </si>
  <si>
    <t>45427</t>
  </si>
  <si>
    <t>30205</t>
  </si>
  <si>
    <t>遠賀郡岡垣町</t>
  </si>
  <si>
    <t>田辺市</t>
  </si>
  <si>
    <t>34405</t>
  </si>
  <si>
    <t>那賀郡那賀川町</t>
  </si>
  <si>
    <t>30207</t>
  </si>
  <si>
    <t>新宮市</t>
  </si>
  <si>
    <t>42363</t>
  </si>
  <si>
    <t>岩出市</t>
  </si>
  <si>
    <t>30301</t>
  </si>
  <si>
    <t>立体駐車場（地下あり）</t>
  </si>
  <si>
    <t>海草郡野上町</t>
  </si>
  <si>
    <t>地上権</t>
  </si>
  <si>
    <t>30303</t>
  </si>
  <si>
    <t>南松浦郡新上五島町</t>
  </si>
  <si>
    <t>30304</t>
  </si>
  <si>
    <t>34363</t>
  </si>
  <si>
    <t>海草郡紀美野町</t>
  </si>
  <si>
    <t>30321</t>
  </si>
  <si>
    <t>30322</t>
  </si>
  <si>
    <t>岩手県九戸郡九戸村</t>
  </si>
  <si>
    <t>43385</t>
  </si>
  <si>
    <t>北海道三笠市</t>
  </si>
  <si>
    <t>30324</t>
  </si>
  <si>
    <t>那賀郡桃山町</t>
  </si>
  <si>
    <t>30325</t>
  </si>
  <si>
    <t>36388</t>
  </si>
  <si>
    <t>30341</t>
  </si>
  <si>
    <t>伊都郡かつらぎ町</t>
  </si>
  <si>
    <t>伊都郡九度山町</t>
  </si>
  <si>
    <t>伊都郡高野町</t>
  </si>
  <si>
    <t>30345</t>
  </si>
  <si>
    <t>有田郡湯浅町</t>
  </si>
  <si>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3"/>
  </si>
  <si>
    <t>有田郡清水町</t>
  </si>
  <si>
    <t>資産保有・転売等目的その他（資産・転売）</t>
  </si>
  <si>
    <t>福島県西白河郡西郷村</t>
  </si>
  <si>
    <t>有田郡有田川町</t>
  </si>
  <si>
    <t>大分県大分市</t>
  </si>
  <si>
    <t>47343</t>
  </si>
  <si>
    <t>30381</t>
  </si>
  <si>
    <t>日高郡美浜町</t>
  </si>
  <si>
    <t>46446</t>
  </si>
  <si>
    <t>30384</t>
  </si>
  <si>
    <t>45381</t>
  </si>
  <si>
    <t>日高郡川辺町</t>
  </si>
  <si>
    <t>有</t>
    <rPh sb="0" eb="1">
      <t>ア</t>
    </rPh>
    <phoneticPr fontId="3"/>
  </si>
  <si>
    <t>駐車場平屋駐車場</t>
  </si>
  <si>
    <t>30385</t>
  </si>
  <si>
    <t>日高郡中津村</t>
  </si>
  <si>
    <t>30386</t>
  </si>
  <si>
    <t>30387</t>
  </si>
  <si>
    <t>日高郡龍神村</t>
  </si>
  <si>
    <t>30390</t>
  </si>
  <si>
    <t>30391</t>
  </si>
  <si>
    <t>日高郡みなべ町</t>
  </si>
  <si>
    <t>八代郡東陽村</t>
  </si>
  <si>
    <t>千葉県銚子市</t>
  </si>
  <si>
    <t>30392</t>
  </si>
  <si>
    <t>西牟婁郡白浜町</t>
  </si>
  <si>
    <t>30402</t>
  </si>
  <si>
    <t>中間市</t>
  </si>
  <si>
    <t>西牟婁郡中辺路町</t>
  </si>
  <si>
    <t>久米郡美咲町</t>
  </si>
  <si>
    <t>30403</t>
  </si>
  <si>
    <t>海部郡海部町</t>
  </si>
  <si>
    <t>40404</t>
  </si>
  <si>
    <t>30404</t>
  </si>
  <si>
    <t>34402</t>
  </si>
  <si>
    <t>30406</t>
  </si>
  <si>
    <t>30407</t>
  </si>
  <si>
    <t>西牟婁郡串本町</t>
  </si>
  <si>
    <t>東牟婁郡那智勝浦町</t>
  </si>
  <si>
    <t>30422</t>
  </si>
  <si>
    <t>30423</t>
  </si>
  <si>
    <t>東牟婁郡古座町</t>
  </si>
  <si>
    <t>生産施設資材置場</t>
  </si>
  <si>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
  </si>
  <si>
    <t>33209</t>
  </si>
  <si>
    <t>東牟婁郡古座川町</t>
  </si>
  <si>
    <t>40305</t>
  </si>
  <si>
    <t>46341</t>
  </si>
  <si>
    <t>30426</t>
  </si>
  <si>
    <t>30427</t>
  </si>
  <si>
    <t>東牟婁郡北山村</t>
  </si>
  <si>
    <t>40229</t>
  </si>
  <si>
    <t>米子市</t>
  </si>
  <si>
    <t>倉吉市</t>
  </si>
  <si>
    <t>岩美郡国府町</t>
  </si>
  <si>
    <t>31303</t>
  </si>
  <si>
    <t>岩美郡福部村</t>
  </si>
  <si>
    <t>31321</t>
  </si>
  <si>
    <t>阿久根市</t>
  </si>
  <si>
    <t>北海道苫小牧市</t>
  </si>
  <si>
    <t>31322</t>
  </si>
  <si>
    <t>姶良市</t>
  </si>
  <si>
    <t>31323</t>
  </si>
  <si>
    <t>31324</t>
  </si>
  <si>
    <t>31325</t>
  </si>
  <si>
    <t>八頭郡若桜町</t>
  </si>
  <si>
    <t>40204</t>
  </si>
  <si>
    <t>山形県最上郡戸沢村</t>
  </si>
  <si>
    <t>31326</t>
  </si>
  <si>
    <t>八頭郡用瀬町</t>
  </si>
  <si>
    <t>35207</t>
  </si>
  <si>
    <t>鹿本郡菊鹿町</t>
  </si>
  <si>
    <t>静岡県伊東市</t>
  </si>
  <si>
    <t>31327</t>
  </si>
  <si>
    <t>31328</t>
  </si>
  <si>
    <t>31329</t>
  </si>
  <si>
    <t>八頭郡八頭町</t>
  </si>
  <si>
    <t>北海道深川市</t>
  </si>
  <si>
    <t>42204</t>
  </si>
  <si>
    <t>43343</t>
  </si>
  <si>
    <t>31342</t>
  </si>
  <si>
    <t>（</t>
  </si>
  <si>
    <t>気高郡鹿野町</t>
  </si>
  <si>
    <t>住宅「自用」その他「自用」</t>
  </si>
  <si>
    <t>59</t>
  </si>
  <si>
    <t>気高郡青谷町</t>
  </si>
  <si>
    <t>44302</t>
  </si>
  <si>
    <t>31361</t>
  </si>
  <si>
    <t>46201</t>
  </si>
  <si>
    <t>東伯郡泊村</t>
  </si>
  <si>
    <t>31364</t>
  </si>
  <si>
    <t>31367</t>
  </si>
  <si>
    <t>31368</t>
  </si>
  <si>
    <t>埼玉県さいたま市浦和区</t>
  </si>
  <si>
    <t>東伯郡東伯町</t>
  </si>
  <si>
    <t>31370</t>
  </si>
  <si>
    <t>東伯郡湯梨浜町</t>
  </si>
  <si>
    <t>41402</t>
  </si>
  <si>
    <t>31372</t>
  </si>
  <si>
    <t>福岡県田川郡香春町</t>
  </si>
  <si>
    <t>西伯郡西伯町</t>
  </si>
  <si>
    <t>31382</t>
  </si>
  <si>
    <t>西伯郡会見町</t>
  </si>
  <si>
    <t>住宅「賃貸」分譲地「賃貸」</t>
  </si>
  <si>
    <t>西伯郡岸本町</t>
  </si>
  <si>
    <t>31384</t>
  </si>
  <si>
    <t>薩摩郡上甑村</t>
  </si>
  <si>
    <t>31387</t>
  </si>
  <si>
    <t>西伯郡名和町</t>
  </si>
  <si>
    <t>真庭郡久世町</t>
  </si>
  <si>
    <t>西伯郡中山町</t>
  </si>
  <si>
    <t>31389</t>
  </si>
  <si>
    <t>40643</t>
  </si>
  <si>
    <t>いちき串木野市</t>
  </si>
  <si>
    <t>西伯郡南部町</t>
  </si>
  <si>
    <t>31402</t>
  </si>
  <si>
    <t>沼隈郡内海町</t>
  </si>
  <si>
    <t>31403</t>
  </si>
  <si>
    <t>31404</t>
  </si>
  <si>
    <t>日野郡溝口町</t>
  </si>
  <si>
    <t>42311</t>
  </si>
  <si>
    <t>46467</t>
  </si>
  <si>
    <t>32201</t>
  </si>
  <si>
    <t>松江市</t>
  </si>
  <si>
    <t>32202</t>
  </si>
  <si>
    <t>浜田市</t>
  </si>
  <si>
    <t>山口県熊毛郡平生町</t>
  </si>
  <si>
    <t>32203</t>
  </si>
  <si>
    <t>32204</t>
  </si>
  <si>
    <t>石川県羽咋郡宝達志水町</t>
  </si>
  <si>
    <t>益田市</t>
  </si>
  <si>
    <t>32205</t>
  </si>
  <si>
    <t>福岡県福岡市中央区</t>
  </si>
  <si>
    <t>大田市</t>
  </si>
  <si>
    <t>32206</t>
  </si>
  <si>
    <t>安来市</t>
  </si>
  <si>
    <t>勝田郡勝央町</t>
  </si>
  <si>
    <t>32207</t>
  </si>
  <si>
    <t>江津市</t>
  </si>
  <si>
    <t>32209</t>
  </si>
  <si>
    <t>鳥取県東伯郡三朝町</t>
  </si>
  <si>
    <t>山形県東根市</t>
  </si>
  <si>
    <t>八束郡鹿島町</t>
  </si>
  <si>
    <t>八束郡島根町</t>
  </si>
  <si>
    <t>単独の届出</t>
    <rPh sb="0" eb="2">
      <t>タンドク</t>
    </rPh>
    <rPh sb="3" eb="5">
      <t>トドケデ</t>
    </rPh>
    <phoneticPr fontId="3"/>
  </si>
  <si>
    <t>32303</t>
  </si>
  <si>
    <t>42304</t>
  </si>
  <si>
    <t>32304</t>
  </si>
  <si>
    <t>美濃郡美都町</t>
  </si>
  <si>
    <t>32306</t>
  </si>
  <si>
    <t>八束郡玉湯町</t>
  </si>
  <si>
    <t>喜多郡肱川町</t>
  </si>
  <si>
    <t>八束郡宍道町</t>
  </si>
  <si>
    <t>32308</t>
  </si>
  <si>
    <t>八束郡八束町</t>
  </si>
  <si>
    <t>鹿児島県鹿児島郡三島村</t>
  </si>
  <si>
    <t>32321</t>
  </si>
  <si>
    <t>能義郡広瀬町</t>
  </si>
  <si>
    <t>能義郡伯太町</t>
  </si>
  <si>
    <t>東国東郡武蔵町</t>
  </si>
  <si>
    <t>32342</t>
  </si>
  <si>
    <t>西国東郡大田村</t>
  </si>
  <si>
    <t>32361</t>
  </si>
  <si>
    <t>山梨県北都留郡小菅村</t>
  </si>
  <si>
    <t>01697</t>
  </si>
  <si>
    <t>大原郡大東町</t>
  </si>
  <si>
    <t>34601</t>
  </si>
  <si>
    <t>糸島郡志摩町</t>
  </si>
  <si>
    <t>32362</t>
  </si>
  <si>
    <t>広島県庄原市</t>
  </si>
  <si>
    <t>三好郡池田町</t>
  </si>
  <si>
    <t>飯石郡三刀屋町</t>
  </si>
  <si>
    <t>32382</t>
  </si>
  <si>
    <t>32383</t>
  </si>
  <si>
    <t>32384</t>
  </si>
  <si>
    <t>那賀郡旭町</t>
  </si>
  <si>
    <t>飯石郡頓原町</t>
  </si>
  <si>
    <t>南宇和郡内海村</t>
  </si>
  <si>
    <t>飯石郡飯南町</t>
  </si>
  <si>
    <t>簸川郡斐川町</t>
  </si>
  <si>
    <t>43425</t>
  </si>
  <si>
    <t>茨城県神栖市</t>
  </si>
  <si>
    <t>34463</t>
  </si>
  <si>
    <t>32402</t>
  </si>
  <si>
    <t>41303</t>
  </si>
  <si>
    <t>32403</t>
  </si>
  <si>
    <t>簸川郡湖陵町</t>
  </si>
  <si>
    <t>32405</t>
  </si>
  <si>
    <t>受理でなく処理項目※例外登録</t>
    <rPh sb="0" eb="2">
      <t>ジュリ</t>
    </rPh>
    <rPh sb="5" eb="7">
      <t>ショリ</t>
    </rPh>
    <rPh sb="7" eb="9">
      <t>コウモク</t>
    </rPh>
    <phoneticPr fontId="3"/>
  </si>
  <si>
    <t>簸川郡大社町</t>
  </si>
  <si>
    <t>32421</t>
  </si>
  <si>
    <t>譲渡人住所※５　</t>
    <rPh sb="0" eb="1">
      <t>ユズ</t>
    </rPh>
    <rPh sb="1" eb="2">
      <t>ワタ</t>
    </rPh>
    <rPh sb="2" eb="3">
      <t>ニン</t>
    </rPh>
    <rPh sb="3" eb="4">
      <t>ジュウ</t>
    </rPh>
    <rPh sb="4" eb="5">
      <t>ショ</t>
    </rPh>
    <phoneticPr fontId="3"/>
  </si>
  <si>
    <t>ハンガリー</t>
  </si>
  <si>
    <t>迩摩郡仁摩町</t>
  </si>
  <si>
    <t>32441</t>
  </si>
  <si>
    <t>邑智郡川本町</t>
  </si>
  <si>
    <t>32442</t>
  </si>
  <si>
    <t>邑智郡邑智町</t>
  </si>
  <si>
    <t>32443</t>
  </si>
  <si>
    <t>商業施設「販売」その他「販売」</t>
  </si>
  <si>
    <t>邑智郡大和村</t>
  </si>
  <si>
    <t>32444</t>
  </si>
  <si>
    <t>32445</t>
  </si>
  <si>
    <t>安芸市</t>
  </si>
  <si>
    <t>32446</t>
  </si>
  <si>
    <t>邑智郡石見町</t>
  </si>
  <si>
    <t>38488</t>
  </si>
  <si>
    <t>32449</t>
  </si>
  <si>
    <t>京都府与謝郡与謝野町</t>
  </si>
  <si>
    <t>32462</t>
  </si>
  <si>
    <t>35401</t>
  </si>
  <si>
    <t>那賀郡金城町</t>
  </si>
  <si>
    <t>那賀郡弥栄村</t>
  </si>
  <si>
    <t>賃借権</t>
  </si>
  <si>
    <t>32481</t>
  </si>
  <si>
    <t>サンピエール島・ミクロン島</t>
  </si>
  <si>
    <t>32482</t>
  </si>
  <si>
    <t>美濃郡匹見町</t>
  </si>
  <si>
    <t>金融保険業</t>
  </si>
  <si>
    <t>鹿足郡日原町</t>
  </si>
  <si>
    <t>32503</t>
  </si>
  <si>
    <t>北海道天塩郡天塩町</t>
  </si>
  <si>
    <t>鹿足郡柿木村</t>
  </si>
  <si>
    <t>41203</t>
  </si>
  <si>
    <t>32504</t>
  </si>
  <si>
    <t>32505</t>
  </si>
  <si>
    <t>32522</t>
  </si>
  <si>
    <t>西諸県郡高原町</t>
  </si>
  <si>
    <t>隠岐郡五箇村</t>
  </si>
  <si>
    <t>32524</t>
  </si>
  <si>
    <t>32525</t>
  </si>
  <si>
    <t>32527</t>
  </si>
  <si>
    <t>玉名郡岱明町</t>
  </si>
  <si>
    <t>隠岐郡知夫村</t>
  </si>
  <si>
    <t>43369</t>
  </si>
  <si>
    <t>32528</t>
  </si>
  <si>
    <t>１．契約内容に関する事項</t>
    <rPh sb="2" eb="4">
      <t>ケイヤク</t>
    </rPh>
    <rPh sb="4" eb="6">
      <t>ナイヨウ</t>
    </rPh>
    <rPh sb="7" eb="8">
      <t>カン</t>
    </rPh>
    <rPh sb="10" eb="12">
      <t>ジコウ</t>
    </rPh>
    <phoneticPr fontId="3"/>
  </si>
  <si>
    <t>44423</t>
  </si>
  <si>
    <t>33101</t>
  </si>
  <si>
    <t>高岡郡日高村</t>
  </si>
  <si>
    <t>33102</t>
  </si>
  <si>
    <t>岡山市中区</t>
  </si>
  <si>
    <t>33104</t>
  </si>
  <si>
    <t>西彼杵郡長与町</t>
  </si>
  <si>
    <t>岡山市南区</t>
  </si>
  <si>
    <t>33201</t>
  </si>
  <si>
    <t>岡山市</t>
  </si>
  <si>
    <t>玉野市</t>
  </si>
  <si>
    <t>33205</t>
  </si>
  <si>
    <t>イギリス領ヴァージン諸島</t>
  </si>
  <si>
    <t>総社市</t>
  </si>
  <si>
    <t>030</t>
  </si>
  <si>
    <t>高梁市</t>
  </si>
  <si>
    <t>33210</t>
  </si>
  <si>
    <t>新見市</t>
  </si>
  <si>
    <t>田川郡糸田町</t>
  </si>
  <si>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</si>
  <si>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33211</t>
  </si>
  <si>
    <t>天草郡竜ケ岳町</t>
  </si>
  <si>
    <t>新潟県新潟市江南区</t>
  </si>
  <si>
    <t>備前市</t>
  </si>
  <si>
    <t>33212</t>
  </si>
  <si>
    <t>天草郡天草町</t>
  </si>
  <si>
    <t>宮崎県宮崎市</t>
  </si>
  <si>
    <t>33213</t>
  </si>
  <si>
    <t>33214</t>
  </si>
  <si>
    <t>その他取下げ</t>
  </si>
  <si>
    <t>33215</t>
  </si>
  <si>
    <t>美作市</t>
  </si>
  <si>
    <t>33216</t>
  </si>
  <si>
    <t>33301</t>
  </si>
  <si>
    <t>御津郡建部町</t>
  </si>
  <si>
    <t>33322</t>
  </si>
  <si>
    <t>長崎県北松浦郡小値賀町</t>
  </si>
  <si>
    <t>37362</t>
  </si>
  <si>
    <t>33323</t>
  </si>
  <si>
    <t>34364</t>
  </si>
  <si>
    <t>33324</t>
  </si>
  <si>
    <t>赤磐郡熊山町</t>
  </si>
  <si>
    <t>和気郡吉永町</t>
  </si>
  <si>
    <t>40463</t>
  </si>
  <si>
    <t>33345</t>
  </si>
  <si>
    <t>和気郡和気町</t>
  </si>
  <si>
    <t>33361</t>
  </si>
  <si>
    <t>合志市</t>
  </si>
  <si>
    <t>邑久郡長船町</t>
  </si>
  <si>
    <t>姶良郡福山町</t>
  </si>
  <si>
    <t>33423</t>
  </si>
  <si>
    <t>岩手県下閉伊郡田野畑村</t>
  </si>
  <si>
    <t>都窪郡早島町</t>
  </si>
  <si>
    <t>比婆郡東城町</t>
  </si>
  <si>
    <t>33427</t>
  </si>
  <si>
    <t>33441</t>
  </si>
  <si>
    <t>高知県四万十市</t>
  </si>
  <si>
    <t>33444</t>
  </si>
  <si>
    <t>小城市</t>
  </si>
  <si>
    <t>浅口郡寄島町</t>
  </si>
  <si>
    <t>44202</t>
  </si>
  <si>
    <t>浅口郡里庄町</t>
  </si>
  <si>
    <t>沖縄県八重山郡与那国町</t>
  </si>
  <si>
    <t>33461</t>
  </si>
  <si>
    <t>39211</t>
  </si>
  <si>
    <t>霧島市</t>
  </si>
  <si>
    <t>小田郡矢掛町</t>
  </si>
  <si>
    <t>33481</t>
  </si>
  <si>
    <t>33503</t>
  </si>
  <si>
    <t>北海道中川郡音威子府村</t>
  </si>
  <si>
    <t>吉備郡真備町</t>
  </si>
  <si>
    <t>上房郡北房町</t>
  </si>
  <si>
    <t>34101</t>
  </si>
  <si>
    <t>上房郡賀陽町</t>
  </si>
  <si>
    <t>33541</t>
  </si>
  <si>
    <t>36207</t>
  </si>
  <si>
    <t>川上郡成羽町</t>
  </si>
  <si>
    <t>33542</t>
  </si>
  <si>
    <t>（備考）新たな土地利用に必要な個別法の手続状況等　（予定している土地利用において、個別法に基づく手続等が必要な場合）</t>
  </si>
  <si>
    <t>川上郡川上町</t>
  </si>
  <si>
    <t>埼玉県さいたま市大宮区</t>
  </si>
  <si>
    <t>阿哲郡大佐町</t>
  </si>
  <si>
    <t>阿哲郡神郷町</t>
  </si>
  <si>
    <t>33563</t>
  </si>
  <si>
    <t>ポルトガル</t>
  </si>
  <si>
    <t>33564</t>
  </si>
  <si>
    <t>朝倉郡杷木町</t>
  </si>
  <si>
    <t>43446</t>
  </si>
  <si>
    <t>阿哲郡哲西町</t>
  </si>
  <si>
    <t>34213</t>
  </si>
  <si>
    <t>商業施設「賃貸」飲食店「賃貸」</t>
  </si>
  <si>
    <t>真庭郡勝山町</t>
  </si>
  <si>
    <t>33583</t>
  </si>
  <si>
    <t>和歌山県東牟婁郡古座川町</t>
  </si>
  <si>
    <t>真庭郡新庄村</t>
  </si>
  <si>
    <t>34365</t>
  </si>
  <si>
    <t>真庭郡川上村</t>
  </si>
  <si>
    <t>38443</t>
  </si>
  <si>
    <t>具体的な業種</t>
    <rPh sb="0" eb="3">
      <t>グタイテキ</t>
    </rPh>
    <rPh sb="4" eb="6">
      <t>ギョウシュ</t>
    </rPh>
    <phoneticPr fontId="3"/>
  </si>
  <si>
    <t>33588</t>
  </si>
  <si>
    <t>33589</t>
  </si>
  <si>
    <t>真庭郡中和村</t>
  </si>
  <si>
    <t>33601</t>
  </si>
  <si>
    <t>40224</t>
  </si>
  <si>
    <t>33602</t>
  </si>
  <si>
    <t>苫田郡富村</t>
  </si>
  <si>
    <t>33605</t>
  </si>
  <si>
    <t>33606</t>
  </si>
  <si>
    <t>壱岐郡勝本町</t>
  </si>
  <si>
    <t>トルクメニスタン</t>
  </si>
  <si>
    <t>33623</t>
  </si>
  <si>
    <t>日田郡天瀬町</t>
  </si>
  <si>
    <t>勝田郡勝北町</t>
  </si>
  <si>
    <t>33641</t>
  </si>
  <si>
    <t>英田郡大原町</t>
  </si>
  <si>
    <t>37384</t>
  </si>
  <si>
    <t>40445</t>
  </si>
  <si>
    <t>英田郡東粟倉村</t>
  </si>
  <si>
    <t>大島郡龍郷町</t>
  </si>
  <si>
    <t>33643</t>
  </si>
  <si>
    <t>英田郡西粟倉村</t>
  </si>
  <si>
    <t>久米郡久米町</t>
  </si>
  <si>
    <t>英田郡美作町</t>
  </si>
  <si>
    <t>33646</t>
  </si>
  <si>
    <t>44212</t>
  </si>
  <si>
    <t>一団の土地（新規）</t>
    <rPh sb="0" eb="2">
      <t>イチダン</t>
    </rPh>
    <rPh sb="3" eb="5">
      <t>トチ</t>
    </rPh>
    <rPh sb="6" eb="8">
      <t>シンキ</t>
    </rPh>
    <phoneticPr fontId="3"/>
  </si>
  <si>
    <t>英田郡英田町</t>
  </si>
  <si>
    <t>33661</t>
  </si>
  <si>
    <t>久米郡旭町</t>
  </si>
  <si>
    <t>35213</t>
  </si>
  <si>
    <t>33663</t>
  </si>
  <si>
    <t>国頭郡恩納村</t>
  </si>
  <si>
    <t>久米郡久米南町</t>
  </si>
  <si>
    <t>46402</t>
  </si>
  <si>
    <t>北海道積丹郡積丹町</t>
  </si>
  <si>
    <t>33664</t>
  </si>
  <si>
    <t>ギリシャ</t>
  </si>
  <si>
    <t>33665</t>
  </si>
  <si>
    <t>36206</t>
  </si>
  <si>
    <t>38342</t>
  </si>
  <si>
    <t>久米郡柵原町</t>
  </si>
  <si>
    <t>33681</t>
  </si>
  <si>
    <t>広島市中区</t>
  </si>
  <si>
    <t>34102</t>
  </si>
  <si>
    <t>39328</t>
  </si>
  <si>
    <t>広島市東区</t>
  </si>
  <si>
    <t>34103</t>
  </si>
  <si>
    <t>34104</t>
  </si>
  <si>
    <t>周桑郡丹原町</t>
  </si>
  <si>
    <t>42373</t>
  </si>
  <si>
    <t>広島市安芸区</t>
  </si>
  <si>
    <t>40106</t>
  </si>
  <si>
    <t>広島市佐伯区</t>
  </si>
  <si>
    <t>呉市</t>
  </si>
  <si>
    <t>福井県小浜市</t>
  </si>
  <si>
    <t>34204</t>
  </si>
  <si>
    <t>比婆郡高野町</t>
  </si>
  <si>
    <t>34205</t>
  </si>
  <si>
    <t>47329</t>
  </si>
  <si>
    <t>尾道市</t>
  </si>
  <si>
    <t>34206</t>
  </si>
  <si>
    <t>因島市</t>
  </si>
  <si>
    <t>福山市</t>
  </si>
  <si>
    <t>40622</t>
  </si>
  <si>
    <t>34209</t>
  </si>
  <si>
    <t>三次市</t>
  </si>
  <si>
    <t>庄原市</t>
  </si>
  <si>
    <t>39204</t>
  </si>
  <si>
    <t>40543</t>
  </si>
  <si>
    <t>34211</t>
  </si>
  <si>
    <t>光市</t>
  </si>
  <si>
    <t>大竹市</t>
  </si>
  <si>
    <t>39303</t>
  </si>
  <si>
    <t>34212</t>
  </si>
  <si>
    <t>東広島市</t>
  </si>
  <si>
    <t>西宇和郡瀬戸町</t>
  </si>
  <si>
    <t>34215</t>
  </si>
  <si>
    <t>江田島市</t>
  </si>
  <si>
    <t>安芸郡海田町</t>
  </si>
  <si>
    <t>34307</t>
  </si>
  <si>
    <t>34424</t>
  </si>
  <si>
    <t>34309</t>
  </si>
  <si>
    <t>安芸郡坂町</t>
  </si>
  <si>
    <t>34310</t>
  </si>
  <si>
    <t>安芸郡江田島町</t>
  </si>
  <si>
    <t>愛知県豊明市</t>
  </si>
  <si>
    <t>安芸郡音戸町</t>
  </si>
  <si>
    <t>富山県射水市</t>
  </si>
  <si>
    <t>34312</t>
  </si>
  <si>
    <t>38485</t>
  </si>
  <si>
    <t>安芸郡倉橋町</t>
  </si>
  <si>
    <t>山門郡山川町</t>
  </si>
  <si>
    <t>安芸郡蒲刈町</t>
  </si>
  <si>
    <t>34324</t>
  </si>
  <si>
    <t>佐伯郡湯来町</t>
  </si>
  <si>
    <t>34325</t>
  </si>
  <si>
    <t>佐伯郡吉和村</t>
  </si>
  <si>
    <t>34327</t>
  </si>
  <si>
    <t>佐伯郡宮島町</t>
  </si>
  <si>
    <t>佐伯郡能美町</t>
  </si>
  <si>
    <t>40105</t>
  </si>
  <si>
    <t>34329</t>
  </si>
  <si>
    <t>千葉県八街市</t>
  </si>
  <si>
    <t>01699</t>
  </si>
  <si>
    <t>佐伯郡沖美町</t>
  </si>
  <si>
    <t>東国東郡国見町</t>
  </si>
  <si>
    <t>山県郡筒賀村</t>
  </si>
  <si>
    <t>宮城県_04</t>
  </si>
  <si>
    <t>山県郡戸河内町</t>
  </si>
  <si>
    <t>山県郡大朝町</t>
  </si>
  <si>
    <t>34366</t>
  </si>
  <si>
    <t>34367</t>
  </si>
  <si>
    <t>山県郡豊平町</t>
  </si>
  <si>
    <t>山県郡安芸太田町</t>
  </si>
  <si>
    <t>34369</t>
  </si>
  <si>
    <t>譲受人住所※５</t>
    <rPh sb="0" eb="1">
      <t>ユズ</t>
    </rPh>
    <rPh sb="1" eb="2">
      <t>ウ</t>
    </rPh>
    <rPh sb="2" eb="3">
      <t>ニン</t>
    </rPh>
    <rPh sb="3" eb="4">
      <t>ジュウ</t>
    </rPh>
    <rPh sb="4" eb="5">
      <t>ショ</t>
    </rPh>
    <phoneticPr fontId="3"/>
  </si>
  <si>
    <t>山県郡北広島町</t>
  </si>
  <si>
    <t>田川郡川崎町</t>
  </si>
  <si>
    <t>34381</t>
  </si>
  <si>
    <t>34382</t>
  </si>
  <si>
    <t>高田郡八千代町</t>
  </si>
  <si>
    <t>34383</t>
  </si>
  <si>
    <t>高田郡美土里町</t>
  </si>
  <si>
    <t>34384</t>
  </si>
  <si>
    <t>高田郡甲田町</t>
  </si>
  <si>
    <t>40605</t>
  </si>
  <si>
    <t>賀茂郡黒瀬町</t>
  </si>
  <si>
    <t>34406</t>
  </si>
  <si>
    <t>秋田県鹿角郡小坂町</t>
  </si>
  <si>
    <t>40447</t>
  </si>
  <si>
    <t>34407</t>
  </si>
  <si>
    <t>34408</t>
  </si>
  <si>
    <t>鹿屋市</t>
  </si>
  <si>
    <t>34422</t>
  </si>
  <si>
    <t>豊田郡川尻町</t>
  </si>
  <si>
    <t>34425</t>
  </si>
  <si>
    <t>39387</t>
  </si>
  <si>
    <t>34426</t>
  </si>
  <si>
    <t>豊田郡豊町</t>
  </si>
  <si>
    <t>豊田郡大崎町</t>
  </si>
  <si>
    <t>34428</t>
  </si>
  <si>
    <t>豊田郡東野町</t>
  </si>
  <si>
    <t>34430</t>
  </si>
  <si>
    <t>34431</t>
  </si>
  <si>
    <t>34441</t>
  </si>
  <si>
    <t>43101</t>
  </si>
  <si>
    <t>34442</t>
  </si>
  <si>
    <t>34444</t>
  </si>
  <si>
    <t>42203</t>
  </si>
  <si>
    <t>46387</t>
  </si>
  <si>
    <t>御調郡向島町</t>
  </si>
  <si>
    <t>世羅郡甲山町</t>
  </si>
  <si>
    <t>福島県南会津郡只見町</t>
  </si>
  <si>
    <t>45443</t>
  </si>
  <si>
    <t>34462</t>
  </si>
  <si>
    <t>39409</t>
  </si>
  <si>
    <t>世羅郡世羅町</t>
  </si>
  <si>
    <t>富山県中新川郡上市町</t>
  </si>
  <si>
    <t>34501</t>
  </si>
  <si>
    <t>34524</t>
  </si>
  <si>
    <t>芦品郡新市町</t>
  </si>
  <si>
    <t>34541</t>
  </si>
  <si>
    <t>41442</t>
  </si>
  <si>
    <t>神石郡油木町</t>
  </si>
  <si>
    <t>沖縄県中頭郡嘉手納町</t>
  </si>
  <si>
    <t>34542</t>
  </si>
  <si>
    <t>奈良県吉野郡十津川村</t>
  </si>
  <si>
    <t>34543</t>
  </si>
  <si>
    <t>宮崎郡田野町</t>
  </si>
  <si>
    <t>神石郡豊松村</t>
  </si>
  <si>
    <t>34544</t>
  </si>
  <si>
    <t>甲奴郡総領町</t>
  </si>
  <si>
    <t>甲奴郡甲奴町</t>
  </si>
  <si>
    <t>34581</t>
  </si>
  <si>
    <t>双三郡布野村</t>
  </si>
  <si>
    <t>39401</t>
  </si>
  <si>
    <t>34583</t>
  </si>
  <si>
    <t>34584</t>
  </si>
  <si>
    <t>40561</t>
  </si>
  <si>
    <t>双三郡吉舎町</t>
  </si>
  <si>
    <t>双三郡三良坂町</t>
  </si>
  <si>
    <t>北九州市小倉北区</t>
  </si>
  <si>
    <t>双三郡三和町</t>
  </si>
  <si>
    <t>比婆郡西城町</t>
  </si>
  <si>
    <t>34602</t>
  </si>
  <si>
    <t>34603</t>
  </si>
  <si>
    <t>34605</t>
  </si>
  <si>
    <t>37361</t>
  </si>
  <si>
    <t>比婆郡比和町</t>
  </si>
  <si>
    <t>46444</t>
  </si>
  <si>
    <t>下関市</t>
  </si>
  <si>
    <t>下益城郡富合町</t>
  </si>
  <si>
    <t>宇部市</t>
  </si>
  <si>
    <t>スキー場</t>
  </si>
  <si>
    <t>35203</t>
  </si>
  <si>
    <t>山口市</t>
  </si>
  <si>
    <t>35204</t>
  </si>
  <si>
    <t>徳山市</t>
  </si>
  <si>
    <t>35206</t>
  </si>
  <si>
    <t>防府市</t>
  </si>
  <si>
    <t>大阪府_27</t>
  </si>
  <si>
    <t>小野田市</t>
  </si>
  <si>
    <t>35211</t>
  </si>
  <si>
    <t>長門市</t>
  </si>
  <si>
    <t>茨城県潮来市</t>
  </si>
  <si>
    <t>柳井市</t>
  </si>
  <si>
    <t>35214</t>
  </si>
  <si>
    <t>山陽小野田市</t>
  </si>
  <si>
    <t>大島郡久賀町</t>
  </si>
  <si>
    <t>35302</t>
  </si>
  <si>
    <t>46532</t>
  </si>
  <si>
    <t>大島郡東和町</t>
  </si>
  <si>
    <t>都市計画法</t>
    <rPh sb="0" eb="2">
      <t>トシ</t>
    </rPh>
    <rPh sb="2" eb="5">
      <t>ケイカクホウ</t>
    </rPh>
    <phoneticPr fontId="3"/>
  </si>
  <si>
    <t>大島郡橘町</t>
  </si>
  <si>
    <t>35321</t>
  </si>
  <si>
    <t>玖珂郡和木町</t>
  </si>
  <si>
    <t>肝属郡田代町</t>
  </si>
  <si>
    <t>セルビア</t>
  </si>
  <si>
    <t>35322</t>
  </si>
  <si>
    <t>玖珂郡由宇町</t>
  </si>
  <si>
    <t>初期設定</t>
    <rPh sb="0" eb="4">
      <t>ショキセッテイ</t>
    </rPh>
    <phoneticPr fontId="3"/>
  </si>
  <si>
    <t>玖珂郡玖珂町</t>
  </si>
  <si>
    <t>JIS45</t>
  </si>
  <si>
    <t>玖珂郡本郷村</t>
  </si>
  <si>
    <t>玖珂郡周東町</t>
  </si>
  <si>
    <t>42410</t>
  </si>
  <si>
    <t>玖珂郡錦町</t>
  </si>
  <si>
    <t>インドネシア</t>
  </si>
  <si>
    <t>35327</t>
  </si>
  <si>
    <t>35421</t>
  </si>
  <si>
    <t>東京都大島町</t>
  </si>
  <si>
    <t>35328</t>
  </si>
  <si>
    <t>板野郡松茂町</t>
  </si>
  <si>
    <t>玖珂郡美川町</t>
  </si>
  <si>
    <t>35329</t>
  </si>
  <si>
    <t>熊毛郡田布施町</t>
  </si>
  <si>
    <t>35344</t>
  </si>
  <si>
    <t>熊毛郡平生町</t>
  </si>
  <si>
    <t>45383</t>
  </si>
  <si>
    <t>35345</t>
  </si>
  <si>
    <t>熊毛郡熊毛町</t>
  </si>
  <si>
    <t>都濃郡鹿野町</t>
  </si>
  <si>
    <t>愛知県みよし市</t>
  </si>
  <si>
    <t>天草郡河浦町</t>
  </si>
  <si>
    <t>35381</t>
  </si>
  <si>
    <t>佐波郡徳地町</t>
  </si>
  <si>
    <t>吉敷郡秋穂町</t>
  </si>
  <si>
    <t>アイスランド</t>
  </si>
  <si>
    <t>提出前に以下の内容をご確認ください。</t>
    <rPh sb="0" eb="3">
      <t>テイシュツマエ</t>
    </rPh>
    <rPh sb="4" eb="6">
      <t>イカ</t>
    </rPh>
    <rPh sb="7" eb="9">
      <t>ナイヨウ</t>
    </rPh>
    <rPh sb="11" eb="13">
      <t>カクニン</t>
    </rPh>
    <phoneticPr fontId="3"/>
  </si>
  <si>
    <t>吉敷郡小郡町</t>
  </si>
  <si>
    <t>吉敷郡阿知須町</t>
  </si>
  <si>
    <t>厚狭郡楠町</t>
  </si>
  <si>
    <t>奈良県吉野郡天川村</t>
  </si>
  <si>
    <t>35443</t>
  </si>
  <si>
    <t>大島郡瀬戸内町</t>
  </si>
  <si>
    <t>豊浦郡豊北町</t>
  </si>
  <si>
    <t>46463</t>
  </si>
  <si>
    <t>富山県魚津市</t>
  </si>
  <si>
    <t>35462</t>
  </si>
  <si>
    <t>美祢郡秋芳町</t>
  </si>
  <si>
    <t>大津郡日置町</t>
  </si>
  <si>
    <t>大津郡油谷町</t>
  </si>
  <si>
    <t>越智郡玉川町</t>
  </si>
  <si>
    <t>35501</t>
  </si>
  <si>
    <t>阿武郡川上村</t>
  </si>
  <si>
    <t>35502</t>
  </si>
  <si>
    <t>阿武郡阿武町</t>
  </si>
  <si>
    <t>35503</t>
  </si>
  <si>
    <t>35504</t>
  </si>
  <si>
    <t>阿武郡阿東町</t>
  </si>
  <si>
    <t>35505</t>
  </si>
  <si>
    <t>東臼杵郡門川町</t>
  </si>
  <si>
    <t>阿武郡むつみ村</t>
  </si>
  <si>
    <t>35506</t>
  </si>
  <si>
    <t>香南市</t>
  </si>
  <si>
    <t>阿武郡須佐町</t>
  </si>
  <si>
    <t>35507</t>
  </si>
  <si>
    <t>阿武郡旭村</t>
  </si>
  <si>
    <t>阿武郡福栄村</t>
  </si>
  <si>
    <t>徳島市</t>
  </si>
  <si>
    <t>36202</t>
  </si>
  <si>
    <t>36203</t>
  </si>
  <si>
    <t>阿南市</t>
  </si>
  <si>
    <t>36205</t>
  </si>
  <si>
    <t>アンティグア・バーブーダ</t>
  </si>
  <si>
    <t>吉野川市</t>
  </si>
  <si>
    <t>46367</t>
  </si>
  <si>
    <t>阿波市</t>
  </si>
  <si>
    <t>築上郡新吉富村</t>
  </si>
  <si>
    <t>36208</t>
  </si>
  <si>
    <t>36301</t>
  </si>
  <si>
    <t>東松浦郡厳木町</t>
  </si>
  <si>
    <t>勝浦郡勝浦町</t>
  </si>
  <si>
    <t>堺市_61</t>
  </si>
  <si>
    <t>36302</t>
  </si>
  <si>
    <t>36321</t>
  </si>
  <si>
    <t>36341</t>
  </si>
  <si>
    <t>坂出市</t>
  </si>
  <si>
    <t>名西郡石井町</t>
  </si>
  <si>
    <t>36342</t>
  </si>
  <si>
    <t>36361</t>
  </si>
  <si>
    <t>36362</t>
  </si>
  <si>
    <t>都市計画区域外</t>
    <rPh sb="0" eb="2">
      <t>トシ</t>
    </rPh>
    <rPh sb="2" eb="4">
      <t>ケイカク</t>
    </rPh>
    <rPh sb="4" eb="6">
      <t>クイキ</t>
    </rPh>
    <rPh sb="6" eb="7">
      <t>ガイ</t>
    </rPh>
    <phoneticPr fontId="3"/>
  </si>
  <si>
    <t>那賀郡上那賀町</t>
  </si>
  <si>
    <t>那賀郡木沢村</t>
  </si>
  <si>
    <t>36381</t>
  </si>
  <si>
    <t>海部郡由岐町</t>
  </si>
  <si>
    <t>36382</t>
  </si>
  <si>
    <t>南高来郡有家町</t>
  </si>
  <si>
    <t>その他「賃貸」</t>
  </si>
  <si>
    <t>海部郡日和佐町</t>
  </si>
  <si>
    <t>海部郡牟岐町</t>
  </si>
  <si>
    <t>都城市</t>
  </si>
  <si>
    <t>埼玉県秩父郡皆野町</t>
  </si>
  <si>
    <t>海部郡海南町</t>
  </si>
  <si>
    <t>36385</t>
  </si>
  <si>
    <t>36386</t>
  </si>
  <si>
    <t>海部郡海陽町</t>
  </si>
  <si>
    <t>36402</t>
  </si>
  <si>
    <t>三重県員弁郡東員町</t>
  </si>
  <si>
    <t>36403</t>
  </si>
  <si>
    <t>41387</t>
  </si>
  <si>
    <t>47327</t>
  </si>
  <si>
    <t>板野郡板野町</t>
  </si>
  <si>
    <t>36405</t>
  </si>
  <si>
    <t>38503</t>
  </si>
  <si>
    <t>有無マスタ</t>
    <rPh sb="0" eb="2">
      <t>ウム</t>
    </rPh>
    <phoneticPr fontId="3"/>
  </si>
  <si>
    <t>板野郡吉野町</t>
  </si>
  <si>
    <t>大川郡大内町</t>
  </si>
  <si>
    <t>36407</t>
  </si>
  <si>
    <t>板野郡土成町</t>
  </si>
  <si>
    <t>36421</t>
  </si>
  <si>
    <t>36422</t>
  </si>
  <si>
    <t>ブーベ島</t>
  </si>
  <si>
    <t>阿波郡阿波町</t>
  </si>
  <si>
    <t>麻植郡鴨島町</t>
  </si>
  <si>
    <t>36442</t>
  </si>
  <si>
    <t>36443</t>
  </si>
  <si>
    <t>麻植郡山川町</t>
  </si>
  <si>
    <t>42402</t>
  </si>
  <si>
    <t>36444</t>
  </si>
  <si>
    <t>福岡県遠賀郡水巻町</t>
  </si>
  <si>
    <t>麻植郡美郷村</t>
  </si>
  <si>
    <t>36462</t>
  </si>
  <si>
    <t>美馬郡美馬町</t>
  </si>
  <si>
    <t>36463</t>
  </si>
  <si>
    <t>木田郡牟礼町</t>
  </si>
  <si>
    <t>青森県青森市</t>
  </si>
  <si>
    <t>美馬郡貞光町</t>
  </si>
  <si>
    <t>43501</t>
  </si>
  <si>
    <t>富山県小矢部市</t>
  </si>
  <si>
    <t>36465</t>
  </si>
  <si>
    <t>36467</t>
  </si>
  <si>
    <t>サウジアラビア</t>
  </si>
  <si>
    <t>美馬郡木屋平村</t>
  </si>
  <si>
    <t>36468</t>
  </si>
  <si>
    <t>JIS14</t>
  </si>
  <si>
    <t>宮城県黒川郡大和町</t>
  </si>
  <si>
    <t>美馬郡つるぎ町</t>
  </si>
  <si>
    <t>42361</t>
  </si>
  <si>
    <t>36481</t>
  </si>
  <si>
    <t>三好郡三野町</t>
  </si>
  <si>
    <t>三好郡三好町</t>
  </si>
  <si>
    <t>三好郡山城町</t>
  </si>
  <si>
    <t>長崎県平戸市</t>
  </si>
  <si>
    <t>大阪府南河内郡太子町</t>
  </si>
  <si>
    <t>三好郡井川町</t>
  </si>
  <si>
    <t>38425</t>
  </si>
  <si>
    <t>三好郡三加茂町</t>
  </si>
  <si>
    <t>37301</t>
  </si>
  <si>
    <t>共有持分割合</t>
    <rPh sb="0" eb="2">
      <t>キョウユウ</t>
    </rPh>
    <rPh sb="2" eb="4">
      <t>モチブン</t>
    </rPh>
    <rPh sb="4" eb="6">
      <t>ワリアイ</t>
    </rPh>
    <phoneticPr fontId="3"/>
  </si>
  <si>
    <t>JIS42</t>
  </si>
  <si>
    <t>三好郡東祖谷山村</t>
  </si>
  <si>
    <t>36488</t>
  </si>
  <si>
    <t>グアドループ</t>
  </si>
  <si>
    <t>37201</t>
  </si>
  <si>
    <t>高松市</t>
  </si>
  <si>
    <t>37204</t>
  </si>
  <si>
    <t>37205</t>
  </si>
  <si>
    <t>埼玉県春日部市</t>
  </si>
  <si>
    <t>37206</t>
  </si>
  <si>
    <t>さぬき市</t>
  </si>
  <si>
    <t>東かがわ市</t>
  </si>
  <si>
    <t>山形県最上郡最上町</t>
  </si>
  <si>
    <t>37208</t>
  </si>
  <si>
    <t>050</t>
  </si>
  <si>
    <t>三豊市</t>
  </si>
  <si>
    <t>大川郡白鳥町</t>
  </si>
  <si>
    <t>37303</t>
  </si>
  <si>
    <t>38347</t>
  </si>
  <si>
    <t>37304</t>
  </si>
  <si>
    <t>熊本県_43</t>
  </si>
  <si>
    <t>大川郡津田町</t>
  </si>
  <si>
    <t>37305</t>
  </si>
  <si>
    <t>大川郡大川町</t>
  </si>
  <si>
    <t>兵庫県神崎郡福崎町</t>
  </si>
  <si>
    <t>37306</t>
  </si>
  <si>
    <t>37307</t>
  </si>
  <si>
    <t>46484</t>
  </si>
  <si>
    <t>佐賀県伊万里市</t>
  </si>
  <si>
    <t>大川郡長尾町</t>
  </si>
  <si>
    <t>37321</t>
  </si>
  <si>
    <t>担保目的</t>
  </si>
  <si>
    <t>37322</t>
  </si>
  <si>
    <t>37323</t>
  </si>
  <si>
    <t>玉名郡天水町</t>
  </si>
  <si>
    <t>小豆郡小豆島町</t>
  </si>
  <si>
    <t>37341</t>
  </si>
  <si>
    <t>木田郡三木町</t>
  </si>
  <si>
    <t>広島県福山市</t>
  </si>
  <si>
    <t>37343</t>
  </si>
  <si>
    <t>42306</t>
  </si>
  <si>
    <t>木田郡庵治町</t>
  </si>
  <si>
    <t>香川郡塩江町</t>
  </si>
  <si>
    <t>京都郡勝山町</t>
  </si>
  <si>
    <t>香川郡香川町</t>
  </si>
  <si>
    <t>37363</t>
  </si>
  <si>
    <t>北諸県郡高崎町</t>
  </si>
  <si>
    <t>37364</t>
  </si>
  <si>
    <t>37381</t>
  </si>
  <si>
    <t>37382</t>
  </si>
  <si>
    <t>綾歌郡綾南町</t>
  </si>
  <si>
    <t>37383</t>
  </si>
  <si>
    <t>綾歌郡国分寺町</t>
  </si>
  <si>
    <t>綾歌郡綾歌町</t>
  </si>
  <si>
    <t>南高来郡愛野町</t>
  </si>
  <si>
    <t>37385</t>
  </si>
  <si>
    <t>埼玉県飯能市</t>
  </si>
  <si>
    <t>綾歌郡飯山町</t>
  </si>
  <si>
    <t>37386</t>
  </si>
  <si>
    <t>綾歌郡宇多津町</t>
  </si>
  <si>
    <t>速見郡山香町</t>
  </si>
  <si>
    <t>綾歌郡綾川町</t>
  </si>
  <si>
    <t>37401</t>
  </si>
  <si>
    <t>37402</t>
  </si>
  <si>
    <t>仲多度郡琴平町</t>
  </si>
  <si>
    <t>43361</t>
  </si>
  <si>
    <t>37405</t>
  </si>
  <si>
    <t>仲多度郡仲南町</t>
  </si>
  <si>
    <t>仲多度郡まんのう町</t>
  </si>
  <si>
    <t>三豊郡高瀬町</t>
  </si>
  <si>
    <t>37422</t>
  </si>
  <si>
    <t>三豊郡三野町</t>
  </si>
  <si>
    <t>37424</t>
  </si>
  <si>
    <t>三豊郡大野原町</t>
  </si>
  <si>
    <t>40601</t>
  </si>
  <si>
    <t>山口県柳井市</t>
  </si>
  <si>
    <t>37425</t>
  </si>
  <si>
    <t>北海道上川郡愛別町</t>
  </si>
  <si>
    <t>三豊郡詫間町</t>
  </si>
  <si>
    <t>37428</t>
  </si>
  <si>
    <t>三豊郡財田町</t>
  </si>
  <si>
    <t>38201</t>
  </si>
  <si>
    <t>38202</t>
  </si>
  <si>
    <t>今治市</t>
  </si>
  <si>
    <t>南松浦郡奈留町</t>
  </si>
  <si>
    <t>38203</t>
  </si>
  <si>
    <t>宇和島市</t>
  </si>
  <si>
    <t>38204</t>
  </si>
  <si>
    <t>レソト</t>
  </si>
  <si>
    <t>八幡浜市</t>
  </si>
  <si>
    <t>38205</t>
  </si>
  <si>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
  </si>
  <si>
    <t>38211</t>
  </si>
  <si>
    <t>東予市</t>
  </si>
  <si>
    <t>四国中央市</t>
  </si>
  <si>
    <t>46531</t>
  </si>
  <si>
    <t>38301</t>
  </si>
  <si>
    <t>宇摩郡新宮村</t>
  </si>
  <si>
    <t>JIS32</t>
  </si>
  <si>
    <t>杵築市</t>
  </si>
  <si>
    <t>宇摩郡土居町</t>
  </si>
  <si>
    <t>38303</t>
  </si>
  <si>
    <t>宇摩郡別子山村</t>
  </si>
  <si>
    <t>越智郡朝倉村</t>
  </si>
  <si>
    <t>島根県安来市</t>
  </si>
  <si>
    <t>越智郡波方町</t>
  </si>
  <si>
    <t>38344</t>
  </si>
  <si>
    <t>越智郡菊間町</t>
  </si>
  <si>
    <t>41384</t>
  </si>
  <si>
    <t>越智郡伯方町</t>
  </si>
  <si>
    <t>38351</t>
  </si>
  <si>
    <t>越智郡生名村</t>
  </si>
  <si>
    <t>41208</t>
  </si>
  <si>
    <t>38352</t>
  </si>
  <si>
    <t>40609</t>
  </si>
  <si>
    <t>越智郡岩城村</t>
  </si>
  <si>
    <t>38354</t>
  </si>
  <si>
    <t>38356</t>
  </si>
  <si>
    <t>三重県南牟婁郡紀宝町</t>
  </si>
  <si>
    <t>越智郡上島町</t>
  </si>
  <si>
    <t>38361</t>
  </si>
  <si>
    <t>温泉郡中島町</t>
  </si>
  <si>
    <t>40223</t>
  </si>
  <si>
    <t>上浮穴郡久万町</t>
  </si>
  <si>
    <t>38384</t>
  </si>
  <si>
    <t>38385</t>
  </si>
  <si>
    <t>上浮穴郡小田町</t>
  </si>
  <si>
    <t>伊予郡広田村</t>
  </si>
  <si>
    <t>38404</t>
  </si>
  <si>
    <t>38405</t>
  </si>
  <si>
    <t>伊予郡双海町</t>
  </si>
  <si>
    <t>38421</t>
  </si>
  <si>
    <t>集会所</t>
  </si>
  <si>
    <t>38422</t>
  </si>
  <si>
    <t>茅ヶ崎市</t>
  </si>
  <si>
    <t>八代郡鏡町</t>
  </si>
  <si>
    <t>喜多郡内子町</t>
  </si>
  <si>
    <t>ベナン</t>
  </si>
  <si>
    <t>38423</t>
  </si>
  <si>
    <t>喜多郡五十崎町</t>
  </si>
  <si>
    <t>38424</t>
  </si>
  <si>
    <t>大野郡千歳村</t>
  </si>
  <si>
    <t>山門郡瀬高町</t>
  </si>
  <si>
    <t>喜多郡河辺村</t>
  </si>
  <si>
    <t>38442</t>
  </si>
  <si>
    <t>愛知県海部郡飛島村</t>
  </si>
  <si>
    <t>38444</t>
  </si>
  <si>
    <t>用途地域</t>
    <rPh sb="0" eb="4">
      <t>ヨウトチイキ</t>
    </rPh>
    <phoneticPr fontId="3"/>
  </si>
  <si>
    <t>佐賀県三養基郡みやき町</t>
  </si>
  <si>
    <t>西宇和郡三瓶町</t>
  </si>
  <si>
    <t>38462</t>
  </si>
  <si>
    <t>38463</t>
  </si>
  <si>
    <t>東宇和郡城川町</t>
  </si>
  <si>
    <t>神奈川県横浜市神奈川区</t>
  </si>
  <si>
    <t>38481</t>
  </si>
  <si>
    <t>66</t>
  </si>
  <si>
    <t>北宇和郡吉田町</t>
  </si>
  <si>
    <t>38482</t>
  </si>
  <si>
    <t>宮崎市</t>
  </si>
  <si>
    <t>永住者又は
特別永住者</t>
    <rPh sb="0" eb="3">
      <t>エイジュウシャ</t>
    </rPh>
    <rPh sb="3" eb="4">
      <t>マタ</t>
    </rPh>
    <rPh sb="6" eb="8">
      <t>トクベツ</t>
    </rPh>
    <rPh sb="8" eb="11">
      <t>エイジュウシャ</t>
    </rPh>
    <phoneticPr fontId="3"/>
  </si>
  <si>
    <t>福岡県大野城市</t>
  </si>
  <si>
    <t>北宇和郡三間町</t>
  </si>
  <si>
    <t>北宇和郡松野町</t>
  </si>
  <si>
    <t>北宇和郡鬼北町</t>
  </si>
  <si>
    <t>38501</t>
  </si>
  <si>
    <t>38502</t>
  </si>
  <si>
    <t>南宇和郡城辺町</t>
  </si>
  <si>
    <t>38506</t>
  </si>
  <si>
    <t>山口県防府市</t>
  </si>
  <si>
    <t>住宅「自用」戸建住宅「自用」</t>
  </si>
  <si>
    <t>39201</t>
  </si>
  <si>
    <t>南国市</t>
  </si>
  <si>
    <t>土佐市</t>
  </si>
  <si>
    <t>須崎市</t>
  </si>
  <si>
    <t>中村市</t>
  </si>
  <si>
    <t>39209</t>
  </si>
  <si>
    <t>土佐清水市</t>
  </si>
  <si>
    <t>39212</t>
  </si>
  <si>
    <t>安芸郡東洋町</t>
  </si>
  <si>
    <t>39302</t>
  </si>
  <si>
    <t>39304</t>
  </si>
  <si>
    <t>東京都江戸川区</t>
  </si>
  <si>
    <t>39305</t>
  </si>
  <si>
    <t>39322</t>
  </si>
  <si>
    <t>岐阜県安八郡安八町</t>
  </si>
  <si>
    <t>香美郡土佐山田町</t>
  </si>
  <si>
    <t>39324</t>
  </si>
  <si>
    <t>香美郡野市町</t>
  </si>
  <si>
    <t>広島県安芸郡海田町</t>
  </si>
  <si>
    <t>39325</t>
  </si>
  <si>
    <t>39326</t>
  </si>
  <si>
    <t>香美郡香北町</t>
  </si>
  <si>
    <t>39327</t>
  </si>
  <si>
    <t>うきは市</t>
  </si>
  <si>
    <t>香美郡物部村</t>
  </si>
  <si>
    <t>長岡郡本山町</t>
  </si>
  <si>
    <t>46204</t>
  </si>
  <si>
    <t>長岡郡大豊町</t>
  </si>
  <si>
    <t>土佐郡鏡村</t>
  </si>
  <si>
    <t>39362</t>
  </si>
  <si>
    <t>土佐郡土佐山村</t>
  </si>
  <si>
    <t>土佐郡大川村</t>
  </si>
  <si>
    <t>39365</t>
  </si>
  <si>
    <t>39381</t>
  </si>
  <si>
    <t>吾川郡伊野町</t>
  </si>
  <si>
    <t>吾川郡春野町</t>
  </si>
  <si>
    <t>39384</t>
  </si>
  <si>
    <t>吾川郡吾川村</t>
  </si>
  <si>
    <t>39385</t>
  </si>
  <si>
    <t>吾川郡仁淀川町</t>
  </si>
  <si>
    <t>39402</t>
  </si>
  <si>
    <t>富山県中新川郡立山町</t>
  </si>
  <si>
    <t>高岡郡佐川町</t>
  </si>
  <si>
    <t>大阪府大阪市東成区</t>
  </si>
  <si>
    <t>和歌山県伊都郡高野町</t>
  </si>
  <si>
    <t>39403</t>
  </si>
  <si>
    <t>39405</t>
  </si>
  <si>
    <t>39406</t>
  </si>
  <si>
    <t>39408</t>
  </si>
  <si>
    <t>高岡郡葉山村</t>
  </si>
  <si>
    <t>高岡郡仁淀村</t>
  </si>
  <si>
    <t>寄宿舎「販売」</t>
  </si>
  <si>
    <t>39410</t>
  </si>
  <si>
    <t>阿蘇郡長陽村</t>
  </si>
  <si>
    <t>高岡郡津野町</t>
  </si>
  <si>
    <t>39412</t>
  </si>
  <si>
    <t>高岡郡四万十町</t>
  </si>
  <si>
    <t>39421</t>
  </si>
  <si>
    <t>川崎市_53</t>
  </si>
  <si>
    <t>幡多郡佐賀町</t>
  </si>
  <si>
    <t>39422</t>
  </si>
  <si>
    <t>39423</t>
  </si>
  <si>
    <t>愛知県名古屋市中村区</t>
  </si>
  <si>
    <t>39424</t>
  </si>
  <si>
    <t>幡多郡大月町</t>
  </si>
  <si>
    <t>愛知県大府市</t>
  </si>
  <si>
    <t>39425</t>
  </si>
  <si>
    <t>幡多郡三原村</t>
  </si>
  <si>
    <t>幡多郡黒潮町</t>
  </si>
  <si>
    <t>40101</t>
  </si>
  <si>
    <t>北九州市門司区</t>
  </si>
  <si>
    <t>熊本県上益城郡御船町</t>
  </si>
  <si>
    <t>北九州市若松区</t>
  </si>
  <si>
    <t>40107</t>
  </si>
  <si>
    <t>45401</t>
  </si>
  <si>
    <t>40108</t>
  </si>
  <si>
    <t>40109</t>
  </si>
  <si>
    <t>北九州市八幡西区</t>
  </si>
  <si>
    <t>40131</t>
  </si>
  <si>
    <t>東京都千代田区</t>
  </si>
  <si>
    <t>日置郡松元町</t>
  </si>
  <si>
    <t>40132</t>
  </si>
  <si>
    <t>大野郡野津町</t>
  </si>
  <si>
    <t>40135</t>
  </si>
  <si>
    <t>フィリピン</t>
  </si>
  <si>
    <t>北高来郡高来町</t>
  </si>
  <si>
    <t>福岡市西区</t>
  </si>
  <si>
    <t>40136</t>
  </si>
  <si>
    <t>40137</t>
  </si>
  <si>
    <t>千葉県東金市</t>
  </si>
  <si>
    <t>40202</t>
  </si>
  <si>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3"/>
  </si>
  <si>
    <t>40203</t>
  </si>
  <si>
    <t>直方市</t>
  </si>
  <si>
    <t>田川市</t>
  </si>
  <si>
    <t>110</t>
  </si>
  <si>
    <t>40207</t>
  </si>
  <si>
    <t>40208</t>
  </si>
  <si>
    <t>戸建住宅「販売」</t>
  </si>
  <si>
    <t>山田市</t>
  </si>
  <si>
    <t>天草郡新和町</t>
  </si>
  <si>
    <t>長野県下伊那郡豊丘村</t>
  </si>
  <si>
    <t>40209</t>
  </si>
  <si>
    <t>甘木市</t>
  </si>
  <si>
    <t>八女市</t>
  </si>
  <si>
    <t>芦北郡芦北町</t>
  </si>
  <si>
    <t>40211</t>
  </si>
  <si>
    <t>40216</t>
  </si>
  <si>
    <t>阿蘇郡久木野村</t>
  </si>
  <si>
    <t>40219</t>
  </si>
  <si>
    <t>所有権</t>
  </si>
  <si>
    <t>青森県三沢市</t>
  </si>
  <si>
    <t>宗像市</t>
  </si>
  <si>
    <t>高知県長岡郡本山町</t>
  </si>
  <si>
    <t>太宰府市</t>
  </si>
  <si>
    <t>40222</t>
  </si>
  <si>
    <t>前原市</t>
  </si>
  <si>
    <t>古賀市</t>
  </si>
  <si>
    <t>福津市</t>
  </si>
  <si>
    <t>40227</t>
  </si>
  <si>
    <t>朝倉市</t>
  </si>
  <si>
    <t>みやま市</t>
  </si>
  <si>
    <t>高知県土佐郡土佐町</t>
  </si>
  <si>
    <t>40230</t>
  </si>
  <si>
    <t>諌早市</t>
  </si>
  <si>
    <t>40231</t>
  </si>
  <si>
    <t>那珂川市</t>
  </si>
  <si>
    <t>筑紫郡那珂川町</t>
  </si>
  <si>
    <t>40341</t>
  </si>
  <si>
    <t>商業施設「賃貸」ガソリンスタンド「賃貸」</t>
  </si>
  <si>
    <t>粕屋郡宇美町</t>
  </si>
  <si>
    <t>粕屋郡志免町</t>
  </si>
  <si>
    <t>40344</t>
  </si>
  <si>
    <t>福島県西白河郡泉崎村</t>
  </si>
  <si>
    <t>粕屋郡久山町</t>
  </si>
  <si>
    <t>南島原市</t>
  </si>
  <si>
    <t>40362</t>
  </si>
  <si>
    <t>40364</t>
  </si>
  <si>
    <t>児湯郡都農町</t>
  </si>
  <si>
    <t>40365</t>
  </si>
  <si>
    <t>遠賀郡芦屋町</t>
  </si>
  <si>
    <t>中華人民共和国</t>
  </si>
  <si>
    <t>40382</t>
  </si>
  <si>
    <t>40383</t>
  </si>
  <si>
    <t>40384</t>
  </si>
  <si>
    <t>川辺郡坊津町</t>
  </si>
  <si>
    <t>遠賀郡遠賀町</t>
  </si>
  <si>
    <t>40401</t>
  </si>
  <si>
    <t>024</t>
  </si>
  <si>
    <t>鞍手郡鞍手町</t>
  </si>
  <si>
    <t>肝属郡根占町</t>
  </si>
  <si>
    <t>40422</t>
  </si>
  <si>
    <t>40424</t>
  </si>
  <si>
    <t>生産施設電気・ガス等供給施設</t>
  </si>
  <si>
    <t>ジャマイカ</t>
  </si>
  <si>
    <t>40425</t>
  </si>
  <si>
    <t>嘉穂郡筑穂町</t>
  </si>
  <si>
    <t>40426</t>
  </si>
  <si>
    <t>40427</t>
  </si>
  <si>
    <t>嘉穂郡庄内町</t>
  </si>
  <si>
    <t>40428</t>
  </si>
  <si>
    <t>嘉穂郡頴田町</t>
  </si>
  <si>
    <t>40441</t>
  </si>
  <si>
    <t>40442</t>
  </si>
  <si>
    <t>40444</t>
  </si>
  <si>
    <t>朝倉郡筑前町</t>
  </si>
  <si>
    <t>兵庫県神戸市須磨区</t>
  </si>
  <si>
    <t>糸島郡前原町</t>
  </si>
  <si>
    <t>40462</t>
  </si>
  <si>
    <t>浮羽郡浮羽町</t>
  </si>
  <si>
    <t>三井郡北野町</t>
  </si>
  <si>
    <t>40503</t>
  </si>
  <si>
    <t>43405</t>
  </si>
  <si>
    <t>40522</t>
  </si>
  <si>
    <t>三潴郡三潴町</t>
  </si>
  <si>
    <t>八女郡黒木町</t>
  </si>
  <si>
    <t>40542</t>
  </si>
  <si>
    <t>北海道札幌市手稲区</t>
  </si>
  <si>
    <t>大島郡知名町</t>
  </si>
  <si>
    <t>山門郡大和町</t>
  </si>
  <si>
    <t>⑤</t>
  </si>
  <si>
    <t>40581</t>
  </si>
  <si>
    <t>三池郡高田町</t>
  </si>
  <si>
    <t>田川郡添田町</t>
  </si>
  <si>
    <t>40608</t>
  </si>
  <si>
    <t>田川郡大任町</t>
  </si>
  <si>
    <t>JIS40</t>
  </si>
  <si>
    <t>田川郡赤村</t>
  </si>
  <si>
    <t>40610</t>
  </si>
  <si>
    <t>田川郡福智町</t>
  </si>
  <si>
    <t>京都郡犀川町</t>
  </si>
  <si>
    <t>準拠法令を制定した具体的な国名等</t>
    <rPh sb="5" eb="7">
      <t>セイテイ</t>
    </rPh>
    <rPh sb="9" eb="12">
      <t>グタイテキ</t>
    </rPh>
    <rPh sb="13" eb="15">
      <t>コクメイ</t>
    </rPh>
    <rPh sb="15" eb="16">
      <t>ナド</t>
    </rPh>
    <phoneticPr fontId="3"/>
  </si>
  <si>
    <t>40625</t>
  </si>
  <si>
    <t>長野県上伊那郡南箕輪村</t>
  </si>
  <si>
    <t>商業施設「販売」飲食店「販売」</t>
  </si>
  <si>
    <t>京都郡みやこ町</t>
  </si>
  <si>
    <t>40642</t>
  </si>
  <si>
    <t>名護市</t>
  </si>
  <si>
    <t>築上郡大平村</t>
  </si>
  <si>
    <t>40646</t>
  </si>
  <si>
    <t>築上郡上毛町</t>
  </si>
  <si>
    <t>40647</t>
  </si>
  <si>
    <t>佐賀市</t>
  </si>
  <si>
    <t>41204</t>
  </si>
  <si>
    <t>多久市</t>
  </si>
  <si>
    <t>41205</t>
  </si>
  <si>
    <t>伊万里市</t>
  </si>
  <si>
    <t>41206</t>
  </si>
  <si>
    <t>41207</t>
  </si>
  <si>
    <t>43442</t>
  </si>
  <si>
    <t>鹿島市</t>
  </si>
  <si>
    <t>41209</t>
  </si>
  <si>
    <t>嬉野市</t>
  </si>
  <si>
    <t>41301</t>
  </si>
  <si>
    <t>41302</t>
  </si>
  <si>
    <t>佐賀郡川副町</t>
  </si>
  <si>
    <t>41304</t>
  </si>
  <si>
    <t>佐賀郡久保田町</t>
  </si>
  <si>
    <t>41305</t>
  </si>
  <si>
    <t>41306</t>
  </si>
  <si>
    <t>41322</t>
  </si>
  <si>
    <t>沖縄県島尻郡座間味村</t>
  </si>
  <si>
    <t>神埼郡千代田町</t>
  </si>
  <si>
    <t>神埼郡三田川町</t>
  </si>
  <si>
    <t>神埼郡脊振村</t>
  </si>
  <si>
    <t>41326</t>
  </si>
  <si>
    <t>奈良県吉野郡川上村</t>
  </si>
  <si>
    <t>阿蘇市</t>
  </si>
  <si>
    <t>神埼郡吉野ケ里町</t>
  </si>
  <si>
    <t>41341</t>
  </si>
  <si>
    <t>三養基郡基山町</t>
  </si>
  <si>
    <t>三養基郡中原町</t>
  </si>
  <si>
    <t>41343</t>
  </si>
  <si>
    <t>41344</t>
  </si>
  <si>
    <t>三養基郡上峰町</t>
  </si>
  <si>
    <t>三養基郡みやき町</t>
  </si>
  <si>
    <t>小城郡小城町</t>
  </si>
  <si>
    <t>41363</t>
  </si>
  <si>
    <t>小城郡牛津町</t>
  </si>
  <si>
    <t>41364</t>
  </si>
  <si>
    <t>長野県塩尻市</t>
  </si>
  <si>
    <t>東松浦郡浜玉町</t>
  </si>
  <si>
    <t>東松浦郡七山村</t>
  </si>
  <si>
    <t>41383</t>
  </si>
  <si>
    <t>41385</t>
  </si>
  <si>
    <t>東京都西多摩郡瑞穂町</t>
  </si>
  <si>
    <t>東松浦郡北波多村</t>
  </si>
  <si>
    <t>東松浦郡肥前町</t>
  </si>
  <si>
    <t>東松浦郡玄海町</t>
  </si>
  <si>
    <t>東松浦郡鎮西町</t>
  </si>
  <si>
    <t>43422</t>
  </si>
  <si>
    <t>徳島県勝浦郡勝浦町</t>
  </si>
  <si>
    <t>41389</t>
  </si>
  <si>
    <t>東松浦郡呼子町</t>
  </si>
  <si>
    <t>南海部郡蒲江町</t>
  </si>
  <si>
    <t>41401</t>
  </si>
  <si>
    <t>41421</t>
  </si>
  <si>
    <t>杵島郡山内町</t>
  </si>
  <si>
    <t>41422</t>
  </si>
  <si>
    <t>東京都新島村</t>
  </si>
  <si>
    <t>41424</t>
  </si>
  <si>
    <t>杵島郡江北町</t>
  </si>
  <si>
    <t>島尻郡具志頭村</t>
  </si>
  <si>
    <t>駐車場立体駐車場（地下なし）</t>
  </si>
  <si>
    <t>41425</t>
  </si>
  <si>
    <t>大阪府阪南市</t>
  </si>
  <si>
    <t>41441</t>
  </si>
  <si>
    <t>藤津郡塩田町</t>
  </si>
  <si>
    <t>八代郡氷川町</t>
  </si>
  <si>
    <t>41443</t>
  </si>
  <si>
    <t>藤津郡嬉野町</t>
  </si>
  <si>
    <t>五筆目以降の入力の有無</t>
    <rPh sb="0" eb="1">
      <t>ゴ</t>
    </rPh>
    <rPh sb="1" eb="2">
      <t>フデ</t>
    </rPh>
    <rPh sb="2" eb="3">
      <t>メ</t>
    </rPh>
    <rPh sb="3" eb="5">
      <t>イコウ</t>
    </rPh>
    <rPh sb="6" eb="8">
      <t>ニュウリョク</t>
    </rPh>
    <rPh sb="9" eb="11">
      <t>ウム</t>
    </rPh>
    <phoneticPr fontId="3"/>
  </si>
  <si>
    <t>42202</t>
  </si>
  <si>
    <t>46303</t>
  </si>
  <si>
    <t>佐世保市</t>
  </si>
  <si>
    <t>42205</t>
  </si>
  <si>
    <t>福江市</t>
  </si>
  <si>
    <t>42209</t>
  </si>
  <si>
    <t>対馬市</t>
  </si>
  <si>
    <t>42210</t>
  </si>
  <si>
    <t>五島市</t>
  </si>
  <si>
    <t>東京都神津島村</t>
  </si>
  <si>
    <t>42212</t>
  </si>
  <si>
    <t>北松浦郡鹿町町</t>
  </si>
  <si>
    <t>42213</t>
  </si>
  <si>
    <t>42214</t>
  </si>
  <si>
    <t>西彼杵郡香焼町</t>
  </si>
  <si>
    <t>42302</t>
  </si>
  <si>
    <t>西彼杵郡伊王島町</t>
  </si>
  <si>
    <t>42305</t>
  </si>
  <si>
    <t>西彼杵郡三和町</t>
  </si>
  <si>
    <t>42307</t>
  </si>
  <si>
    <t>42308</t>
  </si>
  <si>
    <t>西彼杵郡時津町</t>
  </si>
  <si>
    <t>42309</t>
  </si>
  <si>
    <t>長野県上水内郡飯綱町</t>
  </si>
  <si>
    <t>西彼杵郡琴海町</t>
  </si>
  <si>
    <t>宮城県黒川郡大郷町</t>
  </si>
  <si>
    <t>西彼杵郡西彼町</t>
  </si>
  <si>
    <t>西彼杵郡西海町</t>
  </si>
  <si>
    <t>42312</t>
  </si>
  <si>
    <t>東彼杵郡東彼杵町</t>
  </si>
  <si>
    <t>42322</t>
  </si>
  <si>
    <t>一団の土地（継続）</t>
    <rPh sb="0" eb="2">
      <t>イチダン</t>
    </rPh>
    <rPh sb="3" eb="5">
      <t>トチ</t>
    </rPh>
    <rPh sb="6" eb="8">
      <t>ケイゾク</t>
    </rPh>
    <phoneticPr fontId="3"/>
  </si>
  <si>
    <t>大野郡大野町</t>
  </si>
  <si>
    <t>東彼杵郡波佐見町</t>
  </si>
  <si>
    <t>42341</t>
  </si>
  <si>
    <t>北高来郡飯盛町</t>
  </si>
  <si>
    <t>北高来郡小長井町</t>
  </si>
  <si>
    <t>南高来郡有明町</t>
  </si>
  <si>
    <t>42366</t>
  </si>
  <si>
    <t>滋賀県近江八幡市</t>
  </si>
  <si>
    <t>42367</t>
  </si>
  <si>
    <t>42368</t>
  </si>
  <si>
    <t>南高来郡加津佐町</t>
  </si>
  <si>
    <t>42370</t>
  </si>
  <si>
    <t>千葉県浦安市</t>
  </si>
  <si>
    <t>南高来郡南有馬町</t>
  </si>
  <si>
    <t>長野県千曲市</t>
  </si>
  <si>
    <t>南高来郡西有家町</t>
  </si>
  <si>
    <t>児湯郡新富町</t>
  </si>
  <si>
    <t>42374</t>
  </si>
  <si>
    <t>42375</t>
  </si>
  <si>
    <t>南高来郡布津町</t>
  </si>
  <si>
    <t>42376</t>
  </si>
  <si>
    <t>北海道上川郡比布町</t>
  </si>
  <si>
    <t>香川県木田郡三木町</t>
  </si>
  <si>
    <t>南高来郡深江町</t>
  </si>
  <si>
    <t>42381</t>
  </si>
  <si>
    <t>JIS61</t>
  </si>
  <si>
    <t>北松浦郡大島村</t>
  </si>
  <si>
    <t>42382</t>
  </si>
  <si>
    <t>42383</t>
  </si>
  <si>
    <t>北松浦郡小値賀町</t>
  </si>
  <si>
    <t>北松浦郡宇久町</t>
  </si>
  <si>
    <t>42385</t>
  </si>
  <si>
    <t>北松浦郡田平町</t>
  </si>
  <si>
    <t>42386</t>
  </si>
  <si>
    <t>福岡県みやま市</t>
  </si>
  <si>
    <t>北松浦郡福島町</t>
  </si>
  <si>
    <t>42388</t>
  </si>
  <si>
    <t>北松浦郡江迎町</t>
  </si>
  <si>
    <t>愛媛県北宇和郡鬼北町</t>
  </si>
  <si>
    <t>商業施設「賃貸」ホテル「賃貸」</t>
  </si>
  <si>
    <t>42390</t>
  </si>
  <si>
    <t>北松浦郡小佐々町</t>
  </si>
  <si>
    <t>スポーツ施設</t>
  </si>
  <si>
    <t>北松浦郡佐々町</t>
  </si>
  <si>
    <t>北松浦郡吉井町</t>
  </si>
  <si>
    <t>42393</t>
  </si>
  <si>
    <t>46322</t>
  </si>
  <si>
    <t>北松浦郡世知原町</t>
  </si>
  <si>
    <t>42401</t>
  </si>
  <si>
    <t>南松浦郡富江町</t>
  </si>
  <si>
    <t>42403</t>
  </si>
  <si>
    <t>南松浦郡三井楽町</t>
  </si>
  <si>
    <t>42405</t>
  </si>
  <si>
    <t>南松浦郡上五島町</t>
  </si>
  <si>
    <t>42408</t>
  </si>
  <si>
    <t>45363</t>
  </si>
  <si>
    <t>壱岐郡郷ノ浦町</t>
  </si>
  <si>
    <t>42441</t>
  </si>
  <si>
    <t>リストから選択</t>
    <rPh sb="5" eb="7">
      <t>センタク</t>
    </rPh>
    <phoneticPr fontId="3"/>
  </si>
  <si>
    <t>42442</t>
  </si>
  <si>
    <t>下県郡豊玉町</t>
  </si>
  <si>
    <t>42444</t>
  </si>
  <si>
    <t>上県郡峰町</t>
  </si>
  <si>
    <t>42446</t>
  </si>
  <si>
    <t>上県郡上対馬町</t>
  </si>
  <si>
    <t>熊本市中央区</t>
  </si>
  <si>
    <t>43102</t>
  </si>
  <si>
    <t>北海道奥尻郡奥尻町</t>
  </si>
  <si>
    <t>熊本市南区</t>
  </si>
  <si>
    <t>ブルキナファソ</t>
  </si>
  <si>
    <t>熊本市</t>
  </si>
  <si>
    <t>43202</t>
  </si>
  <si>
    <t>姶良郡姶良町</t>
  </si>
  <si>
    <t>人吉市</t>
  </si>
  <si>
    <t>奈良県大和高田市</t>
  </si>
  <si>
    <t>荒尾市</t>
  </si>
  <si>
    <t>43205</t>
  </si>
  <si>
    <t>本渡市</t>
  </si>
  <si>
    <t>山鹿市</t>
  </si>
  <si>
    <t>菊池市</t>
  </si>
  <si>
    <t>具体的な法令の名称
（最大5文字程度で入力）</t>
    <rPh sb="0" eb="3">
      <t>グタイテキ</t>
    </rPh>
    <rPh sb="4" eb="6">
      <t>ホウレイ</t>
    </rPh>
    <rPh sb="7" eb="9">
      <t>メイショウ</t>
    </rPh>
    <phoneticPr fontId="3"/>
  </si>
  <si>
    <t>43211</t>
  </si>
  <si>
    <r>
      <t>住所のうち、</t>
    </r>
    <r>
      <rPr>
        <b/>
        <sz val="10"/>
        <color theme="1"/>
        <rFont val="游ゴシック"/>
      </rPr>
      <t>ビル、マンション名、部屋番号等</t>
    </r>
    <r>
      <rPr>
        <sz val="10"/>
        <color theme="1"/>
        <rFont val="游ゴシック"/>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3"/>
  </si>
  <si>
    <t>Ver:19.00</t>
  </si>
  <si>
    <t>43212</t>
  </si>
  <si>
    <t>49</t>
  </si>
  <si>
    <t>上天草市</t>
  </si>
  <si>
    <t>43213</t>
  </si>
  <si>
    <t>43216</t>
  </si>
  <si>
    <t>43321</t>
  </si>
  <si>
    <t>43322</t>
  </si>
  <si>
    <t>宇土郡不知火町</t>
  </si>
  <si>
    <t>43341</t>
  </si>
  <si>
    <t>下益城郡小川町</t>
  </si>
  <si>
    <t>43345</t>
  </si>
  <si>
    <t>下益城郡豊野町</t>
  </si>
  <si>
    <t>43346</t>
  </si>
  <si>
    <t>愛知県犬山市</t>
  </si>
  <si>
    <t>43347</t>
  </si>
  <si>
    <t>43348</t>
  </si>
  <si>
    <t>下益城郡美里町</t>
  </si>
  <si>
    <t>玉名郡横島町</t>
  </si>
  <si>
    <t>43363</t>
  </si>
  <si>
    <t>福岡県北九州市小倉北区</t>
  </si>
  <si>
    <t>玉名郡玉東町</t>
  </si>
  <si>
    <t>玉名郡菊水町</t>
  </si>
  <si>
    <t>43366</t>
  </si>
  <si>
    <t>43381</t>
  </si>
  <si>
    <t>北海道余市郡赤井川村</t>
  </si>
  <si>
    <t>鹿本郡鹿北町</t>
  </si>
  <si>
    <t>43383</t>
  </si>
  <si>
    <t>岐阜県高山市</t>
  </si>
  <si>
    <t>鹿本郡鹿央町</t>
  </si>
  <si>
    <t>菊池郡旭志村</t>
  </si>
  <si>
    <t>43403</t>
  </si>
  <si>
    <t>菊池郡合志町</t>
  </si>
  <si>
    <t>43406</t>
  </si>
  <si>
    <t>菊池郡泗水町</t>
  </si>
  <si>
    <t>43407</t>
  </si>
  <si>
    <t>43423</t>
  </si>
  <si>
    <t>阿蘇郡南小国町</t>
  </si>
  <si>
    <t>43424</t>
  </si>
  <si>
    <t>阿蘇郡産山村</t>
  </si>
  <si>
    <t>阿蘇郡波野村</t>
  </si>
  <si>
    <t>43428</t>
  </si>
  <si>
    <t>阿蘇郡白水村</t>
  </si>
  <si>
    <t>沖縄県国頭郡恩納村</t>
  </si>
  <si>
    <t>製造業</t>
    <rPh sb="0" eb="3">
      <t>セイゾウギョウ</t>
    </rPh>
    <phoneticPr fontId="3"/>
  </si>
  <si>
    <t>43432</t>
  </si>
  <si>
    <t>阿蘇郡南阿蘇村</t>
  </si>
  <si>
    <t>43441</t>
  </si>
  <si>
    <t>上益城郡御船町</t>
  </si>
  <si>
    <t>上益城郡嘉島町</t>
  </si>
  <si>
    <t>47361</t>
  </si>
  <si>
    <t>43444</t>
  </si>
  <si>
    <t>上益城郡山都町</t>
  </si>
  <si>
    <t>43461</t>
  </si>
  <si>
    <t>タジキスタン</t>
  </si>
  <si>
    <t>46207</t>
  </si>
  <si>
    <t>八代郡坂本村</t>
  </si>
  <si>
    <t>43463</t>
  </si>
  <si>
    <t>福島県岩瀬郡天栄村</t>
  </si>
  <si>
    <t>八代郡竜北町</t>
  </si>
  <si>
    <t>43465</t>
  </si>
  <si>
    <t>43466</t>
  </si>
  <si>
    <t>43468</t>
  </si>
  <si>
    <t>43481</t>
  </si>
  <si>
    <t>43484</t>
  </si>
  <si>
    <t>43503</t>
  </si>
  <si>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3"/>
  </si>
  <si>
    <t>球磨郡免田町</t>
  </si>
  <si>
    <t>）</t>
  </si>
  <si>
    <t>43505</t>
  </si>
  <si>
    <t>球磨郡多良木町</t>
  </si>
  <si>
    <t>43507</t>
  </si>
  <si>
    <t>球磨郡水上村</t>
  </si>
  <si>
    <t>球磨郡須恵村</t>
  </si>
  <si>
    <t>43509</t>
  </si>
  <si>
    <t>球磨郡五木村</t>
  </si>
  <si>
    <t>43512</t>
  </si>
  <si>
    <t>球磨郡球磨村</t>
  </si>
  <si>
    <t>球磨郡あさぎり町</t>
  </si>
  <si>
    <t>天草郡大矢野町</t>
  </si>
  <si>
    <t>天草郡松島町</t>
  </si>
  <si>
    <t>天草郡有明町</t>
  </si>
  <si>
    <t>商業施設「販売」</t>
    <rPh sb="0" eb="4">
      <t>ショウギョウシセツ</t>
    </rPh>
    <phoneticPr fontId="3"/>
  </si>
  <si>
    <t>天草郡姫戸町</t>
  </si>
  <si>
    <t>天草郡御所浦町</t>
  </si>
  <si>
    <t>一団の土地（新規）</t>
  </si>
  <si>
    <t>43531</t>
  </si>
  <si>
    <t>加世田市</t>
  </si>
  <si>
    <t>天草郡苓北町</t>
  </si>
  <si>
    <t>商業施設「自用」ホテル「自用」</t>
  </si>
  <si>
    <t>43532</t>
  </si>
  <si>
    <t>中津市</t>
  </si>
  <si>
    <t>キャンプ場</t>
  </si>
  <si>
    <t>日田市</t>
  </si>
  <si>
    <t>44205</t>
  </si>
  <si>
    <t>佐伯市</t>
  </si>
  <si>
    <t>秋田県南秋田郡大潟村</t>
  </si>
  <si>
    <t>44206</t>
  </si>
  <si>
    <t>臼杵市</t>
  </si>
  <si>
    <t>分譲地「賃貸」</t>
  </si>
  <si>
    <t>JIS20</t>
  </si>
  <si>
    <t>竹田市</t>
  </si>
  <si>
    <t>44209</t>
  </si>
  <si>
    <t>宇佐市</t>
  </si>
  <si>
    <t>豊後大野市</t>
  </si>
  <si>
    <t>病院等その他の利用目的学校</t>
  </si>
  <si>
    <t>由布市</t>
  </si>
  <si>
    <t>北海道山越郡長万部町</t>
  </si>
  <si>
    <t>44301</t>
  </si>
  <si>
    <t>西国東郡真玉町</t>
  </si>
  <si>
    <t>44303</t>
  </si>
  <si>
    <t>愛知県あま市</t>
  </si>
  <si>
    <t>44322</t>
  </si>
  <si>
    <t>東国東郡姫島村</t>
  </si>
  <si>
    <t>44323</t>
  </si>
  <si>
    <t>東国東郡国東町</t>
  </si>
  <si>
    <t>44361</t>
  </si>
  <si>
    <t>宗教法人施設</t>
  </si>
  <si>
    <t>大分郡野津原町</t>
  </si>
  <si>
    <t>44363</t>
  </si>
  <si>
    <t>大分郡庄内町</t>
  </si>
  <si>
    <t>山口県下松市</t>
  </si>
  <si>
    <t>44364</t>
  </si>
  <si>
    <t>44403</t>
  </si>
  <si>
    <t>南海部郡本匠村</t>
  </si>
  <si>
    <t>44406</t>
  </si>
  <si>
    <t>サウスジョージア・サウスサンドウィッチ諸島</t>
  </si>
  <si>
    <t>南海部郡米水津村</t>
  </si>
  <si>
    <t>①</t>
  </si>
  <si>
    <t>44421</t>
  </si>
  <si>
    <t>大野郡清川村</t>
  </si>
  <si>
    <t>大野郡緒方町</t>
  </si>
  <si>
    <t>福岡県福岡市早良区</t>
  </si>
  <si>
    <t>大野郡朝地町</t>
  </si>
  <si>
    <t>44426</t>
  </si>
  <si>
    <t>44427</t>
  </si>
  <si>
    <t>44428</t>
  </si>
  <si>
    <t>大野郡犬飼町</t>
  </si>
  <si>
    <t>JIS35</t>
  </si>
  <si>
    <t>44441</t>
  </si>
  <si>
    <t>44442</t>
  </si>
  <si>
    <t>直入郡久住町</t>
  </si>
  <si>
    <t>北海道空知郡奈井江町</t>
  </si>
  <si>
    <t>45431</t>
  </si>
  <si>
    <t>玖珠郡九重町</t>
  </si>
  <si>
    <t>日田郡前津江村</t>
  </si>
  <si>
    <t>44482</t>
  </si>
  <si>
    <t>44484</t>
  </si>
  <si>
    <t>日田郡大山町</t>
  </si>
  <si>
    <t>44485</t>
  </si>
  <si>
    <t>44501</t>
  </si>
  <si>
    <t>下毛郡三光村</t>
  </si>
  <si>
    <t>44502</t>
  </si>
  <si>
    <t>44503</t>
  </si>
  <si>
    <t>長野県下伊那郡高森町</t>
  </si>
  <si>
    <t>下毛郡耶馬溪町</t>
  </si>
  <si>
    <t>44504</t>
  </si>
  <si>
    <t>北海道雨竜郡妹背牛町</t>
  </si>
  <si>
    <t>44522</t>
  </si>
  <si>
    <t>宇佐郡安心院町</t>
  </si>
  <si>
    <t>45202</t>
  </si>
  <si>
    <t>45203</t>
  </si>
  <si>
    <t>日南市</t>
  </si>
  <si>
    <t>茨城県_08</t>
  </si>
  <si>
    <t>45205</t>
  </si>
  <si>
    <t>日向市</t>
  </si>
  <si>
    <t>串間市</t>
  </si>
  <si>
    <t>西都市</t>
  </si>
  <si>
    <t>45209</t>
  </si>
  <si>
    <t>えびの市</t>
  </si>
  <si>
    <t>45301</t>
  </si>
  <si>
    <t>糟屋郡粕屋町</t>
  </si>
  <si>
    <t>肝属郡吾平町</t>
  </si>
  <si>
    <t>宮崎郡清武町</t>
  </si>
  <si>
    <t>45302</t>
  </si>
  <si>
    <t>45303</t>
  </si>
  <si>
    <t>薩摩郡宮之城町</t>
  </si>
  <si>
    <t>南那珂郡北郷町</t>
  </si>
  <si>
    <t>45322</t>
  </si>
  <si>
    <t>北諸県郡山之口町</t>
  </si>
  <si>
    <t>45343</t>
  </si>
  <si>
    <t>共同選果場</t>
  </si>
  <si>
    <t>45344</t>
  </si>
  <si>
    <t>北諸県郡山田町</t>
  </si>
  <si>
    <t>45361</t>
  </si>
  <si>
    <t>中頭郡与那城町</t>
  </si>
  <si>
    <t>45362</t>
  </si>
  <si>
    <t>文化施設</t>
  </si>
  <si>
    <t>西諸県郡須木村</t>
  </si>
  <si>
    <t>鹿児島県阿久根市</t>
  </si>
  <si>
    <t>45382</t>
  </si>
  <si>
    <t>東諸県郡国富町</t>
  </si>
  <si>
    <t>岐阜県下呂市</t>
  </si>
  <si>
    <t>46209</t>
  </si>
  <si>
    <t>児湯郡高鍋町</t>
  </si>
  <si>
    <t>45403</t>
  </si>
  <si>
    <t>児湯郡西米良村</t>
  </si>
  <si>
    <t>46365</t>
  </si>
  <si>
    <t>45421</t>
  </si>
  <si>
    <t>45422</t>
  </si>
  <si>
    <t>東臼杵郡東郷町</t>
  </si>
  <si>
    <t>東臼杵郡南郷村</t>
  </si>
  <si>
    <t>45424</t>
  </si>
  <si>
    <t>東臼杵郡西郷村</t>
  </si>
  <si>
    <t>東臼杵郡北方町</t>
  </si>
  <si>
    <t>東臼杵郡北浦町</t>
  </si>
  <si>
    <t>45430</t>
  </si>
  <si>
    <t>東臼杵郡椎葉村</t>
  </si>
  <si>
    <t>東臼杵郡美郷町</t>
  </si>
  <si>
    <t>埼玉県さいたま市西区</t>
  </si>
  <si>
    <t>西臼杵郡日之影町</t>
  </si>
  <si>
    <t>鳥取県日野郡日南町</t>
  </si>
  <si>
    <t>46202</t>
  </si>
  <si>
    <t>串木野市</t>
  </si>
  <si>
    <t>名瀬市</t>
  </si>
  <si>
    <t>46208</t>
  </si>
  <si>
    <t>大口市</t>
  </si>
  <si>
    <t>46210</t>
  </si>
  <si>
    <t>指宿市</t>
  </si>
  <si>
    <t>46211</t>
  </si>
  <si>
    <t>西之表市</t>
  </si>
  <si>
    <t>佐賀県神埼郡吉野ヶ里町</t>
  </si>
  <si>
    <t>46214</t>
  </si>
  <si>
    <t>46215</t>
  </si>
  <si>
    <t>薩摩郡鶴田町</t>
  </si>
  <si>
    <t>日置市</t>
  </si>
  <si>
    <t>46219</t>
  </si>
  <si>
    <t>46222</t>
  </si>
  <si>
    <t>沖縄県国頭郡宜野座村</t>
  </si>
  <si>
    <t>奄美市</t>
  </si>
  <si>
    <t>南九州市</t>
  </si>
  <si>
    <t>伊佐市</t>
  </si>
  <si>
    <t>46302</t>
  </si>
  <si>
    <t>鹿児島郡桜島町</t>
  </si>
  <si>
    <t>鹿児島郡十島村</t>
  </si>
  <si>
    <t>揖宿郡頴娃町</t>
  </si>
  <si>
    <t>長崎県北松浦郡佐々町</t>
  </si>
  <si>
    <t>47322</t>
  </si>
  <si>
    <t>揖宿郡開聞町</t>
  </si>
  <si>
    <t>川辺郡笠沙町</t>
  </si>
  <si>
    <t>46342</t>
  </si>
  <si>
    <t>川辺郡大浦町</t>
  </si>
  <si>
    <t>46343</t>
  </si>
  <si>
    <t>兵庫県川西市</t>
  </si>
  <si>
    <t>川辺郡知覧町</t>
  </si>
  <si>
    <t>大島郡与論町</t>
  </si>
  <si>
    <t>46361</t>
  </si>
  <si>
    <t>46362</t>
  </si>
  <si>
    <t>46364</t>
  </si>
  <si>
    <t>日置郡郡山町</t>
  </si>
  <si>
    <t>薩摩郡東郷町</t>
  </si>
  <si>
    <t>46366</t>
  </si>
  <si>
    <t>日置郡吹上町</t>
  </si>
  <si>
    <t>日置郡金峰町</t>
  </si>
  <si>
    <t>46384</t>
  </si>
  <si>
    <t>46388</t>
  </si>
  <si>
    <t>46390</t>
  </si>
  <si>
    <t>46391</t>
  </si>
  <si>
    <t>出水郡野田町</t>
  </si>
  <si>
    <t>埼玉県秩父郡小鹿野町</t>
  </si>
  <si>
    <t>46403</t>
  </si>
  <si>
    <t>46404</t>
  </si>
  <si>
    <t>出水郡長島町</t>
  </si>
  <si>
    <t>市区町村名コード化マスタ</t>
    <rPh sb="0" eb="5">
      <t>シクチョウソンメイ</t>
    </rPh>
    <rPh sb="8" eb="9">
      <t>カ</t>
    </rPh>
    <phoneticPr fontId="3"/>
  </si>
  <si>
    <t>46421</t>
  </si>
  <si>
    <t>姶良郡蒲生町</t>
  </si>
  <si>
    <t>姶良郡横川町</t>
  </si>
  <si>
    <t>46450</t>
  </si>
  <si>
    <t>姶良郡隼人町</t>
  </si>
  <si>
    <t>46451</t>
  </si>
  <si>
    <t>46452</t>
  </si>
  <si>
    <t>曾於郡大隅町</t>
  </si>
  <si>
    <t>自動車整備工場「販売」</t>
  </si>
  <si>
    <t>曾於郡財部町</t>
  </si>
  <si>
    <t>46464</t>
  </si>
  <si>
    <t>曾於郡末吉町</t>
  </si>
  <si>
    <t>曾於郡松山町</t>
  </si>
  <si>
    <t>46466</t>
  </si>
  <si>
    <t>曾於郡志布志町</t>
  </si>
  <si>
    <t>福岡市_66</t>
  </si>
  <si>
    <t>曾於郡有明町</t>
  </si>
  <si>
    <t>46468</t>
  </si>
  <si>
    <t>曾於郡大崎町</t>
  </si>
  <si>
    <t>肝属郡串良町</t>
  </si>
  <si>
    <t>肝属郡内之浦町</t>
  </si>
  <si>
    <t>アルバニア</t>
  </si>
  <si>
    <t>大阪府泉大津市</t>
  </si>
  <si>
    <t>肝属郡高山町</t>
  </si>
  <si>
    <t>46486</t>
  </si>
  <si>
    <t>46487</t>
  </si>
  <si>
    <t>46489</t>
  </si>
  <si>
    <t>46490</t>
  </si>
  <si>
    <t>肝属郡錦江町</t>
  </si>
  <si>
    <t>愛知県名古屋市港区</t>
  </si>
  <si>
    <t>国頭郡国頭村</t>
  </si>
  <si>
    <t>46491</t>
  </si>
  <si>
    <t>肝属郡南大隅町</t>
  </si>
  <si>
    <t>準工業地域</t>
  </si>
  <si>
    <t>肝属郡肝付町</t>
  </si>
  <si>
    <t>移転</t>
    <rPh sb="0" eb="2">
      <t>イテン</t>
    </rPh>
    <phoneticPr fontId="3"/>
  </si>
  <si>
    <t>熊毛郡南種子町</t>
  </si>
  <si>
    <t>46503</t>
  </si>
  <si>
    <t>工場</t>
  </si>
  <si>
    <t>熊毛郡上屋久町</t>
  </si>
  <si>
    <t>石川県鳳珠郡能登町</t>
  </si>
  <si>
    <t>香川県小豆郡土庄町</t>
  </si>
  <si>
    <t>46504</t>
  </si>
  <si>
    <t>大阪府交野市</t>
  </si>
  <si>
    <t>46505</t>
  </si>
  <si>
    <t>北海道空知郡上富良野町</t>
  </si>
  <si>
    <t>熊毛郡屋久島町</t>
  </si>
  <si>
    <t>46523</t>
  </si>
  <si>
    <t>大島郡宇検村</t>
  </si>
  <si>
    <t>JIS52</t>
  </si>
  <si>
    <t>46525</t>
  </si>
  <si>
    <t>46526</t>
  </si>
  <si>
    <t>大島郡竜郷町</t>
  </si>
  <si>
    <t>別荘「自用」</t>
  </si>
  <si>
    <t>北海道常呂郡佐呂間町</t>
  </si>
  <si>
    <t>大島郡笠利町</t>
  </si>
  <si>
    <t>佐賀県多久市</t>
  </si>
  <si>
    <t>46529</t>
  </si>
  <si>
    <t>大島郡喜界町</t>
  </si>
  <si>
    <t>46530</t>
  </si>
  <si>
    <t>福島県白河市</t>
  </si>
  <si>
    <t>46534</t>
  </si>
  <si>
    <t>46535</t>
  </si>
  <si>
    <t>47201</t>
  </si>
  <si>
    <t>富山県砺波市</t>
  </si>
  <si>
    <t>那覇市</t>
  </si>
  <si>
    <t>47202</t>
  </si>
  <si>
    <t>北海道千歳市</t>
  </si>
  <si>
    <t>静岡県田方郡函南町</t>
  </si>
  <si>
    <t>47203</t>
  </si>
  <si>
    <t>47205</t>
  </si>
  <si>
    <t>宜野湾市</t>
  </si>
  <si>
    <t>平良市</t>
  </si>
  <si>
    <t>石垣市</t>
  </si>
  <si>
    <t>47208</t>
  </si>
  <si>
    <t>東京都杉並区</t>
  </si>
  <si>
    <t>47209</t>
  </si>
  <si>
    <t>沖縄市</t>
  </si>
  <si>
    <t>北海道有珠郡壮瞥町</t>
  </si>
  <si>
    <t>愛知県名古屋市中区</t>
  </si>
  <si>
    <t>三重県松阪市</t>
  </si>
  <si>
    <t>47213</t>
  </si>
  <si>
    <t>うるま市</t>
  </si>
  <si>
    <t>47215</t>
  </si>
  <si>
    <t>南城市</t>
  </si>
  <si>
    <t>47301</t>
  </si>
  <si>
    <t>47302</t>
  </si>
  <si>
    <t>国頭郡大宜味村</t>
  </si>
  <si>
    <t>47303</t>
  </si>
  <si>
    <t>47308</t>
  </si>
  <si>
    <t>国頭郡宜野座村</t>
  </si>
  <si>
    <t>47314</t>
  </si>
  <si>
    <t>国頭郡金武町</t>
  </si>
  <si>
    <t>47315</t>
  </si>
  <si>
    <t>神奈川県平塚市</t>
  </si>
  <si>
    <t>47323</t>
  </si>
  <si>
    <t>中頭郡勝連町</t>
  </si>
  <si>
    <t>47325</t>
  </si>
  <si>
    <t>中頭郡北中城村</t>
  </si>
  <si>
    <t>中頭郡中城村</t>
  </si>
  <si>
    <t>47341</t>
  </si>
  <si>
    <t>47344</t>
  </si>
  <si>
    <t>その他</t>
  </si>
  <si>
    <t>47345</t>
  </si>
  <si>
    <t>島尻郡玉城村</t>
  </si>
  <si>
    <t>47346</t>
  </si>
  <si>
    <t>島尻郡知念村</t>
  </si>
  <si>
    <t>47348</t>
  </si>
  <si>
    <t>47349</t>
  </si>
  <si>
    <t>47350</t>
  </si>
  <si>
    <t>島尻郡南風原町</t>
  </si>
  <si>
    <t>47351</t>
  </si>
  <si>
    <t>秋田県北秋田市</t>
  </si>
  <si>
    <t>三重県多気郡大台町</t>
  </si>
  <si>
    <t>47352</t>
  </si>
  <si>
    <t>島尻郡具志川村</t>
  </si>
  <si>
    <t>47353</t>
  </si>
  <si>
    <t>島尻郡座間味村</t>
  </si>
  <si>
    <t>47355</t>
  </si>
  <si>
    <t>島尻郡粟国村</t>
  </si>
  <si>
    <t>島尻郡渡名喜村</t>
  </si>
  <si>
    <t>北海道恵庭市</t>
  </si>
  <si>
    <t>島尻郡南大東村</t>
  </si>
  <si>
    <t>47360</t>
  </si>
  <si>
    <t>島尻郡八重瀬町</t>
  </si>
  <si>
    <t>サン・バルテルミー</t>
  </si>
  <si>
    <t>47371</t>
  </si>
  <si>
    <t>47374</t>
  </si>
  <si>
    <t>八重山郡竹富町</t>
  </si>
  <si>
    <t>47382</t>
  </si>
  <si>
    <t>JIS2</t>
  </si>
  <si>
    <t>JIS3</t>
  </si>
  <si>
    <t>JIS9</t>
  </si>
  <si>
    <t>JIS12</t>
  </si>
  <si>
    <t>JIS18</t>
  </si>
  <si>
    <t>54</t>
  </si>
  <si>
    <r>
      <t>必須欄を確認し、ピンク色で塗りつぶしされた</t>
    </r>
    <r>
      <rPr>
        <b/>
        <sz val="11"/>
        <color rgb="FFFF0000"/>
        <rFont val="游ゴシック"/>
      </rPr>
      <t>[必須]</t>
    </r>
    <r>
      <rPr>
        <sz val="11"/>
        <color auto="1"/>
        <rFont val="游ゴシック"/>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3"/>
  </si>
  <si>
    <t>JIS21</t>
  </si>
  <si>
    <t>JIS22</t>
  </si>
  <si>
    <t>JIS23</t>
  </si>
  <si>
    <t>大分県玖珠郡九重町</t>
  </si>
  <si>
    <t>JIS27</t>
  </si>
  <si>
    <t>JIS28</t>
  </si>
  <si>
    <t>JIS29</t>
  </si>
  <si>
    <t>カメルーン</t>
  </si>
  <si>
    <t>JIS34</t>
  </si>
  <si>
    <t>山形県上山市</t>
  </si>
  <si>
    <t>JIS37</t>
  </si>
  <si>
    <t>JIS43</t>
  </si>
  <si>
    <t>契約の態様と価格のチェック</t>
    <rPh sb="0" eb="2">
      <t>ケイヤク</t>
    </rPh>
    <rPh sb="3" eb="5">
      <t>タイヨウ</t>
    </rPh>
    <rPh sb="6" eb="8">
      <t>カカク</t>
    </rPh>
    <phoneticPr fontId="3"/>
  </si>
  <si>
    <t>JIS46</t>
  </si>
  <si>
    <t>JIS47</t>
  </si>
  <si>
    <t>JISCODE</t>
  </si>
  <si>
    <t>1</t>
  </si>
  <si>
    <t>役員の具体的な国籍等</t>
    <rPh sb="0" eb="2">
      <t>ヤクイン</t>
    </rPh>
    <rPh sb="3" eb="6">
      <t>グタイテキ</t>
    </rPh>
    <rPh sb="7" eb="9">
      <t>コクセキ</t>
    </rPh>
    <rPh sb="9" eb="10">
      <t>トウ</t>
    </rPh>
    <phoneticPr fontId="3"/>
  </si>
  <si>
    <t>コード</t>
  </si>
  <si>
    <t>製造業</t>
  </si>
  <si>
    <t>商業</t>
  </si>
  <si>
    <t>3</t>
  </si>
  <si>
    <t>5</t>
  </si>
  <si>
    <t>6</t>
  </si>
  <si>
    <t>利用目的マスタ</t>
    <rPh sb="0" eb="4">
      <t>リヨウモクテキ</t>
    </rPh>
    <phoneticPr fontId="3"/>
  </si>
  <si>
    <t>011</t>
  </si>
  <si>
    <t>012</t>
  </si>
  <si>
    <t>013</t>
  </si>
  <si>
    <t>040</t>
  </si>
  <si>
    <t>レクリエーション施設</t>
  </si>
  <si>
    <t>宮城県仙台市宮城野区</t>
  </si>
  <si>
    <t>070</t>
  </si>
  <si>
    <t>090</t>
  </si>
  <si>
    <t>林業</t>
  </si>
  <si>
    <t>農業・畜産業・水産業</t>
  </si>
  <si>
    <t>駐車場</t>
  </si>
  <si>
    <t>病院等その他の利用目的</t>
  </si>
  <si>
    <t>資産保有・転売等目的</t>
  </si>
  <si>
    <t>大コード</t>
    <rPh sb="0" eb="1">
      <t>ダイ</t>
    </rPh>
    <phoneticPr fontId="3"/>
  </si>
  <si>
    <t>住宅「販売」</t>
  </si>
  <si>
    <t>戸建住宅「自用」</t>
  </si>
  <si>
    <t>分譲地「自用」</t>
  </si>
  <si>
    <t>北海道士別市</t>
  </si>
  <si>
    <t>寄宿舎「賃貸」</t>
  </si>
  <si>
    <t>共同住宅「販売」</t>
  </si>
  <si>
    <t>分譲地「販売」</t>
  </si>
  <si>
    <t>商業施設「賃貸」</t>
    <rPh sb="0" eb="4">
      <t>ショウギョウシセツ</t>
    </rPh>
    <phoneticPr fontId="3"/>
  </si>
  <si>
    <t>物品販売店舗（中・小型）「自用」</t>
  </si>
  <si>
    <t>飲食店「自用」</t>
  </si>
  <si>
    <t>流通施設（商業）「自用」</t>
  </si>
  <si>
    <t>自動車整備工場「自用」</t>
  </si>
  <si>
    <t>事務所「賃貸」</t>
  </si>
  <si>
    <t>物品販売店舗（中・小型）「賃貸」</t>
  </si>
  <si>
    <t>福岡県筑後市</t>
  </si>
  <si>
    <t>飲食店「賃貸」</t>
  </si>
  <si>
    <t>銀行「賃貸」</t>
  </si>
  <si>
    <t>流通施設（商業）「賃貸」</t>
  </si>
  <si>
    <t>ガソリンスタンド「賃貸」</t>
  </si>
  <si>
    <t>栃木県下都賀郡壬生町</t>
  </si>
  <si>
    <t>高知県高岡郡梼原町</t>
  </si>
  <si>
    <t>物品販売店舗（大型）「販売」</t>
  </si>
  <si>
    <t>ホテル「販売」</t>
  </si>
  <si>
    <t>香川県高松市</t>
  </si>
  <si>
    <t>ガソリンスタンド「販売」</t>
  </si>
  <si>
    <t>生産施設</t>
  </si>
  <si>
    <t>生産施設</t>
    <rPh sb="0" eb="2">
      <t>セイサン</t>
    </rPh>
    <rPh sb="2" eb="4">
      <t>シセツ</t>
    </rPh>
    <phoneticPr fontId="3"/>
  </si>
  <si>
    <t>電報・電話局</t>
  </si>
  <si>
    <t>レクリエーション施設</t>
    <rPh sb="8" eb="10">
      <t>シセツ</t>
    </rPh>
    <phoneticPr fontId="3"/>
  </si>
  <si>
    <t>アミューズメント施設</t>
  </si>
  <si>
    <t>ゴルフ場</t>
    <rPh sb="3" eb="4">
      <t>ジョウ</t>
    </rPh>
    <phoneticPr fontId="3"/>
  </si>
  <si>
    <t>ショートコース</t>
  </si>
  <si>
    <t>駐車場立体駐車場（地下あり）</t>
  </si>
  <si>
    <t>別荘「自用」</t>
    <rPh sb="0" eb="2">
      <t>ベッソウ</t>
    </rPh>
    <phoneticPr fontId="3"/>
  </si>
  <si>
    <t>農業用温室</t>
  </si>
  <si>
    <t>畜舎</t>
  </si>
  <si>
    <t>西臼杵郡五ヶ瀬町</t>
  </si>
  <si>
    <t>ウクライナ</t>
  </si>
  <si>
    <t>養魚場</t>
  </si>
  <si>
    <t>駐車場</t>
    <rPh sb="0" eb="3">
      <t>チュウシャジョウ</t>
    </rPh>
    <phoneticPr fontId="3"/>
  </si>
  <si>
    <t>立体駐車場（地下なし）</t>
  </si>
  <si>
    <t>携帯番号は桁数不足のため「-」を削除</t>
    <rPh sb="0" eb="4">
      <t>ケイタイバンゴウ</t>
    </rPh>
    <rPh sb="5" eb="7">
      <t>ケタスウ</t>
    </rPh>
    <rPh sb="7" eb="9">
      <t>フソク</t>
    </rPh>
    <rPh sb="16" eb="18">
      <t>サクジョ</t>
    </rPh>
    <phoneticPr fontId="3"/>
  </si>
  <si>
    <t>地下駐車場</t>
  </si>
  <si>
    <t>病院</t>
  </si>
  <si>
    <t>砂利等採取</t>
  </si>
  <si>
    <t>埼玉県所沢市</t>
  </si>
  <si>
    <t>学校</t>
  </si>
  <si>
    <t>福祉関連施設</t>
  </si>
  <si>
    <t>墓園、墓地</t>
  </si>
  <si>
    <t>北海道紋別郡雄武町</t>
  </si>
  <si>
    <t>キルギス</t>
  </si>
  <si>
    <t>高速道路（SA･PA）</t>
  </si>
  <si>
    <t>資産保有・転売等目的</t>
    <rPh sb="0" eb="2">
      <t>シサン</t>
    </rPh>
    <rPh sb="2" eb="4">
      <t>ホユウ</t>
    </rPh>
    <rPh sb="5" eb="8">
      <t>テンバイナド</t>
    </rPh>
    <rPh sb="8" eb="10">
      <t>モクテキ</t>
    </rPh>
    <phoneticPr fontId="3"/>
  </si>
  <si>
    <t>資産保有</t>
  </si>
  <si>
    <t>転売</t>
  </si>
  <si>
    <t>取下げ</t>
  </si>
  <si>
    <t>病院等その他の利用目的</t>
    <rPh sb="0" eb="3">
      <t>ビョウインナド</t>
    </rPh>
    <rPh sb="5" eb="6">
      <t>タ</t>
    </rPh>
    <rPh sb="7" eb="9">
      <t>リヨウ</t>
    </rPh>
    <rPh sb="9" eb="11">
      <t>モクテキ</t>
    </rPh>
    <phoneticPr fontId="3"/>
  </si>
  <si>
    <t>単・団の区分マスタ</t>
    <rPh sb="0" eb="1">
      <t>タン</t>
    </rPh>
    <rPh sb="2" eb="3">
      <t>ダン</t>
    </rPh>
    <rPh sb="4" eb="6">
      <t>クブン</t>
    </rPh>
    <phoneticPr fontId="3"/>
  </si>
  <si>
    <t>主たる地目マスタ</t>
    <rPh sb="0" eb="1">
      <t>シュ</t>
    </rPh>
    <rPh sb="3" eb="5">
      <t>チモク</t>
    </rPh>
    <phoneticPr fontId="3"/>
  </si>
  <si>
    <t>田</t>
  </si>
  <si>
    <t>宅地</t>
  </si>
  <si>
    <t>権利の態様</t>
    <rPh sb="0" eb="2">
      <t>ケンリ</t>
    </rPh>
    <rPh sb="3" eb="5">
      <t>タイヨウ</t>
    </rPh>
    <phoneticPr fontId="3"/>
  </si>
  <si>
    <t>単・団の区分</t>
    <rPh sb="0" eb="1">
      <t>タン</t>
    </rPh>
    <rPh sb="2" eb="3">
      <t>ダン</t>
    </rPh>
    <rPh sb="4" eb="6">
      <t>クブン</t>
    </rPh>
    <phoneticPr fontId="3"/>
  </si>
  <si>
    <t>単独の届出</t>
  </si>
  <si>
    <t>②</t>
  </si>
  <si>
    <t>運輸業</t>
    <rPh sb="0" eb="3">
      <t>ウンユギョウ</t>
    </rPh>
    <phoneticPr fontId="3"/>
  </si>
  <si>
    <t>記</t>
    <rPh sb="0" eb="1">
      <t>シル</t>
    </rPh>
    <phoneticPr fontId="3"/>
  </si>
  <si>
    <t>移転設定別</t>
    <rPh sb="0" eb="2">
      <t>イテン</t>
    </rPh>
    <rPh sb="2" eb="4">
      <t>セッテイ</t>
    </rPh>
    <rPh sb="4" eb="5">
      <t>ベツ</t>
    </rPh>
    <phoneticPr fontId="3"/>
  </si>
  <si>
    <t>移転設定別マスタ</t>
  </si>
  <si>
    <t>有無</t>
    <rPh sb="0" eb="2">
      <t>ウム</t>
    </rPh>
    <phoneticPr fontId="3"/>
  </si>
  <si>
    <t>対価の額（円）</t>
    <rPh sb="0" eb="2">
      <t>タイカ</t>
    </rPh>
    <rPh sb="3" eb="4">
      <t>ガク</t>
    </rPh>
    <rPh sb="5" eb="6">
      <t>エン</t>
    </rPh>
    <phoneticPr fontId="3"/>
  </si>
  <si>
    <t>A1404A</t>
  </si>
  <si>
    <t>A1404B</t>
  </si>
  <si>
    <t>（住居表示） 所在地　町丁目(字)以降</t>
  </si>
  <si>
    <t>（住居表示） 所在地　町丁目(字)のみ</t>
  </si>
  <si>
    <t>３筆目</t>
    <rPh sb="1" eb="3">
      <t>フデメ</t>
    </rPh>
    <phoneticPr fontId="3"/>
  </si>
  <si>
    <t>その他（生産）</t>
  </si>
  <si>
    <t>その他（駐車場）</t>
  </si>
  <si>
    <t>その他（病院等）</t>
  </si>
  <si>
    <t>その他（資産・転売）</t>
    <rPh sb="4" eb="6">
      <t>シサン</t>
    </rPh>
    <rPh sb="7" eb="9">
      <t>テンバイ</t>
    </rPh>
    <phoneticPr fontId="3"/>
  </si>
  <si>
    <t>役員の国籍等</t>
    <rPh sb="0" eb="2">
      <t>ヤクイン</t>
    </rPh>
    <rPh sb="3" eb="5">
      <t>コクセキ</t>
    </rPh>
    <rPh sb="5" eb="6">
      <t>ナド</t>
    </rPh>
    <phoneticPr fontId="3"/>
  </si>
  <si>
    <t>その他（その他）</t>
  </si>
  <si>
    <t>権利の移転・設定</t>
    <rPh sb="3" eb="5">
      <t>イテン</t>
    </rPh>
    <rPh sb="6" eb="8">
      <t>セッテイ</t>
    </rPh>
    <phoneticPr fontId="3"/>
  </si>
  <si>
    <t>㎡</t>
  </si>
  <si>
    <t>単団の区分</t>
    <rPh sb="0" eb="1">
      <t>タン</t>
    </rPh>
    <rPh sb="1" eb="2">
      <t>ダン</t>
    </rPh>
    <rPh sb="3" eb="5">
      <t>クブン</t>
    </rPh>
    <phoneticPr fontId="3"/>
  </si>
  <si>
    <t>（法人の場合の代表者名）</t>
    <rPh sb="1" eb="3">
      <t>ホウジン</t>
    </rPh>
    <rPh sb="4" eb="6">
      <t>バアイ</t>
    </rPh>
    <rPh sb="7" eb="10">
      <t>ダイヒョウシャ</t>
    </rPh>
    <rPh sb="10" eb="11">
      <t>メイ</t>
    </rPh>
    <phoneticPr fontId="3"/>
  </si>
  <si>
    <t>国籍等※２</t>
    <rPh sb="0" eb="2">
      <t>コクセキ</t>
    </rPh>
    <rPh sb="2" eb="3">
      <t>トウ</t>
    </rPh>
    <phoneticPr fontId="3"/>
  </si>
  <si>
    <t>賃借権</t>
    <rPh sb="0" eb="3">
      <t>チンシャクケン</t>
    </rPh>
    <phoneticPr fontId="3"/>
  </si>
  <si>
    <t>青森県東津軽郡蓬田村</t>
  </si>
  <si>
    <t>地上権</t>
    <rPh sb="0" eb="3">
      <t>チジョウケン</t>
    </rPh>
    <phoneticPr fontId="3"/>
  </si>
  <si>
    <t>届出年月日</t>
    <rPh sb="0" eb="1">
      <t>トド</t>
    </rPh>
    <rPh sb="1" eb="2">
      <t>デ</t>
    </rPh>
    <rPh sb="2" eb="5">
      <t>ネンガッピ</t>
    </rPh>
    <phoneticPr fontId="3"/>
  </si>
  <si>
    <t>国名</t>
    <rPh sb="0" eb="2">
      <t>クニメイ</t>
    </rPh>
    <phoneticPr fontId="3"/>
  </si>
  <si>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3"/>
  </si>
  <si>
    <t>日本</t>
  </si>
  <si>
    <t>004</t>
  </si>
  <si>
    <t>アメリカ領サモア</t>
  </si>
  <si>
    <t>032</t>
  </si>
  <si>
    <t>アルゼンチン</t>
  </si>
  <si>
    <t>051</t>
  </si>
  <si>
    <t>アンギラ</t>
  </si>
  <si>
    <t>イエメン</t>
  </si>
  <si>
    <t>086</t>
  </si>
  <si>
    <t>092</t>
  </si>
  <si>
    <t>イスラエル</t>
  </si>
  <si>
    <t>任意</t>
    <rPh sb="0" eb="2">
      <t>ニンイ</t>
    </rPh>
    <phoneticPr fontId="3"/>
  </si>
  <si>
    <t>宮崎県西臼杵郡日之影町</t>
  </si>
  <si>
    <t>イタリア</t>
  </si>
  <si>
    <t>ナウル</t>
  </si>
  <si>
    <t>イラク</t>
  </si>
  <si>
    <t>インド</t>
  </si>
  <si>
    <t>ウルグアイ</t>
  </si>
  <si>
    <t>エクアドル</t>
  </si>
  <si>
    <t>エジプト</t>
  </si>
  <si>
    <t>エチオピア</t>
  </si>
  <si>
    <t>エリトリア</t>
  </si>
  <si>
    <t>エルサルバドル</t>
  </si>
  <si>
    <t>モロッコ</t>
  </si>
  <si>
    <t>オーストラリア</t>
  </si>
  <si>
    <t>オーストリア</t>
  </si>
  <si>
    <t>オランダ</t>
  </si>
  <si>
    <t>カーボベルデ</t>
  </si>
  <si>
    <t>ガイアナ</t>
  </si>
  <si>
    <t>カタール</t>
  </si>
  <si>
    <t>合衆国領有小離島</t>
  </si>
  <si>
    <t>カナダ</t>
  </si>
  <si>
    <t>カンボジア</t>
  </si>
  <si>
    <t>北マリアナ諸島</t>
  </si>
  <si>
    <t>岩手県九戸郡軽米町</t>
  </si>
  <si>
    <t>ギニア</t>
  </si>
  <si>
    <t>茨城県つくば市</t>
  </si>
  <si>
    <t>ギニアビサウ</t>
  </si>
  <si>
    <t>キューバ</t>
  </si>
  <si>
    <t>キュラソー</t>
  </si>
  <si>
    <t>グアテマラ</t>
  </si>
  <si>
    <t>クリスマス島</t>
  </si>
  <si>
    <t>グレナダ</t>
  </si>
  <si>
    <t>ケイマン諸島</t>
  </si>
  <si>
    <t>ケニア</t>
  </si>
  <si>
    <t>大阪府茨木市</t>
  </si>
  <si>
    <t>ココス（キーリング）諸島</t>
  </si>
  <si>
    <t>コスタリカ</t>
  </si>
  <si>
    <t>コモロ</t>
  </si>
  <si>
    <t>コロンビア</t>
  </si>
  <si>
    <t>コンゴ民主共和国</t>
  </si>
  <si>
    <t>サントメ・プリンシペ</t>
  </si>
  <si>
    <t>サン・マルタン（フランス領）</t>
  </si>
  <si>
    <t>シエラレオネ</t>
  </si>
  <si>
    <t>ジブチ</t>
  </si>
  <si>
    <t>ジブラルタル</t>
  </si>
  <si>
    <t>ジャージー</t>
  </si>
  <si>
    <t>ジョージア</t>
  </si>
  <si>
    <t>シント・マールテン（オランダ領）</t>
  </si>
  <si>
    <t>スーダン</t>
  </si>
  <si>
    <t>スペイン</t>
  </si>
  <si>
    <t>スリランカ</t>
  </si>
  <si>
    <t>スロバキア</t>
  </si>
  <si>
    <t>スワジランド</t>
  </si>
  <si>
    <t>セーシェル</t>
  </si>
  <si>
    <t>赤道ギニア</t>
  </si>
  <si>
    <t>セネガル</t>
  </si>
  <si>
    <t>セントビンセントおよびグレナディーン諸島</t>
  </si>
  <si>
    <t>セントヘレナ・アセンションおよびトリスタンダクーニャ</t>
  </si>
  <si>
    <t>セントルシア</t>
  </si>
  <si>
    <t>ソマリア</t>
  </si>
  <si>
    <t>タークス・カイコス諸島</t>
  </si>
  <si>
    <t>佐賀県_41</t>
  </si>
  <si>
    <t>熊本県阿蘇郡西原村</t>
  </si>
  <si>
    <t>タイ</t>
  </si>
  <si>
    <t>大韓民国</t>
  </si>
  <si>
    <t>台湾</t>
  </si>
  <si>
    <t>トケラウ</t>
  </si>
  <si>
    <t>チャド</t>
  </si>
  <si>
    <t>中央アフリカ共和国</t>
  </si>
  <si>
    <t>朝鮮民主主義人民共和国</t>
  </si>
  <si>
    <t>チリ</t>
  </si>
  <si>
    <t>ツバル</t>
  </si>
  <si>
    <t>デンマーク</t>
  </si>
  <si>
    <t>トーゴ</t>
  </si>
  <si>
    <t>トリニダード・トバゴ</t>
  </si>
  <si>
    <t>トルコ</t>
  </si>
  <si>
    <t>010</t>
  </si>
  <si>
    <t>ニウエ</t>
  </si>
  <si>
    <t>ニカラグア</t>
  </si>
  <si>
    <t>ニューカレドニア</t>
  </si>
  <si>
    <t>ニュージーランド</t>
  </si>
  <si>
    <t>ネパール</t>
  </si>
  <si>
    <t>ノーフォーク島</t>
  </si>
  <si>
    <t>ノルウェー</t>
  </si>
  <si>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3"/>
  </si>
  <si>
    <t>ハード島とマクドナルド諸島</t>
  </si>
  <si>
    <t>048</t>
  </si>
  <si>
    <t>バーレーン</t>
  </si>
  <si>
    <t>ハイチ</t>
  </si>
  <si>
    <t>パナマ</t>
  </si>
  <si>
    <t>バハマ</t>
  </si>
  <si>
    <t>060</t>
  </si>
  <si>
    <t>バミューダ</t>
  </si>
  <si>
    <t>パラオ</t>
  </si>
  <si>
    <t>バルバドス</t>
  </si>
  <si>
    <t>パレスチナ</t>
  </si>
  <si>
    <t>バングラデシュ</t>
  </si>
  <si>
    <t>神奈川県横浜市緑区</t>
  </si>
  <si>
    <t>フィジー</t>
  </si>
  <si>
    <t>フィンランド</t>
  </si>
  <si>
    <t>064</t>
  </si>
  <si>
    <t>ブータン</t>
  </si>
  <si>
    <t>074</t>
  </si>
  <si>
    <t>プエルトリコ</t>
  </si>
  <si>
    <t>フェロー諸島</t>
  </si>
  <si>
    <t>フォークランド（マルビナス）諸島</t>
  </si>
  <si>
    <t>ブラジル</t>
  </si>
  <si>
    <t>フランス領ポリネシア</t>
  </si>
  <si>
    <t>フランス領南方・南極地域</t>
  </si>
  <si>
    <t>096</t>
  </si>
  <si>
    <t>ブルンジ</t>
  </si>
  <si>
    <t>ベネズエラ・ボリバル共和国</t>
  </si>
  <si>
    <t>ベラルーシ</t>
  </si>
  <si>
    <t>084</t>
  </si>
  <si>
    <t>ベリーズ</t>
  </si>
  <si>
    <t>056</t>
  </si>
  <si>
    <t>ベルギー</t>
  </si>
  <si>
    <t>埼玉県秩父郡横瀬町</t>
  </si>
  <si>
    <t>愛知県日進市</t>
  </si>
  <si>
    <t>ポーランド</t>
  </si>
  <si>
    <t>●</t>
  </si>
  <si>
    <t>ボスニア・ヘルツェゴビナ</t>
  </si>
  <si>
    <t>072</t>
  </si>
  <si>
    <t>㉕</t>
  </si>
  <si>
    <t>ボツワナ</t>
  </si>
  <si>
    <t>ボネール、シント・ユースタティウスおよびサバ</t>
  </si>
  <si>
    <t>ボリビア多民族国</t>
  </si>
  <si>
    <t>福島県西白河郡中島村</t>
  </si>
  <si>
    <t>香港</t>
  </si>
  <si>
    <t>マーシャル諸島</t>
  </si>
  <si>
    <t>マケドニア旧ユーゴスラビア共和国</t>
  </si>
  <si>
    <t>マダガスカル</t>
  </si>
  <si>
    <t>マリ</t>
  </si>
  <si>
    <t>マルタ</t>
  </si>
  <si>
    <t>マレーシア</t>
  </si>
  <si>
    <t>南スーダン</t>
  </si>
  <si>
    <t>モーリシャス</t>
  </si>
  <si>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
  </si>
  <si>
    <t>モナコ</t>
  </si>
  <si>
    <t>広島県江田島市</t>
  </si>
  <si>
    <t>モルディブ</t>
  </si>
  <si>
    <t>モルドバ共和国</t>
  </si>
  <si>
    <t>モンテネグロ</t>
  </si>
  <si>
    <t>モントセラト</t>
  </si>
  <si>
    <t>リトアニア</t>
  </si>
  <si>
    <t>リビア</t>
  </si>
  <si>
    <t>リヒテンシュタイン</t>
  </si>
  <si>
    <t>リベリア</t>
  </si>
  <si>
    <t>ルーマニア</t>
  </si>
  <si>
    <t>ルワンダ</t>
  </si>
  <si>
    <t>レバノン</t>
  </si>
  <si>
    <t>⑱</t>
  </si>
  <si>
    <t>ロシア連邦</t>
  </si>
  <si>
    <t>岩手県滝沢市</t>
  </si>
  <si>
    <t>契約の種類</t>
    <rPh sb="0" eb="2">
      <t>ケイヤク</t>
    </rPh>
    <rPh sb="3" eb="5">
      <t>シュルイ</t>
    </rPh>
    <phoneticPr fontId="3"/>
  </si>
  <si>
    <t>信託受益権</t>
    <rPh sb="0" eb="2">
      <t>シンタク</t>
    </rPh>
    <rPh sb="2" eb="5">
      <t>ジュエキケン</t>
    </rPh>
    <phoneticPr fontId="3"/>
  </si>
  <si>
    <t>設定）</t>
    <rPh sb="0" eb="2">
      <t>セッテイ</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</si>
  <si>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3"/>
  </si>
  <si>
    <t>契約の相手方（譲渡人）</t>
    <rPh sb="0" eb="2">
      <t>ケイヤク</t>
    </rPh>
    <rPh sb="3" eb="6">
      <t>アイテガタ</t>
    </rPh>
    <rPh sb="7" eb="8">
      <t>ユズ</t>
    </rPh>
    <rPh sb="8" eb="9">
      <t>ワタ</t>
    </rPh>
    <rPh sb="9" eb="10">
      <t>ニン</t>
    </rPh>
    <phoneticPr fontId="3"/>
  </si>
  <si>
    <t>氏名（法人名）※1</t>
    <rPh sb="0" eb="1">
      <t>シ</t>
    </rPh>
    <rPh sb="1" eb="2">
      <t>ナ</t>
    </rPh>
    <rPh sb="3" eb="5">
      <t>ホウジン</t>
    </rPh>
    <rPh sb="5" eb="6">
      <t>メイ</t>
    </rPh>
    <phoneticPr fontId="3"/>
  </si>
  <si>
    <t>M1218</t>
  </si>
  <si>
    <t>共有者</t>
  </si>
  <si>
    <r>
      <rPr>
        <sz val="14"/>
        <color theme="1"/>
        <rFont val="ＭＳ Ｐ明朝"/>
      </rPr>
      <t>所在（市町村名、字及び地番等）</t>
    </r>
    <r>
      <rPr>
        <sz val="12"/>
        <color theme="1"/>
        <rFont val="ＭＳ Ｐ明朝"/>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</si>
  <si>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r>
      <rPr>
        <sz val="14"/>
        <color theme="1"/>
        <rFont val="ＭＳ Ｐ明朝"/>
      </rPr>
      <t>地目</t>
    </r>
    <r>
      <rPr>
        <sz val="12"/>
        <color theme="1"/>
        <rFont val="ＭＳ Ｐ明朝"/>
      </rPr>
      <t xml:space="preserve">
</t>
    </r>
    <r>
      <rPr>
        <sz val="11"/>
        <color theme="1"/>
        <rFont val="ＭＳ Ｐ明朝"/>
      </rPr>
      <t>上段：登記
下段：現況</t>
    </r>
    <rPh sb="0" eb="2">
      <t>チモク</t>
    </rPh>
    <rPh sb="3" eb="5">
      <t>ジョウダン</t>
    </rPh>
    <rPh sb="6" eb="8">
      <t>トウキ</t>
    </rPh>
    <rPh sb="9" eb="11">
      <t>カダン</t>
    </rPh>
    <rPh sb="12" eb="14">
      <t>ゲンキョウ</t>
    </rPh>
    <phoneticPr fontId="3"/>
  </si>
  <si>
    <r>
      <rPr>
        <sz val="14"/>
        <color theme="1"/>
        <rFont val="ＭＳ Ｐ明朝"/>
      </rPr>
      <t>契約面積</t>
    </r>
    <r>
      <rPr>
        <sz val="12"/>
        <color theme="1"/>
        <rFont val="ＭＳ Ｐ明朝"/>
      </rPr>
      <t xml:space="preserve">
(m</t>
    </r>
    <r>
      <rPr>
        <vertAlign val="superscript"/>
        <sz val="12"/>
        <color theme="1"/>
        <rFont val="ＭＳ Ｐ明朝"/>
      </rPr>
      <t>2</t>
    </r>
    <r>
      <rPr>
        <sz val="12"/>
        <color theme="1"/>
        <rFont val="ＭＳ Ｐ明朝"/>
      </rPr>
      <t>)</t>
    </r>
    <rPh sb="0" eb="2">
      <t>ケイヤク</t>
    </rPh>
    <rPh sb="2" eb="4">
      <t>メンセキ</t>
    </rPh>
    <phoneticPr fontId="3"/>
  </si>
  <si>
    <t>北海道勇払郡占冠村</t>
  </si>
  <si>
    <r>
      <rPr>
        <sz val="14"/>
        <color theme="1"/>
        <rFont val="ＭＳ Ｐ明朝"/>
      </rPr>
      <t>対価の額</t>
    </r>
    <r>
      <rPr>
        <sz val="12"/>
        <color theme="1"/>
        <rFont val="ＭＳ Ｐ明朝"/>
      </rPr>
      <t xml:space="preserve">
（円）</t>
    </r>
  </si>
  <si>
    <t>合計</t>
    <rPh sb="0" eb="2">
      <t>ゴウケイ</t>
    </rPh>
    <phoneticPr fontId="3"/>
  </si>
  <si>
    <t>筆</t>
    <rPh sb="0" eb="1">
      <t>フデ</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</si>
  <si>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</si>
  <si>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　</t>
  </si>
  <si>
    <t>沖縄県国頭郡大宜味村</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</si>
  <si>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</si>
  <si>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和歌山県西牟婁郡白浜町</t>
  </si>
  <si>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</si>
  <si>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兵庫県美方郡新温泉町</t>
  </si>
  <si>
    <t>→</t>
  </si>
  <si>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</si>
  <si>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</si>
  <si>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現在の土地利用の状況</t>
    <rPh sb="0" eb="2">
      <t>ゲンザイ</t>
    </rPh>
    <rPh sb="3" eb="7">
      <t>トチリヨウ</t>
    </rPh>
    <rPh sb="8" eb="10">
      <t>ジョウキョウ</t>
    </rPh>
    <phoneticPr fontId="3"/>
  </si>
  <si>
    <t>入　力　終　了</t>
    <rPh sb="0" eb="1">
      <t>ニュウ</t>
    </rPh>
    <rPh sb="2" eb="3">
      <t>チカラ</t>
    </rPh>
    <rPh sb="4" eb="5">
      <t>シュウ</t>
    </rPh>
    <rPh sb="6" eb="7">
      <t>リョウ</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</si>
  <si>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</si>
  <si>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</si>
  <si>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農地法</t>
    <rPh sb="0" eb="3">
      <t>ノウチホウ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</si>
  <si>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</si>
  <si>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利用現況の変更</t>
    <rPh sb="0" eb="2">
      <t>リヨウ</t>
    </rPh>
    <rPh sb="2" eb="4">
      <t>ゲンキョウ</t>
    </rPh>
    <rPh sb="5" eb="7">
      <t>ヘンコウ</t>
    </rPh>
    <phoneticPr fontId="3"/>
  </si>
  <si>
    <t>無</t>
    <rPh sb="0" eb="1">
      <t>ナ</t>
    </rPh>
    <phoneticPr fontId="3"/>
  </si>
  <si>
    <t>長崎県西海市</t>
  </si>
  <si>
    <t>予定あり</t>
    <rPh sb="0" eb="2">
      <t>ヨテイ</t>
    </rPh>
    <phoneticPr fontId="3"/>
  </si>
  <si>
    <t>予定なし</t>
    <rPh sb="0" eb="2">
      <t>ヨテイ</t>
    </rPh>
    <phoneticPr fontId="3"/>
  </si>
  <si>
    <t>費用負担者</t>
    <rPh sb="0" eb="2">
      <t>ヒヨウ</t>
    </rPh>
    <rPh sb="2" eb="5">
      <t>フタンシャ</t>
    </rPh>
    <phoneticPr fontId="3"/>
  </si>
  <si>
    <r>
      <rPr>
        <sz val="12"/>
        <color theme="1"/>
        <rFont val="ＭＳ Ｐ明朝"/>
      </rPr>
      <t>工作物等の対価の額</t>
    </r>
    <r>
      <rPr>
        <sz val="8"/>
        <color theme="1"/>
        <rFont val="ＭＳ Ｐ明朝"/>
      </rPr>
      <t>（税込み）</t>
    </r>
    <rPh sb="0" eb="3">
      <t>コウサクブツ</t>
    </rPh>
    <rPh sb="3" eb="4">
      <t>トウ</t>
    </rPh>
    <rPh sb="5" eb="7">
      <t>タイカ</t>
    </rPh>
    <rPh sb="8" eb="9">
      <t>ガク</t>
    </rPh>
    <rPh sb="10" eb="12">
      <t>ゼイコ</t>
    </rPh>
    <phoneticPr fontId="3"/>
  </si>
  <si>
    <t>円</t>
    <rPh sb="0" eb="1">
      <t>エン</t>
    </rPh>
    <phoneticPr fontId="3"/>
  </si>
  <si>
    <t>権利移転なし</t>
    <rPh sb="0" eb="2">
      <t>ケンリ</t>
    </rPh>
    <rPh sb="2" eb="4">
      <t>イテン</t>
    </rPh>
    <phoneticPr fontId="3"/>
  </si>
  <si>
    <t>信託受益権</t>
    <rPh sb="0" eb="5">
      <t>シンタクジュエキケン</t>
    </rPh>
    <phoneticPr fontId="3"/>
  </si>
  <si>
    <t>５.その他参考となるべき事項</t>
    <rPh sb="4" eb="5">
      <t>タ</t>
    </rPh>
    <rPh sb="5" eb="7">
      <t>サンコウ</t>
    </rPh>
    <rPh sb="12" eb="14">
      <t>ジコウ</t>
    </rPh>
    <phoneticPr fontId="3"/>
  </si>
  <si>
    <t>３.土地の利用目的等に関する事項</t>
    <rPh sb="2" eb="4">
      <t>トチ</t>
    </rPh>
    <rPh sb="5" eb="7">
      <t>リヨウ</t>
    </rPh>
    <rPh sb="7" eb="9">
      <t>モクテキ</t>
    </rPh>
    <rPh sb="9" eb="10">
      <t>トウ</t>
    </rPh>
    <rPh sb="11" eb="12">
      <t>カン</t>
    </rPh>
    <rPh sb="14" eb="16">
      <t>ジコウ</t>
    </rPh>
    <phoneticPr fontId="3"/>
  </si>
  <si>
    <t>移転（</t>
    <rPh sb="0" eb="2">
      <t>イテン</t>
    </rPh>
    <phoneticPr fontId="3"/>
  </si>
  <si>
    <t>国籍等</t>
    <rPh sb="0" eb="2">
      <t>コクセキ</t>
    </rPh>
    <rPh sb="2" eb="3">
      <t>ナド</t>
    </rPh>
    <phoneticPr fontId="3"/>
  </si>
  <si>
    <t>北海道日高郡新ひだか町</t>
  </si>
  <si>
    <t>永住者等マスタ</t>
    <rPh sb="0" eb="3">
      <t>エイジュウシャ</t>
    </rPh>
    <rPh sb="3" eb="4">
      <t>ナド</t>
    </rPh>
    <phoneticPr fontId="3"/>
  </si>
  <si>
    <t>該当</t>
    <rPh sb="0" eb="2">
      <t>ガイトウ</t>
    </rPh>
    <phoneticPr fontId="3"/>
  </si>
  <si>
    <t>対象地の位置を明らかにした縮尺5万分の1程度の図面</t>
  </si>
  <si>
    <t>該当せず</t>
    <rPh sb="0" eb="2">
      <t>ガイトウ</t>
    </rPh>
    <phoneticPr fontId="3"/>
  </si>
  <si>
    <t>電話番号</t>
  </si>
  <si>
    <t>第１種低層住居専用地域</t>
  </si>
  <si>
    <t>地代（年額・円）</t>
  </si>
  <si>
    <t>東京都武蔵野市</t>
  </si>
  <si>
    <t>２．土地に関する事項</t>
    <rPh sb="2" eb="4">
      <t>トチ</t>
    </rPh>
    <rPh sb="5" eb="6">
      <t>カン</t>
    </rPh>
    <rPh sb="8" eb="10">
      <t>ジコウ</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</si>
  <si>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</si>
  <si>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都市計画区域マスタ</t>
    <rPh sb="0" eb="6">
      <t>トシケイカククイキ</t>
    </rPh>
    <phoneticPr fontId="3"/>
  </si>
  <si>
    <t>市街化区域</t>
    <rPh sb="0" eb="5">
      <t>シガイカクイキ</t>
    </rPh>
    <phoneticPr fontId="3"/>
  </si>
  <si>
    <t>市街化調整区域</t>
    <rPh sb="0" eb="3">
      <t>シガイカ</t>
    </rPh>
    <rPh sb="3" eb="7">
      <t>チョウセイクイキ</t>
    </rPh>
    <phoneticPr fontId="3"/>
  </si>
  <si>
    <t>非線引きの都市計画区域</t>
    <rPh sb="0" eb="3">
      <t>ヒセンビ</t>
    </rPh>
    <rPh sb="5" eb="9">
      <t>トシケイカク</t>
    </rPh>
    <rPh sb="9" eb="11">
      <t>クイキ</t>
    </rPh>
    <phoneticPr fontId="3"/>
  </si>
  <si>
    <t>福岡県糟屋郡久山町</t>
  </si>
  <si>
    <t>都市計画区域</t>
  </si>
  <si>
    <t>用途地域</t>
    <rPh sb="0" eb="2">
      <t>ヨウト</t>
    </rPh>
    <rPh sb="2" eb="4">
      <t>チイキ</t>
    </rPh>
    <phoneticPr fontId="3"/>
  </si>
  <si>
    <t>無指定</t>
  </si>
  <si>
    <t>第２種低層住居専用地域</t>
  </si>
  <si>
    <t>第１種中高層住居専用地域</t>
  </si>
  <si>
    <t>第２種中高層住居専用地域</t>
  </si>
  <si>
    <t>第１種住居地域</t>
  </si>
  <si>
    <t>準住居地域</t>
  </si>
  <si>
    <t>近隣商業地域</t>
  </si>
  <si>
    <t>商業地域</t>
  </si>
  <si>
    <t>工業専用地域</t>
  </si>
  <si>
    <t>現在の土地利用の状況</t>
    <rPh sb="0" eb="2">
      <t>ゲンザイ</t>
    </rPh>
    <rPh sb="3" eb="5">
      <t>トチ</t>
    </rPh>
    <rPh sb="5" eb="7">
      <t>リヨウ</t>
    </rPh>
    <rPh sb="8" eb="10">
      <t>ジョウキョウ</t>
    </rPh>
    <phoneticPr fontId="3"/>
  </si>
  <si>
    <t>４．土地に存する工作物等に関する事項</t>
    <rPh sb="2" eb="4">
      <t>トチ</t>
    </rPh>
    <rPh sb="5" eb="6">
      <t>ソン</t>
    </rPh>
    <rPh sb="8" eb="12">
      <t>コウサクブツナド</t>
    </rPh>
    <rPh sb="13" eb="14">
      <t>カン</t>
    </rPh>
    <rPh sb="16" eb="18">
      <t>ジコウ</t>
    </rPh>
    <phoneticPr fontId="3"/>
  </si>
  <si>
    <t>工作物等の有無</t>
    <rPh sb="0" eb="4">
      <t>コウサクブツナド</t>
    </rPh>
    <rPh sb="5" eb="7">
      <t>ウム</t>
    </rPh>
    <phoneticPr fontId="3"/>
  </si>
  <si>
    <t>大阪府富田林市</t>
  </si>
  <si>
    <t>５．その他参考となるべき事項</t>
  </si>
  <si>
    <t>その他参考となるべき事項</t>
    <rPh sb="2" eb="3">
      <t>ホカ</t>
    </rPh>
    <rPh sb="3" eb="5">
      <t>サンコウ</t>
    </rPh>
    <rPh sb="10" eb="12">
      <t>ジコウ</t>
    </rPh>
    <phoneticPr fontId="3"/>
  </si>
  <si>
    <t>メールアドレス（連絡用）</t>
    <rPh sb="8" eb="11">
      <t>レンラクヨウ</t>
    </rPh>
    <phoneticPr fontId="3"/>
  </si>
  <si>
    <t>インポート時に設定</t>
    <rPh sb="5" eb="6">
      <t>ジ</t>
    </rPh>
    <rPh sb="7" eb="9">
      <t>セッテイ</t>
    </rPh>
    <phoneticPr fontId="3"/>
  </si>
  <si>
    <t>M1213</t>
  </si>
  <si>
    <t>M1214</t>
  </si>
  <si>
    <t>その他国籍等</t>
    <rPh sb="2" eb="3">
      <t>タ</t>
    </rPh>
    <rPh sb="3" eb="6">
      <t>コクセキナド</t>
    </rPh>
    <phoneticPr fontId="57"/>
  </si>
  <si>
    <t>永住権等</t>
    <rPh sb="0" eb="3">
      <t>エイジュウケン</t>
    </rPh>
    <rPh sb="3" eb="4">
      <t>ナド</t>
    </rPh>
    <phoneticPr fontId="57"/>
  </si>
  <si>
    <t>国籍等マスタ</t>
    <rPh sb="0" eb="3">
      <t>コクセキナド</t>
    </rPh>
    <phoneticPr fontId="3"/>
  </si>
  <si>
    <t>５筆目</t>
    <rPh sb="1" eb="3">
      <t>フデメ</t>
    </rPh>
    <phoneticPr fontId="3"/>
  </si>
  <si>
    <t>４筆目</t>
    <rPh sb="1" eb="3">
      <t>フデメ</t>
    </rPh>
    <phoneticPr fontId="3"/>
  </si>
  <si>
    <t>一団の場合、前回の届出日</t>
    <rPh sb="0" eb="2">
      <t>イチダン</t>
    </rPh>
    <rPh sb="3" eb="5">
      <t>バアイ</t>
    </rPh>
    <rPh sb="6" eb="8">
      <t>ゼンカイ</t>
    </rPh>
    <rPh sb="9" eb="12">
      <t>トドケデビ</t>
    </rPh>
    <phoneticPr fontId="3"/>
  </si>
  <si>
    <t xml:space="preserve"> (２)届出人である権利取得者（譲受人）</t>
  </si>
  <si>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3"/>
  </si>
  <si>
    <t xml:space="preserve"> (３)契約の相手方（譲渡人）</t>
    <rPh sb="4" eb="6">
      <t>ケイヤク</t>
    </rPh>
    <rPh sb="7" eb="10">
      <t>アイテガタ</t>
    </rPh>
    <rPh sb="11" eb="13">
      <t>ジョウト</t>
    </rPh>
    <rPh sb="13" eb="14">
      <t>ヒト</t>
    </rPh>
    <phoneticPr fontId="3"/>
  </si>
  <si>
    <t>⑥</t>
  </si>
  <si>
    <t>⑦</t>
  </si>
  <si>
    <t>⑨</t>
  </si>
  <si>
    <t>⑪</t>
  </si>
  <si>
    <t>⑬</t>
  </si>
  <si>
    <t>⑭</t>
  </si>
  <si>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3"/>
  </si>
  <si>
    <t xml:space="preserve"> (１)筆数の確認</t>
    <rPh sb="4" eb="5">
      <t>フデ</t>
    </rPh>
    <rPh sb="5" eb="6">
      <t>スウ</t>
    </rPh>
    <rPh sb="7" eb="9">
      <t>カクニン</t>
    </rPh>
    <phoneticPr fontId="3"/>
  </si>
  <si>
    <t>チェック用</t>
    <rPh sb="4" eb="5">
      <t>ヨウ</t>
    </rPh>
    <phoneticPr fontId="3"/>
  </si>
  <si>
    <t>鹿児島県日置市</t>
  </si>
  <si>
    <t xml:space="preserve"> (１) 契約日、契約の種類等</t>
    <rPh sb="5" eb="8">
      <t>ケイヤクビ</t>
    </rPh>
    <rPh sb="9" eb="11">
      <t>ケイヤク</t>
    </rPh>
    <rPh sb="12" eb="14">
      <t>シュルイ</t>
    </rPh>
    <rPh sb="14" eb="15">
      <t>トウ</t>
    </rPh>
    <phoneticPr fontId="3"/>
  </si>
  <si>
    <t>長野県下伊那郡根羽村</t>
  </si>
  <si>
    <t>必須</t>
    <rPh sb="0" eb="2">
      <t>ヒッス</t>
    </rPh>
    <phoneticPr fontId="3"/>
  </si>
  <si>
    <t>「個人」又は「法人」の区分</t>
    <rPh sb="1" eb="3">
      <t>コジン</t>
    </rPh>
    <rPh sb="4" eb="5">
      <t>マタ</t>
    </rPh>
    <rPh sb="7" eb="9">
      <t>ホウジン</t>
    </rPh>
    <rPh sb="11" eb="13">
      <t>クブン</t>
    </rPh>
    <phoneticPr fontId="3"/>
  </si>
  <si>
    <t>担当部署、
担当者名等</t>
    <rPh sb="0" eb="2">
      <t>タントウ</t>
    </rPh>
    <rPh sb="2" eb="4">
      <t>ブショ</t>
    </rPh>
    <rPh sb="6" eb="9">
      <t>タントウシャ</t>
    </rPh>
    <rPh sb="9" eb="10">
      <t>メイ</t>
    </rPh>
    <rPh sb="10" eb="11">
      <t>トウ</t>
    </rPh>
    <phoneticPr fontId="3"/>
  </si>
  <si>
    <t>権利取得者の共有者の有無</t>
    <rPh sb="0" eb="2">
      <t>ケンリ</t>
    </rPh>
    <rPh sb="2" eb="5">
      <t>シュトクシャ</t>
    </rPh>
    <rPh sb="6" eb="9">
      <t>キョウユウシャ</t>
    </rPh>
    <rPh sb="10" eb="12">
      <t>ウム</t>
    </rPh>
    <phoneticPr fontId="3"/>
  </si>
  <si>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3"/>
  </si>
  <si>
    <t>契約の相手方の住所等</t>
    <rPh sb="0" eb="2">
      <t>ケイヤク</t>
    </rPh>
    <rPh sb="3" eb="6">
      <t>アイテガタ</t>
    </rPh>
    <rPh sb="7" eb="9">
      <t>ジュウショ</t>
    </rPh>
    <rPh sb="9" eb="10">
      <t>トウ</t>
    </rPh>
    <phoneticPr fontId="3"/>
  </si>
  <si>
    <t>譲渡人の共有者の有無</t>
    <rPh sb="0" eb="3">
      <t>ジョウトニン</t>
    </rPh>
    <rPh sb="4" eb="7">
      <t>キョウユウシャ</t>
    </rPh>
    <rPh sb="8" eb="10">
      <t>ウム</t>
    </rPh>
    <phoneticPr fontId="3"/>
  </si>
  <si>
    <t>注３）面積、対価の額等を一筆ごと等に記載できない場合は、届出に係るものの合計のみを記載</t>
  </si>
  <si>
    <t>町又は字</t>
    <rPh sb="0" eb="1">
      <t>マチ</t>
    </rPh>
    <rPh sb="1" eb="2">
      <t>ノボリマチ</t>
    </rPh>
    <phoneticPr fontId="3"/>
  </si>
  <si>
    <t>住居表示</t>
    <rPh sb="0" eb="2">
      <t>ジュウキョ</t>
    </rPh>
    <rPh sb="2" eb="4">
      <t>ヒョウジ</t>
    </rPh>
    <phoneticPr fontId="3"/>
  </si>
  <si>
    <t>地目</t>
    <rPh sb="0" eb="2">
      <t>チモク</t>
    </rPh>
    <phoneticPr fontId="3"/>
  </si>
  <si>
    <t>北海道雨竜郡幌加内町</t>
  </si>
  <si>
    <t>登記簿　</t>
    <rPh sb="0" eb="3">
      <t>トウキボ</t>
    </rPh>
    <phoneticPr fontId="3"/>
  </si>
  <si>
    <t>現況</t>
    <rPh sb="0" eb="2">
      <t>ゲンキョウ</t>
    </rPh>
    <phoneticPr fontId="3"/>
  </si>
  <si>
    <t>届出に係る契約面積の合計（㎡）</t>
    <rPh sb="0" eb="2">
      <t>トドケデ</t>
    </rPh>
    <rPh sb="3" eb="4">
      <t>カカ</t>
    </rPh>
    <rPh sb="5" eb="7">
      <t>ケイヤク</t>
    </rPh>
    <rPh sb="7" eb="9">
      <t>メンセキ</t>
    </rPh>
    <rPh sb="10" eb="12">
      <t>ゴウケイ</t>
    </rPh>
    <phoneticPr fontId="3"/>
  </si>
  <si>
    <t>栃木県河内郡上三川町</t>
  </si>
  <si>
    <t>届出に係る対価の額の合計（円）</t>
    <rPh sb="0" eb="2">
      <t>トドケデ</t>
    </rPh>
    <rPh sb="3" eb="4">
      <t>カカ</t>
    </rPh>
    <rPh sb="5" eb="7">
      <t>タイカ</t>
    </rPh>
    <rPh sb="8" eb="9">
      <t>ガク</t>
    </rPh>
    <rPh sb="10" eb="12">
      <t>ゴウケイ</t>
    </rPh>
    <rPh sb="13" eb="14">
      <t>エン</t>
    </rPh>
    <phoneticPr fontId="3"/>
  </si>
  <si>
    <t>単価（円／㎡）※自動計算</t>
    <rPh sb="0" eb="2">
      <t>タンカ</t>
    </rPh>
    <rPh sb="3" eb="4">
      <t>エン</t>
    </rPh>
    <rPh sb="8" eb="12">
      <t>ジドウケイサン</t>
    </rPh>
    <phoneticPr fontId="3"/>
  </si>
  <si>
    <t>届出に係る地代（年額）の合計</t>
    <rPh sb="0" eb="2">
      <t>トドケデ</t>
    </rPh>
    <rPh sb="3" eb="4">
      <t>カカ</t>
    </rPh>
    <rPh sb="5" eb="7">
      <t>チダイ</t>
    </rPh>
    <rPh sb="8" eb="10">
      <t>ネンガク</t>
    </rPh>
    <rPh sb="12" eb="14">
      <t>ゴウケイ</t>
    </rPh>
    <phoneticPr fontId="3"/>
  </si>
  <si>
    <t>届出に係る土地の区域区分等</t>
    <rPh sb="0" eb="2">
      <t>トドケデ</t>
    </rPh>
    <rPh sb="3" eb="4">
      <t>カカ</t>
    </rPh>
    <rPh sb="5" eb="7">
      <t>トチ</t>
    </rPh>
    <rPh sb="8" eb="12">
      <t>クイキクブン</t>
    </rPh>
    <rPh sb="12" eb="13">
      <t>ナド</t>
    </rPh>
    <phoneticPr fontId="3"/>
  </si>
  <si>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3"/>
  </si>
  <si>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3"/>
  </si>
  <si>
    <t>工作物の解体予定等（①で「有」を選択した場合）</t>
    <rPh sb="0" eb="3">
      <t>コウサクブツ</t>
    </rPh>
    <rPh sb="4" eb="6">
      <t>カイタイ</t>
    </rPh>
    <rPh sb="6" eb="8">
      <t>ヨテイ</t>
    </rPh>
    <rPh sb="8" eb="9">
      <t>ナド</t>
    </rPh>
    <phoneticPr fontId="3"/>
  </si>
  <si>
    <t>費用負担者（③で「有」を選択した場合）</t>
    <rPh sb="0" eb="2">
      <t>ヒヨウ</t>
    </rPh>
    <rPh sb="2" eb="4">
      <t>フタン</t>
    </rPh>
    <rPh sb="4" eb="5">
      <t>シャ</t>
    </rPh>
    <rPh sb="9" eb="10">
      <t>ア</t>
    </rPh>
    <rPh sb="12" eb="14">
      <t>センタク</t>
    </rPh>
    <rPh sb="16" eb="18">
      <t>バアイ</t>
    </rPh>
    <phoneticPr fontId="3"/>
  </si>
  <si>
    <t>土地の権利と併せた工作物等の権利移転の有無</t>
  </si>
  <si>
    <t>対価の額の合計（円）</t>
    <rPh sb="0" eb="2">
      <t>タイカ</t>
    </rPh>
    <rPh sb="3" eb="4">
      <t>ガク</t>
    </rPh>
    <rPh sb="5" eb="7">
      <t>ゴウケイ</t>
    </rPh>
    <rPh sb="8" eb="9">
      <t>エン</t>
    </rPh>
    <phoneticPr fontId="3"/>
  </si>
  <si>
    <t>町丁目</t>
    <rPh sb="0" eb="1">
      <t>チョウ</t>
    </rPh>
    <rPh sb="1" eb="2">
      <t>チョウ</t>
    </rPh>
    <rPh sb="2" eb="3">
      <t>モク</t>
    </rPh>
    <phoneticPr fontId="3"/>
  </si>
  <si>
    <t>住居番号</t>
    <rPh sb="0" eb="2">
      <t>ジュウキョ</t>
    </rPh>
    <rPh sb="2" eb="4">
      <t>バンゴウ</t>
    </rPh>
    <phoneticPr fontId="3"/>
  </si>
  <si>
    <t>契約において移転・設定する権利の種類</t>
    <rPh sb="0" eb="2">
      <t>ケイヤク</t>
    </rPh>
    <rPh sb="6" eb="8">
      <t>イテン</t>
    </rPh>
    <rPh sb="9" eb="11">
      <t>セッテイ</t>
    </rPh>
    <rPh sb="13" eb="15">
      <t>ケンリ</t>
    </rPh>
    <rPh sb="16" eb="18">
      <t>シュルイ</t>
    </rPh>
    <phoneticPr fontId="3"/>
  </si>
  <si>
    <t>届出人の住所等
（代表者）</t>
    <rPh sb="0" eb="3">
      <t>トドケデニン</t>
    </rPh>
    <rPh sb="4" eb="6">
      <t>ジュウショ</t>
    </rPh>
    <rPh sb="6" eb="7">
      <t>トウ</t>
    </rPh>
    <rPh sb="9" eb="12">
      <t>ダイヒョウシャ</t>
    </rPh>
    <phoneticPr fontId="3"/>
  </si>
  <si>
    <t>届出人の属性等
（代表者）</t>
    <rPh sb="0" eb="2">
      <t>トドケデ</t>
    </rPh>
    <rPh sb="2" eb="3">
      <t>ジン</t>
    </rPh>
    <rPh sb="4" eb="6">
      <t>ゾクセイ</t>
    </rPh>
    <rPh sb="6" eb="7">
      <t>トウ</t>
    </rPh>
    <rPh sb="9" eb="12">
      <t>ダイヒョウシャ</t>
    </rPh>
    <phoneticPr fontId="3"/>
  </si>
  <si>
    <t>利用目的細区分</t>
    <rPh sb="0" eb="4">
      <t>リヨウモクテキ</t>
    </rPh>
    <rPh sb="4" eb="5">
      <t>コマ</t>
    </rPh>
    <rPh sb="5" eb="7">
      <t>クブン</t>
    </rPh>
    <phoneticPr fontId="3"/>
  </si>
  <si>
    <t>栃木県宇都宮市</t>
  </si>
  <si>
    <t>利用目的細区分（その他）</t>
    <rPh sb="0" eb="4">
      <t>リヨウモクテキ</t>
    </rPh>
    <rPh sb="4" eb="5">
      <t>コマ</t>
    </rPh>
    <rPh sb="5" eb="7">
      <t>クブン</t>
    </rPh>
    <rPh sb="10" eb="11">
      <t>タ</t>
    </rPh>
    <phoneticPr fontId="3"/>
  </si>
  <si>
    <t>売買予約</t>
  </si>
  <si>
    <t>譲渡担保</t>
  </si>
  <si>
    <t>代物弁済</t>
  </si>
  <si>
    <t>地位譲渡</t>
  </si>
  <si>
    <t>第三者のためにする契約</t>
  </si>
  <si>
    <t>形成権の譲渡</t>
  </si>
  <si>
    <t>上記入力した筆を除く外筆数</t>
    <rPh sb="2" eb="4">
      <t>ニュウリョク</t>
    </rPh>
    <phoneticPr fontId="3"/>
  </si>
  <si>
    <t>権利の移転等の態様</t>
    <rPh sb="0" eb="2">
      <t>ケンリ</t>
    </rPh>
    <rPh sb="3" eb="6">
      <t>イテンナド</t>
    </rPh>
    <rPh sb="7" eb="9">
      <t>タイヨウ</t>
    </rPh>
    <phoneticPr fontId="3"/>
  </si>
  <si>
    <t>底地権売買</t>
  </si>
  <si>
    <t>定期借地権</t>
  </si>
  <si>
    <t>信託受益権</t>
  </si>
  <si>
    <t>共有持分一部移転</t>
  </si>
  <si>
    <t>一団の土地（継続）</t>
  </si>
  <si>
    <r>
      <t xml:space="preserve">契約に係る土地に関する権利
</t>
    </r>
    <r>
      <rPr>
        <b/>
        <sz val="10"/>
        <color auto="1"/>
        <rFont val="游ゴシック"/>
      </rPr>
      <t>「所有権」、「地上権」、「賃借権」、「信託受益権」、「その他」</t>
    </r>
    <r>
      <rPr>
        <sz val="10"/>
        <color auto="1"/>
        <rFont val="游ゴシック"/>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3"/>
  </si>
  <si>
    <t>愛知県岡崎市</t>
  </si>
  <si>
    <t>入力内容</t>
    <rPh sb="0" eb="2">
      <t>ニュウリョク</t>
    </rPh>
    <rPh sb="2" eb="4">
      <t>ナイヨウ</t>
    </rPh>
    <phoneticPr fontId="3"/>
  </si>
  <si>
    <r>
      <t>住所のうち、都道府県名（外国の場合</t>
    </r>
    <r>
      <rPr>
        <b/>
        <sz val="10"/>
        <color auto="1"/>
        <rFont val="游ゴシック"/>
      </rPr>
      <t>「国外」</t>
    </r>
    <r>
      <rPr>
        <sz val="10"/>
        <color auto="1"/>
        <rFont val="游ゴシック"/>
      </rPr>
      <t>とする</t>
    </r>
    <r>
      <rPr>
        <b/>
        <sz val="10"/>
        <color auto="1"/>
        <rFont val="游ゴシック"/>
      </rPr>
      <t>）</t>
    </r>
    <rPh sb="0" eb="2">
      <t>ジュウショ</t>
    </rPh>
    <rPh sb="6" eb="10">
      <t>トドウフケン</t>
    </rPh>
    <rPh sb="10" eb="11">
      <t>メイ</t>
    </rPh>
    <rPh sb="12" eb="13">
      <t>ガイ</t>
    </rPh>
    <rPh sb="13" eb="15">
      <t>バアイ</t>
    </rPh>
    <rPh sb="18" eb="20">
      <t>コクガイ</t>
    </rPh>
    <phoneticPr fontId="3"/>
  </si>
  <si>
    <r>
      <t xml:space="preserve">契約に係る権利の変更の内容
</t>
    </r>
    <r>
      <rPr>
        <b/>
        <sz val="10"/>
        <color auto="1"/>
        <rFont val="游ゴシック"/>
      </rPr>
      <t>「移転」</t>
    </r>
    <r>
      <rPr>
        <sz val="10"/>
        <color auto="1"/>
        <rFont val="游ゴシック"/>
      </rPr>
      <t>又は</t>
    </r>
    <r>
      <rPr>
        <b/>
        <sz val="10"/>
        <color auto="1"/>
        <rFont val="游ゴシック"/>
      </rPr>
      <t>「設定」</t>
    </r>
    <rPh sb="0" eb="2">
      <t>ケイヤク</t>
    </rPh>
    <rPh sb="3" eb="4">
      <t>カカ</t>
    </rPh>
    <rPh sb="5" eb="7">
      <t>ケンリ</t>
    </rPh>
    <rPh sb="8" eb="10">
      <t>ヘンコウ</t>
    </rPh>
    <rPh sb="11" eb="13">
      <t>ナイヨウ</t>
    </rPh>
    <rPh sb="15" eb="17">
      <t>イテン</t>
    </rPh>
    <rPh sb="18" eb="19">
      <t>マタ</t>
    </rPh>
    <rPh sb="21" eb="23">
      <t>セッテイ</t>
    </rPh>
    <phoneticPr fontId="3"/>
  </si>
  <si>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3"/>
  </si>
  <si>
    <t>兵庫県三田市</t>
  </si>
  <si>
    <t>リストから選択</t>
  </si>
  <si>
    <r>
      <t>本契約において、
権利取得者が複数いる場合（共有者がいる場合）は</t>
    </r>
    <r>
      <rPr>
        <b/>
        <sz val="10"/>
        <color auto="1"/>
        <rFont val="游ゴシック"/>
      </rPr>
      <t xml:space="preserve">「有」
</t>
    </r>
    <r>
      <rPr>
        <sz val="10"/>
        <color auto="1"/>
        <rFont val="游ゴシック"/>
      </rPr>
      <t>いない場合は</t>
    </r>
    <r>
      <rPr>
        <b/>
        <sz val="10"/>
        <color auto="1"/>
        <rFont val="游ゴシック"/>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3"/>
  </si>
  <si>
    <r>
      <t>⑧が「</t>
    </r>
    <r>
      <rPr>
        <b/>
        <sz val="10"/>
        <color auto="1"/>
        <rFont val="游ゴシック"/>
      </rPr>
      <t>法人</t>
    </r>
    <r>
      <rPr>
        <sz val="10"/>
        <color auto="1"/>
        <rFont val="游ゴシック"/>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3"/>
  </si>
  <si>
    <r>
      <t>譲渡人が複数いる場合は（共有者がいる場合）は</t>
    </r>
    <r>
      <rPr>
        <b/>
        <sz val="10"/>
        <color auto="1"/>
        <rFont val="游ゴシック"/>
      </rPr>
      <t xml:space="preserve">「有」
</t>
    </r>
    <r>
      <rPr>
        <sz val="10"/>
        <color auto="1"/>
        <rFont val="游ゴシック"/>
      </rPr>
      <t>いない場合は</t>
    </r>
    <r>
      <rPr>
        <b/>
        <sz val="10"/>
        <color auto="1"/>
        <rFont val="游ゴシック"/>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3"/>
  </si>
  <si>
    <r>
      <rPr>
        <b/>
        <sz val="9"/>
        <color theme="1"/>
        <rFont val="游ゴシック"/>
      </rPr>
      <t>「単独の届出」</t>
    </r>
    <r>
      <rPr>
        <sz val="9"/>
        <color theme="1"/>
        <rFont val="游ゴシック"/>
      </rPr>
      <t xml:space="preserve">（従前及び今後において一団となる土地取得がない）
</t>
    </r>
    <r>
      <rPr>
        <b/>
        <sz val="9"/>
        <color theme="1"/>
        <rFont val="游ゴシック"/>
      </rPr>
      <t>「一団の土地（新規）」</t>
    </r>
    <r>
      <rPr>
        <sz val="9"/>
        <color theme="1"/>
        <rFont val="游ゴシック"/>
      </rPr>
      <t xml:space="preserve">（今後、一団の土地として買い進める予定等がある）
</t>
    </r>
    <r>
      <rPr>
        <b/>
        <sz val="9"/>
        <color theme="1"/>
        <rFont val="游ゴシック"/>
      </rPr>
      <t>「一団の土地（継続）」</t>
    </r>
    <r>
      <rPr>
        <sz val="9"/>
        <color theme="1"/>
        <rFont val="游ゴシック"/>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3"/>
  </si>
  <si>
    <t>届出に係る土地が所在する都道府県名</t>
    <rPh sb="0" eb="2">
      <t>トドケデ</t>
    </rPh>
    <rPh sb="3" eb="4">
      <t>カカ</t>
    </rPh>
    <rPh sb="5" eb="7">
      <t>トチ</t>
    </rPh>
    <rPh sb="8" eb="10">
      <t>ショザイ</t>
    </rPh>
    <rPh sb="12" eb="16">
      <t>トドウフケン</t>
    </rPh>
    <rPh sb="16" eb="17">
      <t>メイ</t>
    </rPh>
    <phoneticPr fontId="3"/>
  </si>
  <si>
    <t>届出に係る土地が所在する市区町村名</t>
    <rPh sb="0" eb="2">
      <t>トドケデ</t>
    </rPh>
    <rPh sb="3" eb="4">
      <t>カカ</t>
    </rPh>
    <rPh sb="5" eb="7">
      <t>トチ</t>
    </rPh>
    <rPh sb="8" eb="10">
      <t>ショザイ</t>
    </rPh>
    <rPh sb="12" eb="16">
      <t>シクチョウソン</t>
    </rPh>
    <rPh sb="16" eb="17">
      <t>メイ</t>
    </rPh>
    <phoneticPr fontId="3"/>
  </si>
  <si>
    <t>入力不要</t>
    <rPh sb="0" eb="2">
      <t>ニュウリョク</t>
    </rPh>
    <rPh sb="2" eb="4">
      <t>フヨウ</t>
    </rPh>
    <phoneticPr fontId="3"/>
  </si>
  <si>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3"/>
  </si>
  <si>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3"/>
  </si>
  <si>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3"/>
  </si>
  <si>
    <t>森林法の手続等が必要な場合は「有」</t>
    <rPh sb="0" eb="3">
      <t>シンリンホウ</t>
    </rPh>
    <rPh sb="4" eb="6">
      <t>テツヅキ</t>
    </rPh>
    <rPh sb="6" eb="7">
      <t>トウ</t>
    </rPh>
    <rPh sb="8" eb="10">
      <t>ヒツヨウ</t>
    </rPh>
    <rPh sb="11" eb="13">
      <t>バアイ</t>
    </rPh>
    <rPh sb="15" eb="16">
      <t>ア</t>
    </rPh>
    <phoneticPr fontId="3"/>
  </si>
  <si>
    <t>その他の法令の手続等が必要な場合は「有」</t>
    <rPh sb="2" eb="3">
      <t>タ</t>
    </rPh>
    <rPh sb="4" eb="6">
      <t>ホウレイ</t>
    </rPh>
    <rPh sb="7" eb="9">
      <t>テツヅキ</t>
    </rPh>
    <rPh sb="9" eb="10">
      <t>トウ</t>
    </rPh>
    <rPh sb="11" eb="13">
      <t>ヒツヨウ</t>
    </rPh>
    <rPh sb="14" eb="16">
      <t>バアイ</t>
    </rPh>
    <rPh sb="18" eb="19">
      <t>ア</t>
    </rPh>
    <phoneticPr fontId="3"/>
  </si>
  <si>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3"/>
  </si>
  <si>
    <t>添付書類一覧</t>
    <rPh sb="4" eb="6">
      <t>イチラン</t>
    </rPh>
    <phoneticPr fontId="3"/>
  </si>
  <si>
    <t>書類名</t>
    <rPh sb="0" eb="3">
      <t>ショルイメイ</t>
    </rPh>
    <phoneticPr fontId="3"/>
  </si>
  <si>
    <t>位置図</t>
  </si>
  <si>
    <t>2部</t>
  </si>
  <si>
    <r>
      <t>⑧が「</t>
    </r>
    <r>
      <rPr>
        <b/>
        <sz val="10"/>
        <color auto="1"/>
        <rFont val="游ゴシック"/>
      </rPr>
      <t>法人</t>
    </r>
    <r>
      <rPr>
        <sz val="10"/>
        <color auto="1"/>
        <rFont val="游ゴシック"/>
      </rPr>
      <t>」の場合
その設立に当たって準拠した法令を制定した国
リストに無い場合、</t>
    </r>
    <r>
      <rPr>
        <b/>
        <sz val="10"/>
        <color auto="1"/>
        <rFont val="游ゴシック"/>
      </rPr>
      <t>「その他」</t>
    </r>
    <r>
      <rPr>
        <sz val="10"/>
        <color auto="1"/>
        <rFont val="游ゴシック"/>
      </rPr>
      <t>を選択</t>
    </r>
    <rPh sb="36" eb="37">
      <t>ナ</t>
    </rPh>
    <rPh sb="38" eb="40">
      <t>バアイ</t>
    </rPh>
    <rPh sb="44" eb="45">
      <t>タ</t>
    </rPh>
    <rPh sb="47" eb="49">
      <t>センタク</t>
    </rPh>
    <phoneticPr fontId="3"/>
  </si>
  <si>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</si>
  <si>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</si>
  <si>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</si>
  <si>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</si>
  <si>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3"/>
  </si>
  <si>
    <t>埼玉県本庄市</t>
  </si>
  <si>
    <t>要否</t>
    <rPh sb="0" eb="2">
      <t>ヨウヒ</t>
    </rPh>
    <phoneticPr fontId="3"/>
  </si>
  <si>
    <t>契約書の写し、又はこれに代わる書類</t>
  </si>
  <si>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
  </si>
  <si>
    <t>埼玉県加須市</t>
  </si>
  <si>
    <t>行政側入力</t>
    <rPh sb="0" eb="2">
      <t>ギョウセイ</t>
    </rPh>
    <rPh sb="2" eb="3">
      <t>ガワ</t>
    </rPh>
    <phoneticPr fontId="3"/>
  </si>
  <si>
    <t>市区町村入力欄</t>
    <rPh sb="0" eb="2">
      <t>シク</t>
    </rPh>
    <rPh sb="2" eb="4">
      <t>チョウソン</t>
    </rPh>
    <rPh sb="4" eb="6">
      <t>ニュウリョク</t>
    </rPh>
    <rPh sb="6" eb="7">
      <t>ラン</t>
    </rPh>
    <phoneticPr fontId="3"/>
  </si>
  <si>
    <t>愛知県北設楽郡設楽町</t>
  </si>
  <si>
    <t>エラーチェック欄</t>
  </si>
  <si>
    <t>都市計画区域と面積要件のチェック</t>
    <rPh sb="0" eb="2">
      <t>トシ</t>
    </rPh>
    <rPh sb="2" eb="4">
      <t>ケイカク</t>
    </rPh>
    <rPh sb="4" eb="6">
      <t>クイキ</t>
    </rPh>
    <rPh sb="7" eb="9">
      <t>メンセキ</t>
    </rPh>
    <rPh sb="9" eb="11">
      <t>ヨウケン</t>
    </rPh>
    <phoneticPr fontId="3"/>
  </si>
  <si>
    <t>利用目的と細区分の組み合わせ</t>
    <rPh sb="0" eb="4">
      <t>リヨウモクテキ</t>
    </rPh>
    <rPh sb="5" eb="6">
      <t>コマ</t>
    </rPh>
    <rPh sb="6" eb="8">
      <t>クブン</t>
    </rPh>
    <rPh sb="9" eb="10">
      <t>ク</t>
    </rPh>
    <rPh sb="11" eb="12">
      <t>ア</t>
    </rPh>
    <phoneticPr fontId="3"/>
  </si>
  <si>
    <t>チェック項目</t>
    <rPh sb="4" eb="6">
      <t>コウモク</t>
    </rPh>
    <phoneticPr fontId="3"/>
  </si>
  <si>
    <t>徳島県美馬郡つるぎ町</t>
  </si>
  <si>
    <t>備考</t>
    <rPh sb="0" eb="2">
      <t>ビコウ</t>
    </rPh>
    <phoneticPr fontId="3"/>
  </si>
  <si>
    <t>熊本県宇土市</t>
  </si>
  <si>
    <t>エラーチェック結果</t>
    <rPh sb="7" eb="9">
      <t>ケッカ</t>
    </rPh>
    <phoneticPr fontId="3"/>
  </si>
  <si>
    <t>代理人の場合必須</t>
    <rPh sb="0" eb="3">
      <t>ダイリニン</t>
    </rPh>
    <rPh sb="4" eb="6">
      <t>バアイ</t>
    </rPh>
    <rPh sb="6" eb="8">
      <t>ヒッス</t>
    </rPh>
    <phoneticPr fontId="3"/>
  </si>
  <si>
    <t>予定している土地利用において、個別法に基づく手続等がある場合は「有」</t>
    <rPh sb="28" eb="30">
      <t>バアイ</t>
    </rPh>
    <rPh sb="32" eb="33">
      <t>ア</t>
    </rPh>
    <phoneticPr fontId="3"/>
  </si>
  <si>
    <t>個別法手続の有無</t>
    <rPh sb="0" eb="2">
      <t>コベツ</t>
    </rPh>
    <rPh sb="2" eb="3">
      <t>ホウ</t>
    </rPh>
    <rPh sb="3" eb="5">
      <t>テツヅキ</t>
    </rPh>
    <rPh sb="6" eb="8">
      <t>ウム</t>
    </rPh>
    <phoneticPr fontId="3"/>
  </si>
  <si>
    <t>別紙海外居住者</t>
    <rPh sb="0" eb="1">
      <t>ベツ</t>
    </rPh>
    <rPh sb="2" eb="4">
      <t>カイガイ</t>
    </rPh>
    <rPh sb="4" eb="7">
      <t>キョジュウシャ</t>
    </rPh>
    <phoneticPr fontId="3"/>
  </si>
  <si>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</si>
  <si>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工作物の所有権の移転がある場合は「有」を選択</t>
    <rPh sb="0" eb="3">
      <t>コウサクブツ</t>
    </rPh>
    <rPh sb="4" eb="7">
      <t>ショユウケン</t>
    </rPh>
    <rPh sb="8" eb="10">
      <t>イテン</t>
    </rPh>
    <rPh sb="13" eb="15">
      <t>バアイ</t>
    </rPh>
    <rPh sb="17" eb="18">
      <t>ア</t>
    </rPh>
    <rPh sb="20" eb="22">
      <t>センタク</t>
    </rPh>
    <phoneticPr fontId="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</si>
  <si>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3"/>
  </si>
  <si>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3"/>
  </si>
  <si>
    <t>代理人又は仲介の有無</t>
    <rPh sb="0" eb="3">
      <t>ダイリニン</t>
    </rPh>
    <rPh sb="3" eb="4">
      <t>マタ</t>
    </rPh>
    <rPh sb="5" eb="7">
      <t>チュウカイ</t>
    </rPh>
    <rPh sb="8" eb="10">
      <t>ウム</t>
    </rPh>
    <phoneticPr fontId="3"/>
  </si>
  <si>
    <t>01700</t>
  </si>
  <si>
    <t>01698</t>
  </si>
  <si>
    <t>01695</t>
  </si>
  <si>
    <t>蘂取郡蘂取村</t>
  </si>
  <si>
    <t>紗那郡紗那村</t>
  </si>
  <si>
    <t>国後郡留夜別村</t>
  </si>
  <si>
    <t>国後郡泊村</t>
  </si>
  <si>
    <t>檜山郡厚沢部町</t>
  </si>
  <si>
    <t>檜山郡上ノ国町</t>
  </si>
  <si>
    <t>檜山郡江差町</t>
  </si>
  <si>
    <t>西津軽郡鰺ヶ沢町</t>
  </si>
  <si>
    <t>上北郡六ヶ所村</t>
  </si>
  <si>
    <t>宮城郡七ヶ浜町</t>
  </si>
  <si>
    <t>南会津郡檜枝岐村</t>
  </si>
  <si>
    <t>龍ケ崎市</t>
  </si>
  <si>
    <t>鶴ヶ島市</t>
  </si>
  <si>
    <t>三宅島三宅村</t>
  </si>
  <si>
    <t>八丈島八丈町</t>
  </si>
  <si>
    <t>青ヶ島村</t>
  </si>
  <si>
    <t>北蒲原郡聖籠町</t>
  </si>
  <si>
    <t>砺波市</t>
  </si>
  <si>
    <t>北海道岩内郡共和町</t>
  </si>
  <si>
    <t>駒ヶ根市</t>
  </si>
  <si>
    <t>下伊那郡下條村</t>
  </si>
  <si>
    <t>千葉県千葉市若葉区</t>
  </si>
  <si>
    <t>下伊那郡天龍村</t>
  </si>
  <si>
    <t>糟屋郡宇美町</t>
  </si>
  <si>
    <t>糟屋郡篠栗町</t>
  </si>
  <si>
    <t>糟屋郡須惠町</t>
  </si>
  <si>
    <t>糟屋郡新宮町</t>
  </si>
  <si>
    <t>糟屋郡久山町</t>
  </si>
  <si>
    <t>神埼郡吉野ヶ里町</t>
  </si>
  <si>
    <t>葦北郡芦北町</t>
  </si>
  <si>
    <t>曽於郡大崎町</t>
  </si>
  <si>
    <t>二筆目以降の入力の有無</t>
    <rPh sb="0" eb="3">
      <t>ニフデメ</t>
    </rPh>
    <rPh sb="3" eb="5">
      <t>イコウ</t>
    </rPh>
    <rPh sb="6" eb="8">
      <t>ニュウリョク</t>
    </rPh>
    <rPh sb="9" eb="11">
      <t>ウム</t>
    </rPh>
    <phoneticPr fontId="3"/>
  </si>
  <si>
    <t>三筆目以降の入力の有無</t>
    <rPh sb="0" eb="1">
      <t>サン</t>
    </rPh>
    <rPh sb="1" eb="2">
      <t>フデ</t>
    </rPh>
    <rPh sb="2" eb="3">
      <t>メ</t>
    </rPh>
    <rPh sb="3" eb="5">
      <t>イコウ</t>
    </rPh>
    <rPh sb="6" eb="8">
      <t>ニュウリョク</t>
    </rPh>
    <rPh sb="9" eb="11">
      <t>ウム</t>
    </rPh>
    <phoneticPr fontId="3"/>
  </si>
  <si>
    <r>
      <t xml:space="preserve">住所のうち、町丁目、地番等
</t>
    </r>
    <r>
      <rPr>
        <b/>
        <sz val="10"/>
        <color auto="1"/>
        <rFont val="游ゴシック"/>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3"/>
  </si>
  <si>
    <t>移転・設定する具体的な権利の種類</t>
    <rPh sb="0" eb="2">
      <t>イテン</t>
    </rPh>
    <rPh sb="3" eb="5">
      <t>セッテイ</t>
    </rPh>
    <rPh sb="7" eb="10">
      <t>グタイテキ</t>
    </rPh>
    <rPh sb="11" eb="13">
      <t>ケンリ</t>
    </rPh>
    <rPh sb="14" eb="16">
      <t>シュルイ</t>
    </rPh>
    <phoneticPr fontId="3"/>
  </si>
  <si>
    <t>山梨県南巨摩郡早川町</t>
  </si>
  <si>
    <t>具体的な国籍等</t>
    <rPh sb="0" eb="3">
      <t>グタイテキ</t>
    </rPh>
    <rPh sb="4" eb="6">
      <t>コクセキ</t>
    </rPh>
    <rPh sb="6" eb="7">
      <t>トウ</t>
    </rPh>
    <phoneticPr fontId="3"/>
  </si>
  <si>
    <t>町丁目、地番等</t>
    <rPh sb="0" eb="1">
      <t>マチ</t>
    </rPh>
    <rPh sb="1" eb="3">
      <t>チョウメ</t>
    </rPh>
    <rPh sb="4" eb="6">
      <t>チバン</t>
    </rPh>
    <rPh sb="6" eb="7">
      <t>トウ</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</si>
  <si>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</si>
  <si>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手続状況（⑨から⑫で「有」を選択した場合に入力）</t>
    <rPh sb="11" eb="12">
      <t>ア</t>
    </rPh>
    <rPh sb="14" eb="16">
      <t>センタク</t>
    </rPh>
    <rPh sb="18" eb="20">
      <t>バアイ</t>
    </rPh>
    <rPh sb="21" eb="23">
      <t>ニュウリョク</t>
    </rPh>
    <phoneticPr fontId="3"/>
  </si>
  <si>
    <t>愛媛県宇和島市</t>
  </si>
  <si>
    <t>有マスタ</t>
    <rPh sb="0" eb="1">
      <t>ア</t>
    </rPh>
    <phoneticPr fontId="3"/>
  </si>
  <si>
    <t>山形県村山市</t>
  </si>
  <si>
    <t>１．初期設定（担当：都道府県政令指定都市）</t>
    <rPh sb="2" eb="6">
      <t>ショキセッテイ</t>
    </rPh>
    <rPh sb="7" eb="9">
      <t>タントウ</t>
    </rPh>
    <rPh sb="10" eb="14">
      <t>トドウフケン</t>
    </rPh>
    <rPh sb="14" eb="20">
      <t>セイレイシテイトシ</t>
    </rPh>
    <phoneticPr fontId="3"/>
  </si>
  <si>
    <r>
      <t>⑥が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</si>
  <si>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3"/>
  </si>
  <si>
    <t>半角英数字および記号入力
（最大40文字程度で入力）</t>
    <rPh sb="0" eb="2">
      <t>ハンカク</t>
    </rPh>
    <rPh sb="2" eb="5">
      <t>エイスウジ</t>
    </rPh>
    <rPh sb="8" eb="10">
      <t>キゴウ</t>
    </rPh>
    <rPh sb="10" eb="12">
      <t>ニュウリョク</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</si>
  <si>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3"/>
  </si>
  <si>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</si>
  <si>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phoneticPr fontId="3"/>
  </si>
  <si>
    <t>北海道網走郡大空町</t>
  </si>
  <si>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3"/>
  </si>
  <si>
    <r>
      <t>上記入力した最大5筆以外の筆数。上記以外に無い場合は「</t>
    </r>
    <r>
      <rPr>
        <b/>
        <sz val="10"/>
        <color auto="1"/>
        <rFont val="游ゴシック"/>
      </rPr>
      <t>0</t>
    </r>
    <r>
      <rPr>
        <sz val="10"/>
        <color auto="1"/>
        <rFont val="游ゴシック"/>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3"/>
  </si>
  <si>
    <r>
      <t>同じ利用目的となる土地の総面積（本届出に係るものを含めた全ての面積）
「</t>
    </r>
    <r>
      <rPr>
        <b/>
        <sz val="10"/>
        <color auto="1"/>
        <rFont val="游ゴシック"/>
      </rPr>
      <t>共有持分一部移転</t>
    </r>
    <r>
      <rPr>
        <sz val="10"/>
        <color auto="1"/>
        <rFont val="游ゴシック"/>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3"/>
  </si>
  <si>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3"/>
  </si>
  <si>
    <t>具体的な現在の手続状況
（最大25文字程度で入力）</t>
    <rPh sb="0" eb="3">
      <t>グタイテキ</t>
    </rPh>
    <rPh sb="4" eb="6">
      <t>ゲンザイ</t>
    </rPh>
    <rPh sb="7" eb="9">
      <t>テツヅキ</t>
    </rPh>
    <rPh sb="9" eb="11">
      <t>ジョウキョウ</t>
    </rPh>
    <phoneticPr fontId="3"/>
  </si>
  <si>
    <t>移転される権利の名称
（最大10文字程度で入力）</t>
    <rPh sb="0" eb="2">
      <t>イテン</t>
    </rPh>
    <rPh sb="5" eb="7">
      <t>ケンリ</t>
    </rPh>
    <rPh sb="8" eb="10">
      <t>メイショウ</t>
    </rPh>
    <phoneticPr fontId="3"/>
  </si>
  <si>
    <t>直接入力
(半角のみ)</t>
    <rPh sb="0" eb="2">
      <t>チョクセツ</t>
    </rPh>
    <rPh sb="2" eb="4">
      <t>ニュウリョク</t>
    </rPh>
    <phoneticPr fontId="3"/>
  </si>
  <si>
    <t>直接入力
(半角・全角とも可)</t>
    <rPh sb="0" eb="2">
      <t>チョクセツ</t>
    </rPh>
    <rPh sb="2" eb="4">
      <t>ニュウリョク</t>
    </rPh>
    <rPh sb="6" eb="8">
      <t>ハンカク</t>
    </rPh>
    <rPh sb="9" eb="11">
      <t>ゼンカク</t>
    </rPh>
    <rPh sb="13" eb="14">
      <t>カ</t>
    </rPh>
    <phoneticPr fontId="3"/>
  </si>
  <si>
    <t>直接入力
(半角・全角とも可)</t>
    <rPh sb="0" eb="2">
      <t>チョクセツ</t>
    </rPh>
    <rPh sb="2" eb="4">
      <t>ニュウリョク</t>
    </rPh>
    <phoneticPr fontId="3"/>
  </si>
  <si>
    <t>48</t>
  </si>
  <si>
    <t>53</t>
  </si>
  <si>
    <t>56</t>
  </si>
  <si>
    <t>57</t>
  </si>
  <si>
    <t>60</t>
  </si>
  <si>
    <t>61</t>
  </si>
  <si>
    <t>62</t>
  </si>
  <si>
    <t>63</t>
  </si>
  <si>
    <t>65</t>
  </si>
  <si>
    <t>67</t>
  </si>
  <si>
    <t>JIS49</t>
  </si>
  <si>
    <t>JIS50</t>
  </si>
  <si>
    <t>JIS51</t>
  </si>
  <si>
    <t>JIS55</t>
  </si>
  <si>
    <t>JIS57</t>
  </si>
  <si>
    <t>JIS58</t>
  </si>
  <si>
    <t>JIS59</t>
  </si>
  <si>
    <t>JIS63</t>
  </si>
  <si>
    <t>JIS66</t>
  </si>
  <si>
    <t>群馬県富岡市</t>
  </si>
  <si>
    <t>JIS67</t>
  </si>
  <si>
    <t>都道府県・政令指定都市名</t>
    <rPh sb="0" eb="4">
      <t>トドウフケン</t>
    </rPh>
    <rPh sb="5" eb="11">
      <t>セイレイシテイトシ</t>
    </rPh>
    <rPh sb="11" eb="12">
      <t>メイ</t>
    </rPh>
    <phoneticPr fontId="3"/>
  </si>
  <si>
    <t>都道府県政令指定都市マスタ</t>
    <rPh sb="0" eb="4">
      <t>トドウフケン</t>
    </rPh>
    <rPh sb="4" eb="10">
      <t>セイレイシテイトシ</t>
    </rPh>
    <phoneticPr fontId="3"/>
  </si>
  <si>
    <t>土地の所在用</t>
    <rPh sb="0" eb="2">
      <t>トチ</t>
    </rPh>
    <rPh sb="3" eb="6">
      <t>ショザイヨウ</t>
    </rPh>
    <phoneticPr fontId="3"/>
  </si>
  <si>
    <t>北海道_01</t>
  </si>
  <si>
    <t>岩手県_03</t>
  </si>
  <si>
    <t>秋田県_05</t>
  </si>
  <si>
    <t>山形県_06</t>
  </si>
  <si>
    <t>福島県_07</t>
  </si>
  <si>
    <t>栃木県_09</t>
  </si>
  <si>
    <t>和歌山県有田郡湯浅町</t>
  </si>
  <si>
    <t>埼玉県_11</t>
  </si>
  <si>
    <t>千葉県_12</t>
  </si>
  <si>
    <t>東京都_13</t>
  </si>
  <si>
    <t>神奈川県_14</t>
  </si>
  <si>
    <t>新潟県_15</t>
  </si>
  <si>
    <t>福井県_18</t>
  </si>
  <si>
    <t>山梨県_19</t>
  </si>
  <si>
    <t>三重県_24</t>
  </si>
  <si>
    <t>滋賀県_25</t>
  </si>
  <si>
    <t>静岡県静岡市葵区</t>
  </si>
  <si>
    <t>京都府_26</t>
  </si>
  <si>
    <t>兵庫県_28</t>
  </si>
  <si>
    <t>和歌山県_30</t>
  </si>
  <si>
    <t>広島県_34</t>
  </si>
  <si>
    <t>埼玉県草加市</t>
  </si>
  <si>
    <t>奈良県吉野郡東吉野村</t>
  </si>
  <si>
    <t>山口県_35</t>
  </si>
  <si>
    <t>徳島県_36</t>
  </si>
  <si>
    <t>香川県_37</t>
  </si>
  <si>
    <t>愛媛県_38</t>
  </si>
  <si>
    <t>高知県_39</t>
  </si>
  <si>
    <t>福岡県_40</t>
  </si>
  <si>
    <t>長崎県_42</t>
  </si>
  <si>
    <t>青森県西津軽郡鰺ヶ沢町</t>
  </si>
  <si>
    <t>大分県_44</t>
  </si>
  <si>
    <t>鹿児島県_46</t>
  </si>
  <si>
    <t>沖縄県_47</t>
  </si>
  <si>
    <t>札幌市_48</t>
  </si>
  <si>
    <t>仙台市_49</t>
  </si>
  <si>
    <t>千葉市_51</t>
  </si>
  <si>
    <t>横浜市_52</t>
  </si>
  <si>
    <t>新潟市_55</t>
  </si>
  <si>
    <t>静岡市_56</t>
  </si>
  <si>
    <t>三重県度会郡度会町</t>
  </si>
  <si>
    <t>名古屋市_58</t>
  </si>
  <si>
    <t>神戸市_62</t>
  </si>
  <si>
    <t>大阪府貝塚市</t>
  </si>
  <si>
    <t>岡山市_63</t>
  </si>
  <si>
    <t>広島市_64</t>
  </si>
  <si>
    <t>北九州市_65</t>
  </si>
  <si>
    <t>　また、（外○筆）の内訳については、全ての筆を記載できない場合と同様に、地方公共団体の指示に従い別途提出すること。</t>
  </si>
  <si>
    <r>
      <rPr>
        <b/>
        <sz val="10"/>
        <color rgb="FFFF0000"/>
        <rFont val="游ゴシック"/>
      </rPr>
      <t>※閉庁日、祝祭日は考慮せず</t>
    </r>
    <r>
      <rPr>
        <sz val="10"/>
        <color auto="1"/>
        <rFont val="游ゴシック"/>
      </rPr>
      <t xml:space="preserve">
</t>
    </r>
    <r>
      <rPr>
        <b/>
        <sz val="10"/>
        <color auto="1"/>
        <rFont val="游ゴシック"/>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3"/>
  </si>
  <si>
    <t>４．ファイル保存（担当：市町村（特別区含む））</t>
    <rPh sb="6" eb="8">
      <t>ホゾン</t>
    </rPh>
    <phoneticPr fontId="3"/>
  </si>
  <si>
    <t>３．エラーチェック欄（担当：市町村（特別区含む））</t>
    <rPh sb="9" eb="10">
      <t>ラン</t>
    </rPh>
    <phoneticPr fontId="3"/>
  </si>
  <si>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3"/>
  </si>
  <si>
    <r>
      <t>⑧が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</si>
  <si>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r>
      <rPr>
        <b/>
        <sz val="10"/>
        <color theme="1"/>
        <rFont val="游ゴシック"/>
      </rPr>
      <t xml:space="preserve">提出時のEXCELファイル名の例
</t>
    </r>
    <r>
      <rPr>
        <sz val="10"/>
        <color theme="1"/>
        <rFont val="游ゴシック"/>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3"/>
  </si>
  <si>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3"/>
  </si>
  <si>
    <t>愛知県瀬戸市</t>
  </si>
  <si>
    <t>本届出書を受理した日付　※（西暦）yyyy/mm/ddで入力すると和暦に変換されます</t>
    <rPh sb="5" eb="7">
      <t>ジュリ</t>
    </rPh>
    <phoneticPr fontId="3"/>
  </si>
  <si>
    <t>市町村受付時の整理番号
（10文字以内）</t>
    <rPh sb="0" eb="3">
      <t>シチョウソン</t>
    </rPh>
    <rPh sb="3" eb="6">
      <t>ウケツケジ</t>
    </rPh>
    <rPh sb="7" eb="11">
      <t>セイリバンゴウ</t>
    </rPh>
    <rPh sb="15" eb="17">
      <t>モジ</t>
    </rPh>
    <rPh sb="17" eb="19">
      <t>イナイ</t>
    </rPh>
    <phoneticPr fontId="3"/>
  </si>
  <si>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3"/>
  </si>
  <si>
    <t>本届出書を都道府県にて受け付けた日付　※（西暦）yyyy/mm/ddで入力すると和暦に変換されます</t>
    <rPh sb="5" eb="9">
      <t>トドウフケン</t>
    </rPh>
    <rPh sb="11" eb="12">
      <t>ウ</t>
    </rPh>
    <rPh sb="13" eb="14">
      <t>ツ</t>
    </rPh>
    <phoneticPr fontId="3"/>
  </si>
  <si>
    <t>土地取引規制実態統計処理システムに登録する際の受理番号
（前ゼロを含む5桁の半角数字）</t>
    <rPh sb="23" eb="27">
      <t>ジュリバンゴウ</t>
    </rPh>
    <phoneticPr fontId="3"/>
  </si>
  <si>
    <t>住宅「販売」その他「販売」</t>
  </si>
  <si>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3"/>
  </si>
  <si>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3"/>
  </si>
  <si>
    <t>処理年月日</t>
    <rPh sb="0" eb="2">
      <t>ショリ</t>
    </rPh>
    <phoneticPr fontId="3"/>
  </si>
  <si>
    <t>本届出書の処理事務時に割り当てた処理番号
（前ゼロを含む5桁の半角数字）</t>
    <rPh sb="9" eb="10">
      <t>ジ</t>
    </rPh>
    <rPh sb="11" eb="12">
      <t>ワ</t>
    </rPh>
    <rPh sb="13" eb="14">
      <t>ア</t>
    </rPh>
    <rPh sb="16" eb="18">
      <t>ショリ</t>
    </rPh>
    <rPh sb="18" eb="20">
      <t>バンゴウ</t>
    </rPh>
    <phoneticPr fontId="3"/>
  </si>
  <si>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3"/>
  </si>
  <si>
    <t>土地売買等届出書</t>
    <rPh sb="0" eb="4">
      <t>トチバイバイ</t>
    </rPh>
    <rPh sb="4" eb="5">
      <t>ナド</t>
    </rPh>
    <rPh sb="5" eb="8">
      <t>トドケデショ</t>
    </rPh>
    <phoneticPr fontId="3"/>
  </si>
  <si>
    <t>入力フォーム</t>
    <rPh sb="0" eb="2">
      <t>ニュウリョク</t>
    </rPh>
    <phoneticPr fontId="3"/>
  </si>
  <si>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3"/>
  </si>
  <si>
    <t>岩手県陸前高田市</t>
  </si>
  <si>
    <r>
      <t xml:space="preserve">入力用のシートで、こちらに入力を行います。
</t>
    </r>
    <r>
      <rPr>
        <b/>
        <sz val="11"/>
        <color auto="1"/>
        <rFont val="游ゴシック"/>
      </rPr>
      <t>「</t>
    </r>
    <r>
      <rPr>
        <sz val="11"/>
        <color auto="1"/>
        <rFont val="游ゴシック"/>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3"/>
  </si>
  <si>
    <t>カテゴリ名</t>
    <rPh sb="4" eb="5">
      <t>メイ</t>
    </rPh>
    <phoneticPr fontId="3"/>
  </si>
  <si>
    <t>内容</t>
    <rPh sb="0" eb="2">
      <t>ナイヨウ</t>
    </rPh>
    <phoneticPr fontId="3"/>
  </si>
  <si>
    <t>栃木県芳賀郡芳賀町</t>
  </si>
  <si>
    <t>土地に関する事項</t>
    <rPh sb="0" eb="2">
      <t>トチ</t>
    </rPh>
    <rPh sb="3" eb="4">
      <t>カン</t>
    </rPh>
    <rPh sb="6" eb="8">
      <t>ジコウ</t>
    </rPh>
    <phoneticPr fontId="3"/>
  </si>
  <si>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3"/>
  </si>
  <si>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3"/>
  </si>
  <si>
    <t>福岡県柳川市</t>
  </si>
  <si>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3"/>
  </si>
  <si>
    <t>土地に存する工作物等に関する事項</t>
    <rPh sb="0" eb="2">
      <t>トチ</t>
    </rPh>
    <rPh sb="3" eb="4">
      <t>ソン</t>
    </rPh>
    <rPh sb="6" eb="10">
      <t>コウサクブツナド</t>
    </rPh>
    <rPh sb="11" eb="12">
      <t>カン</t>
    </rPh>
    <rPh sb="14" eb="16">
      <t>ジコウ</t>
    </rPh>
    <phoneticPr fontId="3"/>
  </si>
  <si>
    <t>列名</t>
    <rPh sb="0" eb="1">
      <t>レツ</t>
    </rPh>
    <rPh sb="1" eb="2">
      <t>メイ</t>
    </rPh>
    <phoneticPr fontId="3"/>
  </si>
  <si>
    <t>該当の場合は必須</t>
  </si>
  <si>
    <r>
      <t>土地売買等届出書本体です。</t>
    </r>
    <r>
      <rPr>
        <b/>
        <sz val="11"/>
        <color rgb="FFFF0000"/>
        <rFont val="游ゴシック"/>
      </rPr>
      <t>本シートには入力しません。</t>
    </r>
    <r>
      <rPr>
        <sz val="11"/>
        <color auto="1"/>
        <rFont val="游ゴシック"/>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3"/>
  </si>
  <si>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3"/>
  </si>
  <si>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3"/>
  </si>
  <si>
    <r>
      <t xml:space="preserve">入力する項目が入力必須かどうかを表示する列です。入力欄に値を入力すると入力済と表示されます。
</t>
    </r>
    <r>
      <rPr>
        <b/>
        <sz val="11"/>
        <color rgb="FFFF0000"/>
        <rFont val="游ゴシック"/>
      </rPr>
      <t>[必須]</t>
    </r>
    <r>
      <rPr>
        <sz val="11"/>
        <color auto="1"/>
        <rFont val="游ゴシック"/>
      </rPr>
      <t>が全て</t>
    </r>
    <r>
      <rPr>
        <b/>
        <sz val="11"/>
        <color auto="1"/>
        <rFont val="游ゴシック"/>
      </rPr>
      <t>[入力済]</t>
    </r>
    <r>
      <rPr>
        <sz val="11"/>
        <color auto="1"/>
        <rFont val="游ゴシック"/>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3"/>
  </si>
  <si>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3"/>
  </si>
  <si>
    <t>茨城県下妻市</t>
  </si>
  <si>
    <t>必須入力の項目。</t>
    <rPh sb="0" eb="2">
      <t>ヒッス</t>
    </rPh>
    <rPh sb="5" eb="7">
      <t>コウモク</t>
    </rPh>
    <phoneticPr fontId="3"/>
  </si>
  <si>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3"/>
  </si>
  <si>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3"/>
  </si>
  <si>
    <t>（３）入力完了の確認</t>
    <rPh sb="5" eb="7">
      <t>カンリョウ</t>
    </rPh>
    <rPh sb="8" eb="10">
      <t>カクニン</t>
    </rPh>
    <phoneticPr fontId="3"/>
  </si>
  <si>
    <t>必須欄の種類</t>
    <rPh sb="0" eb="2">
      <t>ヒッス</t>
    </rPh>
    <rPh sb="2" eb="3">
      <t>ラン</t>
    </rPh>
    <rPh sb="4" eb="6">
      <t>シュルイ</t>
    </rPh>
    <phoneticPr fontId="3"/>
  </si>
  <si>
    <t>入力方法欄の種類</t>
    <rPh sb="0" eb="2">
      <t>ニュウリョク</t>
    </rPh>
    <rPh sb="2" eb="4">
      <t>ホウホウ</t>
    </rPh>
    <rPh sb="4" eb="5">
      <t>ラン</t>
    </rPh>
    <rPh sb="6" eb="8">
      <t>シュルイ</t>
    </rPh>
    <phoneticPr fontId="3"/>
  </si>
  <si>
    <r>
      <t>項目の内容説明欄です。
直接入力の項目について土地売買等届出書シートに表示可能な</t>
    </r>
    <r>
      <rPr>
        <b/>
        <sz val="11"/>
        <color rgb="FFFF0000"/>
        <rFont val="游ゴシック"/>
      </rPr>
      <t>想定文字数</t>
    </r>
    <r>
      <rPr>
        <sz val="11"/>
        <color auto="1"/>
        <rFont val="游ゴシック"/>
      </rPr>
      <t xml:space="preserve">がカッコ書きで記載されています。
</t>
    </r>
    <r>
      <rPr>
        <b/>
        <sz val="11"/>
        <color rgb="FFFF0000"/>
        <rFont val="游ゴシック"/>
      </rPr>
      <t>（最大○○文字程度で入力）</t>
    </r>
    <r>
      <rPr>
        <sz val="11"/>
        <color auto="1"/>
        <rFont val="游ゴシック"/>
      </rPr>
      <t>：土地売買等届出書シートの該当枠に「縮小して全体を表示する</t>
    </r>
    <r>
      <rPr>
        <sz val="10"/>
        <color auto="1"/>
        <rFont val="游ゴシック"/>
      </rPr>
      <t>※1</t>
    </r>
    <r>
      <rPr>
        <sz val="11"/>
        <color auto="1"/>
        <rFont val="游ゴシック"/>
      </rPr>
      <t xml:space="preserve">」で表示
</t>
    </r>
    <r>
      <rPr>
        <b/>
        <sz val="11"/>
        <color rgb="FFFF0000"/>
        <rFont val="游ゴシック"/>
      </rPr>
      <t>（○○文字以内）</t>
    </r>
    <r>
      <rPr>
        <sz val="11"/>
        <color auto="1"/>
        <rFont val="游ゴシック"/>
      </rPr>
      <t>　　　　　：土地売買等届出書シートの該当枠に「折り返して全体を表示する</t>
    </r>
    <r>
      <rPr>
        <sz val="10"/>
        <color auto="1"/>
        <rFont val="游ゴシック"/>
      </rPr>
      <t>※２</t>
    </r>
    <r>
      <rPr>
        <sz val="11"/>
        <color auto="1"/>
        <rFont val="游ゴシック"/>
      </rPr>
      <t xml:space="preserve">」で表示
</t>
    </r>
    <r>
      <rPr>
        <sz val="10"/>
        <color auto="1"/>
        <rFont val="游ゴシック"/>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3"/>
  </si>
  <si>
    <r>
      <t>５．都道府県政令指定都市入力欄（担当：都道府県政令指定都市、権限委譲時は市町村</t>
    </r>
    <r>
      <rPr>
        <b/>
        <sz val="11"/>
        <color auto="1"/>
        <rFont val="游ゴシック"/>
      </rPr>
      <t>注２）</t>
    </r>
    <r>
      <rPr>
        <b/>
        <sz val="14"/>
        <color auto="1"/>
        <rFont val="游ゴシック"/>
      </rPr>
      <t>）</t>
    </r>
    <rPh sb="2" eb="6">
      <t>トドウフケン</t>
    </rPh>
    <rPh sb="6" eb="12">
      <t>セイレイシテイトシ</t>
    </rPh>
    <rPh sb="12" eb="14">
      <t>ニュウリョク</t>
    </rPh>
    <rPh sb="14" eb="15">
      <t>ラン</t>
    </rPh>
    <rPh sb="30" eb="35">
      <t>ケンゲンイジョウジ</t>
    </rPh>
    <rPh sb="36" eb="39">
      <t>シチョウソン</t>
    </rPh>
    <phoneticPr fontId="3"/>
  </si>
  <si>
    <t>（提出先）
知事名・市長名</t>
    <rPh sb="1" eb="4">
      <t>テイシュツサキ</t>
    </rPh>
    <rPh sb="6" eb="9">
      <t>チジメイ</t>
    </rPh>
    <rPh sb="10" eb="13">
      <t>シチョウメイ</t>
    </rPh>
    <phoneticPr fontId="3"/>
  </si>
  <si>
    <t>③Excel画面上部にあるメニューから「校閲」タブをクリックします。（「校閲」タブは、「ホーム」「挿入」「ページレイアウト」などが並んでいる部分にあります。）</t>
  </si>
  <si>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</si>
  <si>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
  </si>
  <si>
    <t>沖縄県南城市</t>
  </si>
  <si>
    <t>「行政用」シートの非表示、及びブックの保護手順</t>
    <rPh sb="1" eb="4">
      <t>ギョウセイヨウ</t>
    </rPh>
    <rPh sb="9" eb="12">
      <t>ヒヒョウジ</t>
    </rPh>
    <rPh sb="13" eb="14">
      <t>オヨ</t>
    </rPh>
    <rPh sb="19" eb="21">
      <t>ホゴ</t>
    </rPh>
    <rPh sb="21" eb="23">
      <t>テジュン</t>
    </rPh>
    <phoneticPr fontId="3"/>
  </si>
  <si>
    <t>ブック保護の解除、及び「行政用」シートの再表示手順</t>
    <rPh sb="3" eb="5">
      <t>ホゴ</t>
    </rPh>
    <rPh sb="6" eb="8">
      <t>カイジョ</t>
    </rPh>
    <rPh sb="9" eb="10">
      <t>オヨ</t>
    </rPh>
    <rPh sb="20" eb="21">
      <t>サイ</t>
    </rPh>
    <rPh sb="23" eb="25">
      <t>テジュン</t>
    </rPh>
    <phoneticPr fontId="3"/>
  </si>
  <si>
    <t>千葉県茂原市</t>
  </si>
  <si>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
  </si>
  <si>
    <t>チェック内容</t>
    <rPh sb="4" eb="6">
      <t>ナイヨウ</t>
    </rPh>
    <phoneticPr fontId="3"/>
  </si>
  <si>
    <t>準拠法令を制定した国名等</t>
    <rPh sb="0" eb="2">
      <t>ジュンキョ</t>
    </rPh>
    <rPh sb="2" eb="4">
      <t>ホウレイ</t>
    </rPh>
    <rPh sb="5" eb="7">
      <t>セイテイ</t>
    </rPh>
    <phoneticPr fontId="3"/>
  </si>
  <si>
    <r>
      <t>土地売買等届出書シートを表示し、</t>
    </r>
    <r>
      <rPr>
        <b/>
        <sz val="11"/>
        <color rgb="FFFF0000"/>
        <rFont val="游ゴシック"/>
      </rPr>
      <t>想定文字数</t>
    </r>
    <r>
      <rPr>
        <sz val="11"/>
        <color auto="1"/>
        <rFont val="游ゴシック"/>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3"/>
  </si>
  <si>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3"/>
  </si>
  <si>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3"/>
  </si>
  <si>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3"/>
  </si>
  <si>
    <r>
      <t>住所のうち、</t>
    </r>
    <r>
      <rPr>
        <b/>
        <sz val="10"/>
        <color theme="1"/>
        <rFont val="游ゴシック"/>
      </rPr>
      <t xml:space="preserve">ビル、マンション名、部屋番号等
</t>
    </r>
    <r>
      <rPr>
        <sz val="10"/>
        <color theme="1"/>
        <rFont val="游ゴシック"/>
      </rPr>
      <t>（「町丁目、地番等」を含め、40文字以内で入力）</t>
    </r>
    <rPh sb="0" eb="2">
      <t>ジュウショ</t>
    </rPh>
    <rPh sb="14" eb="15">
      <t>メイ</t>
    </rPh>
    <rPh sb="16" eb="18">
      <t>ヘヤ</t>
    </rPh>
    <rPh sb="18" eb="20">
      <t>バンゴウ</t>
    </rPh>
    <rPh sb="20" eb="21">
      <t>トウ</t>
    </rPh>
    <phoneticPr fontId="3"/>
  </si>
  <si>
    <t xml:space="preserve"> (２)土地の情報</t>
    <rPh sb="4" eb="6">
      <t>トチ</t>
    </rPh>
    <rPh sb="7" eb="9">
      <t>ジョウホウ</t>
    </rPh>
    <phoneticPr fontId="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</si>
  <si>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3"/>
  </si>
  <si>
    <t>利用目的の要約</t>
    <rPh sb="0" eb="2">
      <t>リヨウ</t>
    </rPh>
    <rPh sb="2" eb="4">
      <t>モクテキ</t>
    </rPh>
    <rPh sb="5" eb="7">
      <t>ヨウヤク</t>
    </rPh>
    <phoneticPr fontId="3"/>
  </si>
  <si>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3"/>
  </si>
  <si>
    <t>長野県上水内郡小川村</t>
  </si>
  <si>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3"/>
  </si>
  <si>
    <t>合計（届出に係るすべての筆の情報）</t>
  </si>
  <si>
    <t>都市計画区域外</t>
    <rPh sb="4" eb="7">
      <t>クイキガイ</t>
    </rPh>
    <phoneticPr fontId="3"/>
  </si>
  <si>
    <t>直接入力
(半角のみ)</t>
    <rPh sb="0" eb="2">
      <t>チョクセツ</t>
    </rPh>
    <rPh sb="2" eb="4">
      <t>ニュウリョク</t>
    </rPh>
    <rPh sb="6" eb="8">
      <t>ハンカク</t>
    </rPh>
    <phoneticPr fontId="3"/>
  </si>
  <si>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3"/>
  </si>
  <si>
    <t>土地売買等届出書　入力フォーム</t>
  </si>
  <si>
    <r>
      <t xml:space="preserve">行政用
</t>
    </r>
    <r>
      <rPr>
        <b/>
        <sz val="16"/>
        <color theme="1"/>
        <rFont val="游ゴシック"/>
      </rPr>
      <t>（届出者はパスワードにて閲覧不可）</t>
    </r>
    <rPh sb="0" eb="2">
      <t>ギョウセイ</t>
    </rPh>
    <rPh sb="2" eb="3">
      <t>ヨウ</t>
    </rPh>
    <rPh sb="5" eb="8">
      <t>トドケデシャ</t>
    </rPh>
    <rPh sb="16" eb="20">
      <t>エツランフカ</t>
    </rPh>
    <phoneticPr fontId="3"/>
  </si>
  <si>
    <t>○：実態統計システム必須項目、●：実態統計システム任意項目</t>
    <rPh sb="2" eb="6">
      <t>ジッタイトウケイ</t>
    </rPh>
    <rPh sb="10" eb="12">
      <t>ヒッス</t>
    </rPh>
    <rPh sb="12" eb="14">
      <t>コウモク</t>
    </rPh>
    <rPh sb="25" eb="27">
      <t>ニンイ</t>
    </rPh>
    <rPh sb="27" eb="29">
      <t>コウモク</t>
    </rPh>
    <phoneticPr fontId="3"/>
  </si>
  <si>
    <t>✓</t>
  </si>
  <si>
    <t>今回の届出の対象となる土地の筆数（合計）</t>
  </si>
  <si>
    <t>受理でなく処理項目※例外登録</t>
    <rPh sb="0" eb="2">
      <t>ジュリ</t>
    </rPh>
    <rPh sb="5" eb="7">
      <t>ショリ</t>
    </rPh>
    <rPh sb="7" eb="9">
      <t>コウモク</t>
    </rPh>
    <rPh sb="10" eb="12">
      <t>レイガイ</t>
    </rPh>
    <rPh sb="12" eb="14">
      <t>トウロク</t>
    </rPh>
    <phoneticPr fontId="3"/>
  </si>
  <si>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3"/>
  </si>
  <si>
    <t>②Excel画面下部にある「マニュアル」シートをクリックし、シートの一番左上にあるセルをクリックします。</t>
  </si>
  <si>
    <t>朝鮮籍</t>
    <rPh sb="0" eb="3">
      <t>チョウセンセキ</t>
    </rPh>
    <phoneticPr fontId="5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</si>
  <si>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3"/>
  </si>
  <si>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3"/>
  </si>
  <si>
    <r>
      <t>代理人がいる場合、仲介の場合は</t>
    </r>
    <r>
      <rPr>
        <b/>
        <sz val="10"/>
        <color auto="1"/>
        <rFont val="游ゴシック"/>
      </rPr>
      <t>「有」</t>
    </r>
    <r>
      <rPr>
        <sz val="10"/>
        <color auto="1"/>
        <rFont val="游ゴシック"/>
      </rPr>
      <t>、それ以外は</t>
    </r>
    <r>
      <rPr>
        <b/>
        <sz val="10"/>
        <color auto="1"/>
        <rFont val="游ゴシック"/>
      </rPr>
      <t>「無」</t>
    </r>
    <rPh sb="0" eb="3">
      <t>ダイリニン</t>
    </rPh>
    <rPh sb="6" eb="8">
      <t>バアイ</t>
    </rPh>
    <rPh sb="9" eb="11">
      <t>チュウカイ</t>
    </rPh>
    <rPh sb="12" eb="14">
      <t>バアイ</t>
    </rPh>
    <rPh sb="16" eb="17">
      <t>ア</t>
    </rPh>
    <rPh sb="21" eb="23">
      <t>イガイ</t>
    </rPh>
    <rPh sb="25" eb="26">
      <t>ナ</t>
    </rPh>
    <phoneticPr fontId="3"/>
  </si>
  <si>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3"/>
  </si>
  <si>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3"/>
  </si>
  <si>
    <r>
      <t>届出期限</t>
    </r>
    <r>
      <rPr>
        <b/>
        <sz val="10"/>
        <color rgb="FFFF0000"/>
        <rFont val="游ゴシック"/>
      </rPr>
      <t xml:space="preserve"> ※参考値</t>
    </r>
    <r>
      <rPr>
        <sz val="10"/>
        <color auto="1"/>
        <rFont val="游ゴシック"/>
      </rPr>
      <t xml:space="preserve">
（受理日－契約日の日数（初日を含む））</t>
    </r>
    <rPh sb="0" eb="4">
      <t>トドケデキゲン</t>
    </rPh>
    <rPh sb="11" eb="13">
      <t>ジュリ</t>
    </rPh>
    <rPh sb="13" eb="14">
      <t>ビ</t>
    </rPh>
    <rPh sb="15" eb="18">
      <t>ケイヤクビ</t>
    </rPh>
    <rPh sb="19" eb="21">
      <t>ニッスウ</t>
    </rPh>
    <phoneticPr fontId="3"/>
  </si>
  <si>
    <t>譲渡人の人数（共有者の数）</t>
    <rPh sb="0" eb="1">
      <t>ユズ</t>
    </rPh>
    <rPh sb="1" eb="2">
      <t>ワタ</t>
    </rPh>
    <rPh sb="2" eb="3">
      <t>ニン</t>
    </rPh>
    <rPh sb="4" eb="6">
      <t>ニンズウ</t>
    </rPh>
    <rPh sb="7" eb="10">
      <t>キョウユウシャ</t>
    </rPh>
    <rPh sb="11" eb="12">
      <t>カズ</t>
    </rPh>
    <phoneticPr fontId="3"/>
  </si>
  <si>
    <t>牧場</t>
    <rPh sb="0" eb="2">
      <t>ボクジョウ</t>
    </rPh>
    <phoneticPr fontId="3"/>
  </si>
  <si>
    <t>山林</t>
  </si>
  <si>
    <t>兵庫県神戸市中央区</t>
  </si>
  <si>
    <r>
      <t>登記簿の地目：「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3">
      <t>トウキボ</t>
    </rPh>
    <rPh sb="4" eb="6">
      <t>チモク</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</si>
  <si>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</si>
  <si>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3"/>
  </si>
  <si>
    <t>必須項目が全て「入力済」になっているか、
チェックをお願いします</t>
    <rPh sb="0" eb="2">
      <t>ヒッス</t>
    </rPh>
    <rPh sb="2" eb="4">
      <t>コウモク</t>
    </rPh>
    <rPh sb="5" eb="6">
      <t>スベ</t>
    </rPh>
    <rPh sb="8" eb="10">
      <t>ニュウリョク</t>
    </rPh>
    <rPh sb="10" eb="11">
      <t>スミ</t>
    </rPh>
    <phoneticPr fontId="3"/>
  </si>
  <si>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3"/>
  </si>
  <si>
    <t>地上権売買</t>
    <rPh sb="0" eb="3">
      <t>チジョウケン</t>
    </rPh>
    <rPh sb="3" eb="5">
      <t>バイバイ</t>
    </rPh>
    <phoneticPr fontId="57"/>
  </si>
  <si>
    <t>賃借権売買</t>
    <rPh sb="0" eb="3">
      <t>チンシャクケン</t>
    </rPh>
    <rPh sb="3" eb="5">
      <t>バイバイ</t>
    </rPh>
    <phoneticPr fontId="57"/>
  </si>
  <si>
    <t>千葉県木更津市</t>
  </si>
  <si>
    <t>（２）列の説明</t>
  </si>
  <si>
    <t>受付日・受理番号</t>
    <rPh sb="0" eb="2">
      <t>ウケツケ</t>
    </rPh>
    <rPh sb="2" eb="3">
      <t>ヒ</t>
    </rPh>
    <rPh sb="4" eb="6">
      <t>ジュリ</t>
    </rPh>
    <rPh sb="6" eb="8">
      <t>バンゴウ</t>
    </rPh>
    <phoneticPr fontId="3"/>
  </si>
  <si>
    <t>処理日・処理番号</t>
    <rPh sb="0" eb="2">
      <t>ショリ</t>
    </rPh>
    <rPh sb="2" eb="3">
      <t>ヒ</t>
    </rPh>
    <rPh sb="4" eb="6">
      <t>ショリ</t>
    </rPh>
    <rPh sb="6" eb="8">
      <t>バンゴウ</t>
    </rPh>
    <phoneticPr fontId="3"/>
  </si>
  <si>
    <r>
      <t>停止（</t>
    </r>
    <r>
      <rPr>
        <sz val="11"/>
        <color theme="1"/>
        <rFont val="ＭＳ Ｐゴシック"/>
      </rPr>
      <t>解除）条件付契約</t>
    </r>
    <rPh sb="3" eb="5">
      <t>カイジョ</t>
    </rPh>
    <phoneticPr fontId="57"/>
  </si>
  <si>
    <t>長野県大町市</t>
  </si>
  <si>
    <r>
      <t>権利移転の態様：「</t>
    </r>
    <r>
      <rPr>
        <b/>
        <sz val="10"/>
        <color auto="1"/>
        <rFont val="游ゴシック"/>
      </rPr>
      <t>所有権売買</t>
    </r>
    <r>
      <rPr>
        <sz val="10"/>
        <color auto="1"/>
        <rFont val="游ゴシック"/>
      </rPr>
      <t>」、「</t>
    </r>
    <r>
      <rPr>
        <b/>
        <sz val="10"/>
        <color auto="1"/>
        <rFont val="游ゴシック"/>
      </rPr>
      <t>借地権売買</t>
    </r>
    <r>
      <rPr>
        <sz val="10"/>
        <color auto="1"/>
        <rFont val="游ゴシック"/>
      </rPr>
      <t>」、「</t>
    </r>
    <r>
      <rPr>
        <b/>
        <sz val="10"/>
        <color auto="1"/>
        <rFont val="游ゴシック"/>
      </rPr>
      <t>底地権売買</t>
    </r>
    <r>
      <rPr>
        <sz val="10"/>
        <color auto="1"/>
        <rFont val="游ゴシック"/>
      </rPr>
      <t>」、「</t>
    </r>
    <r>
      <rPr>
        <b/>
        <sz val="10"/>
        <color auto="1"/>
        <rFont val="游ゴシック"/>
      </rPr>
      <t>底地権売買</t>
    </r>
    <r>
      <rPr>
        <sz val="10"/>
        <color auto="1"/>
        <rFont val="游ゴシック"/>
      </rPr>
      <t>」、「</t>
    </r>
    <r>
      <rPr>
        <b/>
        <sz val="10"/>
        <color auto="1"/>
        <rFont val="游ゴシック"/>
      </rPr>
      <t>交換</t>
    </r>
    <r>
      <rPr>
        <sz val="10"/>
        <color auto="1"/>
        <rFont val="游ゴシック"/>
      </rPr>
      <t>」、「</t>
    </r>
    <r>
      <rPr>
        <b/>
        <sz val="10"/>
        <color auto="1"/>
        <rFont val="游ゴシック"/>
      </rPr>
      <t>代物弁済</t>
    </r>
    <r>
      <rPr>
        <sz val="10"/>
        <color auto="1"/>
        <rFont val="游ゴシック"/>
      </rPr>
      <t>」、「</t>
    </r>
    <r>
      <rPr>
        <b/>
        <sz val="10"/>
        <color auto="1"/>
        <rFont val="游ゴシック"/>
      </rPr>
      <t>譲渡担保</t>
    </r>
    <r>
      <rPr>
        <sz val="10"/>
        <color auto="1"/>
        <rFont val="游ゴシック"/>
      </rPr>
      <t>」、「</t>
    </r>
    <r>
      <rPr>
        <b/>
        <sz val="10"/>
        <color auto="1"/>
        <rFont val="游ゴシック"/>
      </rPr>
      <t>売買予約</t>
    </r>
    <r>
      <rPr>
        <sz val="10"/>
        <color auto="1"/>
        <rFont val="游ゴシック"/>
      </rPr>
      <t>」、「</t>
    </r>
    <r>
      <rPr>
        <b/>
        <sz val="10"/>
        <color auto="1"/>
        <rFont val="游ゴシック"/>
      </rPr>
      <t>定期借地権</t>
    </r>
    <r>
      <rPr>
        <sz val="10"/>
        <color auto="1"/>
        <rFont val="游ゴシック"/>
      </rPr>
      <t>」、「</t>
    </r>
    <r>
      <rPr>
        <b/>
        <sz val="10"/>
        <color auto="1"/>
        <rFont val="游ゴシック"/>
      </rPr>
      <t>信託受益権</t>
    </r>
    <r>
      <rPr>
        <sz val="10"/>
        <color auto="1"/>
        <rFont val="游ゴシック"/>
      </rPr>
      <t>」、「</t>
    </r>
    <r>
      <rPr>
        <b/>
        <sz val="10"/>
        <color auto="1"/>
        <rFont val="游ゴシック"/>
      </rPr>
      <t>共有持分一部移転</t>
    </r>
    <r>
      <rPr>
        <sz val="10"/>
        <color auto="1"/>
        <rFont val="游ゴシック"/>
      </rPr>
      <t>」、「</t>
    </r>
    <r>
      <rPr>
        <b/>
        <sz val="10"/>
        <color auto="1"/>
        <rFont val="游ゴシック"/>
      </rPr>
      <t>地上権売買</t>
    </r>
    <r>
      <rPr>
        <sz val="10"/>
        <color auto="1"/>
        <rFont val="游ゴシック"/>
      </rPr>
      <t>」、「</t>
    </r>
    <r>
      <rPr>
        <b/>
        <sz val="10"/>
        <color auto="1"/>
        <rFont val="游ゴシック"/>
      </rPr>
      <t>賃借権売買</t>
    </r>
    <r>
      <rPr>
        <sz val="10"/>
        <color auto="1"/>
        <rFont val="游ゴシック"/>
      </rPr>
      <t>」、「</t>
    </r>
    <r>
      <rPr>
        <b/>
        <sz val="10"/>
        <color auto="1"/>
        <rFont val="游ゴシック"/>
      </rPr>
      <t>地位譲渡</t>
    </r>
    <r>
      <rPr>
        <sz val="10"/>
        <color auto="1"/>
        <rFont val="游ゴシック"/>
      </rPr>
      <t>」、「</t>
    </r>
    <r>
      <rPr>
        <b/>
        <sz val="10"/>
        <color auto="1"/>
        <rFont val="游ゴシック"/>
      </rPr>
      <t>第三者のためにする契約</t>
    </r>
    <r>
      <rPr>
        <sz val="10"/>
        <color auto="1"/>
        <rFont val="游ゴシック"/>
      </rPr>
      <t>」、「</t>
    </r>
    <r>
      <rPr>
        <b/>
        <sz val="10"/>
        <color auto="1"/>
        <rFont val="游ゴシック"/>
      </rPr>
      <t>形成権の譲渡</t>
    </r>
    <r>
      <rPr>
        <sz val="10"/>
        <color auto="1"/>
        <rFont val="游ゴシック"/>
      </rPr>
      <t>」、「</t>
    </r>
    <r>
      <rPr>
        <b/>
        <sz val="10"/>
        <color auto="1"/>
        <rFont val="游ゴシック"/>
      </rPr>
      <t>停止（解除）条件付契約</t>
    </r>
    <r>
      <rPr>
        <sz val="10"/>
        <color auto="1"/>
        <rFont val="游ゴシック"/>
      </rPr>
      <t>」
該当するものが無い場合「</t>
    </r>
    <r>
      <rPr>
        <b/>
        <sz val="10"/>
        <color auto="1"/>
        <rFont val="游ゴシック"/>
      </rPr>
      <t>その他</t>
    </r>
    <r>
      <rPr>
        <sz val="10"/>
        <color auto="1"/>
        <rFont val="游ゴシック"/>
      </rPr>
      <t>」</t>
    </r>
    <rPh sb="0" eb="2">
      <t>ケンリ</t>
    </rPh>
    <rPh sb="2" eb="4">
      <t>イテン</t>
    </rPh>
    <rPh sb="5" eb="7">
      <t>タイヨウ</t>
    </rPh>
    <rPh sb="153" eb="155">
      <t>ガイトウ</t>
    </rPh>
    <rPh sb="160" eb="161">
      <t>ナ</t>
    </rPh>
    <rPh sb="162" eb="164">
      <t>バアイ</t>
    </rPh>
    <rPh sb="167" eb="168">
      <t>タ</t>
    </rPh>
    <phoneticPr fontId="3"/>
  </si>
  <si>
    <t>a</t>
  </si>
  <si>
    <t>群馬県北群馬郡吉岡町</t>
  </si>
  <si>
    <t>土地売買等届出書</t>
    <rPh sb="0" eb="2">
      <t>トチ</t>
    </rPh>
    <rPh sb="2" eb="5">
      <t>バイバイナド</t>
    </rPh>
    <rPh sb="5" eb="8">
      <t>トドケデショ</t>
    </rPh>
    <phoneticPr fontId="3"/>
  </si>
  <si>
    <t>北海道札幌市東区</t>
  </si>
  <si>
    <t>北海道札幌市白石区</t>
  </si>
  <si>
    <t>商業施設「自用」その他「自用」</t>
  </si>
  <si>
    <t>北海道札幌市豊平区</t>
  </si>
  <si>
    <t>北海道札幌市厚別区</t>
  </si>
  <si>
    <t>北海道寿都郡黒松内町</t>
  </si>
  <si>
    <t>北海道札幌市清田区</t>
  </si>
  <si>
    <t>北海道函館市</t>
  </si>
  <si>
    <t>北海道小樽市</t>
  </si>
  <si>
    <t>北海道室蘭市</t>
  </si>
  <si>
    <t>北海道釧路市</t>
  </si>
  <si>
    <t>北海道帯広市</t>
  </si>
  <si>
    <t>北海道北見市</t>
  </si>
  <si>
    <t>北海道岩見沢市</t>
  </si>
  <si>
    <t>北海道網走市</t>
  </si>
  <si>
    <t>北海道留萌市</t>
  </si>
  <si>
    <t>北海道美唄市</t>
  </si>
  <si>
    <t>北海道芦別市</t>
  </si>
  <si>
    <t>北海道江別市</t>
  </si>
  <si>
    <t>北海道赤平市</t>
  </si>
  <si>
    <t>北海道根室市</t>
  </si>
  <si>
    <t>北海道砂川市</t>
  </si>
  <si>
    <t>北海道歌志内市</t>
  </si>
  <si>
    <t>北海道富良野市</t>
  </si>
  <si>
    <t>北海道伊達市</t>
  </si>
  <si>
    <t>北海道北広島市</t>
  </si>
  <si>
    <t>北海道北斗市</t>
  </si>
  <si>
    <t>北海道石狩郡新篠津村</t>
  </si>
  <si>
    <t>北海道松前郡松前町</t>
  </si>
  <si>
    <t>北海道上磯郡知内町</t>
  </si>
  <si>
    <t>北海道上磯郡木古内町</t>
  </si>
  <si>
    <t>北海道亀田郡七飯町</t>
  </si>
  <si>
    <t>北海道檜山郡上ノ国町</t>
  </si>
  <si>
    <t>北海道檜山郡厚沢部町</t>
  </si>
  <si>
    <t>北海道爾志郡乙部町</t>
  </si>
  <si>
    <t>北海道久遠郡せたな町</t>
  </si>
  <si>
    <t>北海道寿都郡寿都町</t>
  </si>
  <si>
    <t>北海道磯谷郡蘭越町</t>
  </si>
  <si>
    <t>北海道虻田郡ニセコ町</t>
  </si>
  <si>
    <t>北海道虻田郡真狩村</t>
  </si>
  <si>
    <t>和歌山県橋本市</t>
  </si>
  <si>
    <t>北海道虻田郡喜茂別町</t>
  </si>
  <si>
    <t>北海道虻田郡京極町</t>
  </si>
  <si>
    <t>北海道岩内郡岩内町</t>
  </si>
  <si>
    <t>北海道古宇郡泊村</t>
  </si>
  <si>
    <t>北海道古宇郡神恵内村</t>
  </si>
  <si>
    <t>北海道古平郡古平町</t>
  </si>
  <si>
    <t>北海道余市郡仁木町</t>
  </si>
  <si>
    <t>北海道空知郡上砂川町</t>
  </si>
  <si>
    <t>滋賀県犬上郡甲良町</t>
  </si>
  <si>
    <t>北海道夕張郡由仁町</t>
  </si>
  <si>
    <t>秋田県南秋田郡井川町</t>
  </si>
  <si>
    <t>北海道夕張郡長沼町</t>
  </si>
  <si>
    <t>北海道夕張郡栗山町</t>
  </si>
  <si>
    <t>北海道樺戸郡浦臼町</t>
  </si>
  <si>
    <t>北海道樺戸郡新十津川町</t>
  </si>
  <si>
    <t>北海道雨竜郡秩父別町</t>
  </si>
  <si>
    <t>北海道雨竜郡雨竜町</t>
  </si>
  <si>
    <t>北海道雨竜郡北竜町</t>
  </si>
  <si>
    <t>岡山県玉野市</t>
  </si>
  <si>
    <t>北海道雨竜郡沼田町</t>
  </si>
  <si>
    <t>北海道上川郡鷹栖町</t>
  </si>
  <si>
    <t>北海道上川郡東神楽町</t>
  </si>
  <si>
    <t>北海道上川郡当麻町</t>
  </si>
  <si>
    <t>北海道上川郡上川町</t>
  </si>
  <si>
    <t>北海道上川郡美瑛町</t>
  </si>
  <si>
    <t>北海道空知郡中富良野町</t>
  </si>
  <si>
    <t>北海道空知郡南富良野町</t>
  </si>
  <si>
    <t>北海道上川郡和寒町</t>
  </si>
  <si>
    <t>北海道上川郡剣淵町</t>
  </si>
  <si>
    <t>北海道上川郡下川町</t>
  </si>
  <si>
    <t>北海道増毛郡増毛町</t>
  </si>
  <si>
    <t>沖縄県国頭郡伊江村</t>
  </si>
  <si>
    <t>北海道留萌郡小平町</t>
  </si>
  <si>
    <t>富山県滑川市</t>
  </si>
  <si>
    <t>北海道苫前郡苫前町</t>
  </si>
  <si>
    <t>北海道苫前郡羽幌町</t>
  </si>
  <si>
    <t>北海道天塩郡遠別町</t>
  </si>
  <si>
    <t>北海道宗谷郡猿払村</t>
  </si>
  <si>
    <t>北海道枝幸郡浜頓別町</t>
  </si>
  <si>
    <t>北海道枝幸郡中頓別町</t>
  </si>
  <si>
    <t>北海道枝幸郡枝幸町</t>
  </si>
  <si>
    <t>北海道天塩郡豊富町</t>
  </si>
  <si>
    <t>北海道天塩郡幌延町</t>
  </si>
  <si>
    <t>北海道網走郡美幌町</t>
  </si>
  <si>
    <t>愛媛県西条市</t>
  </si>
  <si>
    <t>北海道網走郡津別町</t>
  </si>
  <si>
    <t>愛媛県八幡浜市</t>
  </si>
  <si>
    <t>北海道斜里郡清里町</t>
  </si>
  <si>
    <t>北海道常呂郡訓子府町</t>
  </si>
  <si>
    <t>北海道常呂郡置戸町</t>
  </si>
  <si>
    <t>北海道紋別郡遠軽町</t>
  </si>
  <si>
    <t>北海道紋別郡滝上町</t>
  </si>
  <si>
    <t>北海道紋別郡興部町</t>
  </si>
  <si>
    <t>北海道紋別郡西興部村</t>
  </si>
  <si>
    <t>北海道白老郡白老町</t>
  </si>
  <si>
    <t>北海道勇払郡厚真町</t>
  </si>
  <si>
    <t>北海道勇払郡むかわ町</t>
  </si>
  <si>
    <t>北海道沙流郡平取町</t>
  </si>
  <si>
    <t>福島県二本松市</t>
  </si>
  <si>
    <t>北海道浦河郡浦河町</t>
  </si>
  <si>
    <t>北海道様似郡様似町</t>
  </si>
  <si>
    <t>北海道幌泉郡えりも町</t>
  </si>
  <si>
    <t>長野県下水内郡栄村</t>
  </si>
  <si>
    <t>北海道河東郡上士幌町</t>
  </si>
  <si>
    <t>北海道河西郡芽室町</t>
  </si>
  <si>
    <t>北海道河西郡中札内村</t>
  </si>
  <si>
    <t>北海道広尾郡大樹町</t>
  </si>
  <si>
    <t>北海道広尾郡広尾町</t>
  </si>
  <si>
    <t>北海道中川郡池田町</t>
  </si>
  <si>
    <t>北海道中川郡本別町</t>
  </si>
  <si>
    <t>北海道足寄郡陸別町</t>
  </si>
  <si>
    <t>北海道釧路郡釧路町</t>
  </si>
  <si>
    <t>北海道厚岸郡厚岸町</t>
  </si>
  <si>
    <t>北海道厚岸郡浜中町</t>
  </si>
  <si>
    <r>
      <t>⑱の国籍等が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</si>
  <si>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北海道川上郡標茶町</t>
  </si>
  <si>
    <t>北海道阿寒郡鶴居村</t>
  </si>
  <si>
    <t>北海道白糠郡白糠町</t>
  </si>
  <si>
    <t>北海道野付郡別海町</t>
  </si>
  <si>
    <t>北海道標津郡中標津町</t>
  </si>
  <si>
    <t>北海道標津郡標津町</t>
  </si>
  <si>
    <t>北海道目梨郡羅臼町</t>
  </si>
  <si>
    <t>北海道色丹郡色丹村</t>
  </si>
  <si>
    <t>北海道択捉郡留別村</t>
  </si>
  <si>
    <t>福島県いわき市</t>
  </si>
  <si>
    <t>北海道紗那郡紗那村</t>
  </si>
  <si>
    <t>北海道蘂取郡蘂取村</t>
  </si>
  <si>
    <t>青森県弘前市</t>
  </si>
  <si>
    <t>青森県黒石市</t>
  </si>
  <si>
    <t>青森県五所川原市</t>
  </si>
  <si>
    <t>青森県つがる市</t>
  </si>
  <si>
    <t>青森県平川市</t>
  </si>
  <si>
    <t>青森県東津軽郡平内町</t>
  </si>
  <si>
    <t>青森県西津軽郡深浦町</t>
  </si>
  <si>
    <t>青森県中津軽郡西目屋村</t>
  </si>
  <si>
    <t>愛媛県四国中央市</t>
  </si>
  <si>
    <t>青森県南津軽郡藤崎町</t>
  </si>
  <si>
    <t>青森県南津軽郡田舎館村</t>
  </si>
  <si>
    <t>青森県北津軽郡鶴田町</t>
  </si>
  <si>
    <t>青森県北津軽郡中泊町</t>
  </si>
  <si>
    <t>青森県上北郡七戸町</t>
  </si>
  <si>
    <t>青森県上北郡東北町</t>
  </si>
  <si>
    <t>青森県上北郡おいらせ町</t>
  </si>
  <si>
    <t>青森県下北郡佐井村</t>
  </si>
  <si>
    <t>青森県三戸郡三戸町</t>
  </si>
  <si>
    <t>青森県三戸郡田子町</t>
  </si>
  <si>
    <t>岩手県盛岡市</t>
  </si>
  <si>
    <t>岩手県大船渡市</t>
  </si>
  <si>
    <t>岩手県花巻市</t>
  </si>
  <si>
    <t>岩手県久慈市</t>
  </si>
  <si>
    <t>宮城県亘理郡亘理町</t>
  </si>
  <si>
    <t>岩手県遠野市</t>
  </si>
  <si>
    <t>岩手県一関市</t>
  </si>
  <si>
    <t>岩手県釜石市</t>
  </si>
  <si>
    <t>岩手県二戸市</t>
  </si>
  <si>
    <t>岩手県奥州市</t>
  </si>
  <si>
    <t>岩手県岩手郡雫石町</t>
  </si>
  <si>
    <t>岩手県岩手郡葛巻町</t>
  </si>
  <si>
    <t>岩手県岩手郡岩手町</t>
  </si>
  <si>
    <t>岩手県紫波郡紫波町</t>
  </si>
  <si>
    <t>岩手県和賀郡西和賀町</t>
  </si>
  <si>
    <t>宮崎県東諸県郡国富町</t>
  </si>
  <si>
    <t>岩手県西磐井郡平泉町</t>
  </si>
  <si>
    <t>茨城県坂東市</t>
  </si>
  <si>
    <t>岩手県気仙郡住田町</t>
  </si>
  <si>
    <t>岩手県上閉伊郡大槌町</t>
  </si>
  <si>
    <t>岩手県下閉伊郡山田町</t>
  </si>
  <si>
    <t>岩手県下閉伊郡岩泉町</t>
  </si>
  <si>
    <t>岩手県下閉伊郡普代村</t>
  </si>
  <si>
    <t>岩手県九戸郡洋野町</t>
  </si>
  <si>
    <t>岩手県二戸郡一戸町</t>
  </si>
  <si>
    <t>岐阜県加茂郡八百津町</t>
  </si>
  <si>
    <t>宮城県仙台市青葉区</t>
  </si>
  <si>
    <t>宮城県仙台市若林区</t>
  </si>
  <si>
    <t>宮城県仙台市太白区</t>
  </si>
  <si>
    <t>奈良県山辺郡山添村</t>
  </si>
  <si>
    <t>宮城県仙台市泉区</t>
  </si>
  <si>
    <t>宮城県石巻市</t>
  </si>
  <si>
    <t>宮城県塩竈市</t>
  </si>
  <si>
    <t>宮城県白石市</t>
  </si>
  <si>
    <t>宮城県名取市</t>
  </si>
  <si>
    <t>宮城県岩沼市</t>
  </si>
  <si>
    <t>宮城県登米市</t>
  </si>
  <si>
    <t>宮城県東松島市</t>
  </si>
  <si>
    <t>宮城県大崎市</t>
  </si>
  <si>
    <t>宮城県富谷市</t>
  </si>
  <si>
    <t>宮城県柴田郡大河原町</t>
  </si>
  <si>
    <t>愛知県名古屋市北区</t>
  </si>
  <si>
    <t>宮城県柴田郡村田町</t>
  </si>
  <si>
    <t>宮城県柴田郡柴田町</t>
  </si>
  <si>
    <t>宮城県柴田郡川崎町</t>
  </si>
  <si>
    <t>宮城県伊具郡丸森町</t>
  </si>
  <si>
    <t>宮城県宮城郡七ヶ浜町</t>
  </si>
  <si>
    <t>宮城県宮城郡利府町</t>
  </si>
  <si>
    <t>宮城県黒川郡大衡村</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</si>
  <si>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</si>
  <si>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</si>
  <si>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</si>
  <si>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</si>
  <si>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</si>
  <si>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</si>
  <si>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</si>
  <si>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</si>
  <si>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</si>
  <si>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</si>
  <si>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兵庫県姫路市</t>
  </si>
  <si>
    <t>秋田県湯沢市</t>
  </si>
  <si>
    <t>神奈川県茅ヶ崎市</t>
  </si>
  <si>
    <t>秋田県由利本荘市</t>
  </si>
  <si>
    <t>秋田県大仙市</t>
  </si>
  <si>
    <t>秋田県にかほ市</t>
  </si>
  <si>
    <t>秋田県仙北市</t>
  </si>
  <si>
    <t>秋田県北秋田郡上小阿仁村</t>
  </si>
  <si>
    <t>秋田県山本郡藤里町</t>
  </si>
  <si>
    <t>愛媛県西宇和郡伊方町</t>
  </si>
  <si>
    <t>秋田県南秋田郡五城目町</t>
  </si>
  <si>
    <t>秋田県南秋田郡八郎潟町</t>
  </si>
  <si>
    <t>埼玉県白岡市</t>
  </si>
  <si>
    <t>秋田県仙北郡美郷町</t>
  </si>
  <si>
    <t>山梨県甲府市</t>
  </si>
  <si>
    <t>秋田県雄勝郡羽後町</t>
  </si>
  <si>
    <t>秋田県雄勝郡東成瀬村</t>
  </si>
  <si>
    <t>山形県山形市</t>
  </si>
  <si>
    <t>山形県米沢市</t>
  </si>
  <si>
    <t>山形県鶴岡市</t>
  </si>
  <si>
    <t>山形県新庄市</t>
  </si>
  <si>
    <t>山形県長井市</t>
  </si>
  <si>
    <t>山形県天童市</t>
  </si>
  <si>
    <t>山形県東村山郡中山町</t>
  </si>
  <si>
    <t>山梨県南巨摩郡富士川町</t>
  </si>
  <si>
    <t>山形県西村山郡西川町</t>
  </si>
  <si>
    <t>山形県西村山郡朝日町</t>
  </si>
  <si>
    <t>千葉県安房郡鋸南町</t>
  </si>
  <si>
    <t>山形県西村山郡大江町</t>
  </si>
  <si>
    <t>山形県北村山郡大石田町</t>
  </si>
  <si>
    <t>山形県最上郡金山町</t>
  </si>
  <si>
    <t>山形県最上郡真室川町</t>
  </si>
  <si>
    <t>山形県最上郡大蔵村</t>
  </si>
  <si>
    <t>山形県東置賜郡高畠町</t>
  </si>
  <si>
    <t>山形県東置賜郡川西町</t>
  </si>
  <si>
    <t>山形県西置賜郡小国町</t>
  </si>
  <si>
    <t>和歌山県伊都郡かつらぎ町</t>
  </si>
  <si>
    <t>山形県西置賜郡白鷹町</t>
  </si>
  <si>
    <t>山形県西置賜郡飯豊町</t>
  </si>
  <si>
    <t>山形県東田川郡三川町</t>
  </si>
  <si>
    <t>三重県鈴鹿市</t>
  </si>
  <si>
    <t>熊本県阿蘇郡産山村</t>
  </si>
  <si>
    <t>山形県東田川郡庄内町</t>
  </si>
  <si>
    <t>福島県福島市</t>
  </si>
  <si>
    <t>福島県郡山市</t>
  </si>
  <si>
    <t>宮崎県東諸県郡綾町</t>
  </si>
  <si>
    <t>福島県須賀川市</t>
  </si>
  <si>
    <t>福島県喜多方市</t>
  </si>
  <si>
    <t>福島県田村市</t>
  </si>
  <si>
    <t>福島県南相馬市</t>
  </si>
  <si>
    <t>東京都荒川区</t>
  </si>
  <si>
    <t>福島県伊達市</t>
  </si>
  <si>
    <t>福島県伊達郡桑折町</t>
  </si>
  <si>
    <t>茨城県結城市</t>
  </si>
  <si>
    <t>東京都八王子市</t>
  </si>
  <si>
    <t>福岡県北九州市八幡東区</t>
  </si>
  <si>
    <t>福島県伊達郡国見町</t>
  </si>
  <si>
    <t>福島県伊達郡川俣町</t>
  </si>
  <si>
    <t>福島県南会津郡下郷町</t>
  </si>
  <si>
    <t>福島県南会津郡檜枝岐村</t>
  </si>
  <si>
    <t>福島県南会津郡南会津町</t>
  </si>
  <si>
    <t>福島県耶麻郡北塩原村</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</si>
  <si>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</si>
  <si>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</si>
  <si>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</si>
  <si>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</si>
  <si>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</si>
  <si>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</si>
  <si>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</si>
  <si>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福島県大沼郡会津美里町</t>
  </si>
  <si>
    <t>福島県東白川郡棚倉町</t>
  </si>
  <si>
    <t>福島県東白川郡矢祭町</t>
  </si>
  <si>
    <t>福島県東白川郡塙町</t>
  </si>
  <si>
    <t>広島県広島市安芸区</t>
  </si>
  <si>
    <t>福島県石川郡石川町</t>
  </si>
  <si>
    <t>京都府綴喜郡井手町</t>
  </si>
  <si>
    <t>福島県石川郡玉川村</t>
  </si>
  <si>
    <t>福島県石川郡平田村</t>
  </si>
  <si>
    <t>和歌山県日高郡日高川町</t>
  </si>
  <si>
    <t>福島県田村郡三春町</t>
  </si>
  <si>
    <t>奈良県吉野郡大淀町</t>
  </si>
  <si>
    <t>福島県田村郡小野町</t>
  </si>
  <si>
    <t>福島県双葉郡広野町</t>
  </si>
  <si>
    <t>福島県双葉郡楢葉町</t>
  </si>
  <si>
    <t>福島県双葉郡富岡町</t>
  </si>
  <si>
    <t>福島県双葉郡川内村</t>
  </si>
  <si>
    <t>福島県双葉郡大熊町</t>
  </si>
  <si>
    <t>福島県双葉郡浪江町</t>
  </si>
  <si>
    <t>福島県双葉郡葛尾村</t>
  </si>
  <si>
    <t>福島県相馬郡新地町</t>
  </si>
  <si>
    <t>奈良県高市郡明日香村</t>
  </si>
  <si>
    <t>茨城県水戸市</t>
  </si>
  <si>
    <t>愛知県弥富市</t>
  </si>
  <si>
    <t>茨城県日立市</t>
  </si>
  <si>
    <t>茨城県土浦市</t>
  </si>
  <si>
    <t>茨城県石岡市</t>
  </si>
  <si>
    <t>茨城県龍ケ崎市</t>
  </si>
  <si>
    <t>茨城県常総市</t>
  </si>
  <si>
    <t>茨城県常陸太田市</t>
  </si>
  <si>
    <t>茨城県高萩市</t>
  </si>
  <si>
    <t>茨城県北茨城市</t>
  </si>
  <si>
    <t>茨城県取手市</t>
  </si>
  <si>
    <t>茨城県牛久市</t>
  </si>
  <si>
    <t>茨城県ひたちなか市</t>
  </si>
  <si>
    <t>茨城県鹿嶋市</t>
  </si>
  <si>
    <t>茨城県守谷市</t>
  </si>
  <si>
    <t>茨城県常陸大宮市</t>
  </si>
  <si>
    <t>茨城県那珂市</t>
  </si>
  <si>
    <t>茨城県筑西市</t>
  </si>
  <si>
    <t>茨城県行方市</t>
  </si>
  <si>
    <t>茨城県鉾田市</t>
  </si>
  <si>
    <t>茨城県東茨城郡茨城町</t>
  </si>
  <si>
    <t>茨城県東茨城郡大洗町</t>
  </si>
  <si>
    <t>茨城県那珂郡東海村</t>
  </si>
  <si>
    <t>茨城県久慈郡大子町</t>
  </si>
  <si>
    <t>茨城県稲敷郡河内町</t>
  </si>
  <si>
    <t>茨城県結城郡八千代町</t>
  </si>
  <si>
    <t>茨城県猿島郡五霞町</t>
  </si>
  <si>
    <t>栃木県足利市</t>
  </si>
  <si>
    <t>栃木県栃木市</t>
  </si>
  <si>
    <t>栃木県佐野市</t>
  </si>
  <si>
    <t>栃木県鹿沼市</t>
  </si>
  <si>
    <t>栃木県小山市</t>
  </si>
  <si>
    <t>栃木県大田原市</t>
  </si>
  <si>
    <t>栃木県那須塩原市</t>
  </si>
  <si>
    <t>栃木県下野市</t>
  </si>
  <si>
    <t>栃木県塩谷郡塩谷町</t>
  </si>
  <si>
    <t>栃木県塩谷郡高根沢町</t>
  </si>
  <si>
    <t>群馬県前橋市</t>
  </si>
  <si>
    <t>群馬県桐生市</t>
  </si>
  <si>
    <t>群馬県伊勢崎市</t>
  </si>
  <si>
    <t>福岡県北九州市戸畑区</t>
  </si>
  <si>
    <t>群馬県太田市</t>
  </si>
  <si>
    <t>群馬県沼田市</t>
  </si>
  <si>
    <t>群馬県渋川市</t>
  </si>
  <si>
    <t>群馬県藤岡市</t>
  </si>
  <si>
    <t>群馬県安中市</t>
  </si>
  <si>
    <t>群馬県みどり市</t>
  </si>
  <si>
    <t>群馬県多野郡上野村</t>
  </si>
  <si>
    <t>群馬県甘楽郡下仁田町</t>
  </si>
  <si>
    <t>群馬県甘楽郡甘楽町</t>
  </si>
  <si>
    <t>群馬県吾妻郡長野原町</t>
  </si>
  <si>
    <t>神奈川県南足柄市</t>
  </si>
  <si>
    <t>群馬県吾妻郡高山村</t>
  </si>
  <si>
    <t>群馬県吾妻郡東吾妻町</t>
  </si>
  <si>
    <t>群馬県利根郡片品村</t>
  </si>
  <si>
    <t>群馬県利根郡昭和村</t>
  </si>
  <si>
    <t>群馬県利根郡みなかみ町</t>
  </si>
  <si>
    <t>群馬県佐波郡玉村町</t>
  </si>
  <si>
    <t>群馬県邑楽郡板倉町</t>
  </si>
  <si>
    <t>群馬県邑楽郡明和町</t>
  </si>
  <si>
    <t>群馬県邑楽郡大泉町</t>
  </si>
  <si>
    <t>群馬県邑楽郡邑楽町</t>
  </si>
  <si>
    <t>埼玉県さいたま市桜区</t>
  </si>
  <si>
    <t>埼玉県さいたま市緑区</t>
  </si>
  <si>
    <t>埼玉県川越市</t>
  </si>
  <si>
    <t>埼玉県熊谷市</t>
  </si>
  <si>
    <t>埼玉県行田市</t>
  </si>
  <si>
    <t>埼玉県鴻巣市</t>
  </si>
  <si>
    <t>埼玉県蕨市</t>
  </si>
  <si>
    <t>埼玉県入間市</t>
  </si>
  <si>
    <t>埼玉県朝霞市</t>
  </si>
  <si>
    <t>埼玉県志木市</t>
  </si>
  <si>
    <t>埼玉県新座市</t>
  </si>
  <si>
    <t>埼玉県桶川市</t>
  </si>
  <si>
    <t>新潟県佐渡市</t>
  </si>
  <si>
    <t>島根県浜田市</t>
  </si>
  <si>
    <t>埼玉県久喜市</t>
  </si>
  <si>
    <t>埼玉県北本市</t>
  </si>
  <si>
    <t>埼玉県富士見市</t>
  </si>
  <si>
    <t>埼玉県三郷市</t>
  </si>
  <si>
    <t>埼玉県坂戸市</t>
  </si>
  <si>
    <t>埼玉県幸手市</t>
  </si>
  <si>
    <t>埼玉県鶴ヶ島市</t>
  </si>
  <si>
    <t>埼玉県日高市</t>
  </si>
  <si>
    <t>埼玉県北足立郡伊奈町</t>
  </si>
  <si>
    <t>埼玉県入間郡三芳町</t>
  </si>
  <si>
    <t>埼玉県入間郡毛呂山町</t>
  </si>
  <si>
    <t>埼玉県比企郡滑川町</t>
  </si>
  <si>
    <t>埼玉県比企郡嵐山町</t>
  </si>
  <si>
    <t>埼玉県比企郡小川町</t>
  </si>
  <si>
    <t>埼玉県比企郡鳩山町</t>
  </si>
  <si>
    <t>埼玉県比企郡ときがわ町</t>
  </si>
  <si>
    <t>埼玉県秩父郡長瀞町</t>
  </si>
  <si>
    <t>福岡県京都郡みやこ町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</si>
  <si>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</si>
  <si>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</si>
  <si>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</si>
  <si>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</si>
  <si>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</si>
  <si>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</si>
  <si>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</si>
  <si>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</si>
  <si>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神奈川県座間市</t>
  </si>
  <si>
    <t>千葉県千葉市緑区</t>
  </si>
  <si>
    <t>千葉県館山市</t>
  </si>
  <si>
    <t>千葉県成田市</t>
  </si>
  <si>
    <t>京都府京都市南区</t>
  </si>
  <si>
    <t>千葉県旭市</t>
  </si>
  <si>
    <t>千葉県習志野市</t>
  </si>
  <si>
    <t>千葉県柏市</t>
  </si>
  <si>
    <t>千葉県勝浦市</t>
  </si>
  <si>
    <t>千葉県市原市</t>
  </si>
  <si>
    <t>千葉県我孫子市</t>
  </si>
  <si>
    <t>千葉県鴨川市</t>
  </si>
  <si>
    <t>千葉県鎌ケ谷市</t>
  </si>
  <si>
    <t>千葉県君津市</t>
  </si>
  <si>
    <t>沖縄県島尻郡伊是名村</t>
  </si>
  <si>
    <t>千葉県富里市</t>
  </si>
  <si>
    <t>千葉県匝瑳市</t>
  </si>
  <si>
    <t>千葉県いすみ市</t>
  </si>
  <si>
    <t>千葉県大網白里市</t>
  </si>
  <si>
    <t>千葉県印旛郡栄町</t>
  </si>
  <si>
    <t>千葉県香取郡神崎町</t>
  </si>
  <si>
    <t>千葉県香取郡多古町</t>
  </si>
  <si>
    <t>千葉県香取郡東庄町</t>
  </si>
  <si>
    <t>千葉県山武郡九十九里町</t>
  </si>
  <si>
    <t>千葉県山武郡芝山町</t>
  </si>
  <si>
    <t>熊本県水俣市</t>
  </si>
  <si>
    <t>千葉県長生郡一宮町</t>
  </si>
  <si>
    <t>千葉県長生郡長南町</t>
  </si>
  <si>
    <t>千葉県夷隅郡大多喜町</t>
  </si>
  <si>
    <t>東京都新宿区</t>
  </si>
  <si>
    <t>東京都文京区</t>
  </si>
  <si>
    <t>東京都台東区</t>
  </si>
  <si>
    <t>東京都江東区</t>
  </si>
  <si>
    <t>東京都目黒区</t>
  </si>
  <si>
    <t>東京都北区</t>
  </si>
  <si>
    <t>奈良県葛城市</t>
  </si>
  <si>
    <t>東京都足立区</t>
  </si>
  <si>
    <t>東京都三鷹市</t>
  </si>
  <si>
    <t>東京都昭島市</t>
  </si>
  <si>
    <t>東京都調布市</t>
  </si>
  <si>
    <t>東京都小金井市</t>
  </si>
  <si>
    <t>東京都小平市</t>
  </si>
  <si>
    <t>神奈川県横浜市中区</t>
  </si>
  <si>
    <t>熊本県葦北郡津奈木町</t>
  </si>
  <si>
    <t>東京都日野市</t>
  </si>
  <si>
    <t>高知県安芸郡奈半利町</t>
  </si>
  <si>
    <t>東京都東村山市</t>
  </si>
  <si>
    <t>東京都国立市</t>
  </si>
  <si>
    <t>東京都福生市</t>
  </si>
  <si>
    <t>東京都清瀬市</t>
  </si>
  <si>
    <t>東京都東久留米市</t>
  </si>
  <si>
    <t>東京都武蔵村山市</t>
  </si>
  <si>
    <t>東京都多摩市</t>
  </si>
  <si>
    <t>東京都稲城市</t>
  </si>
  <si>
    <t>東京都羽村市</t>
  </si>
  <si>
    <t>東京都あきる野市</t>
  </si>
  <si>
    <t>東京都西東京市</t>
  </si>
  <si>
    <t>東京都西多摩郡檜原村</t>
  </si>
  <si>
    <t>東京都西多摩郡奥多摩町</t>
  </si>
  <si>
    <t>東京都八丈島八丈町</t>
  </si>
  <si>
    <t>東京都小笠原村</t>
  </si>
  <si>
    <t>神奈川県横浜市鶴見区</t>
  </si>
  <si>
    <t>神奈川県横浜市西区</t>
  </si>
  <si>
    <t>神奈川県横浜市保土ケ谷区</t>
  </si>
  <si>
    <t>神奈川県横浜市金沢区</t>
  </si>
  <si>
    <t>神奈川県横浜市港北区</t>
  </si>
  <si>
    <t>神奈川県横浜市旭区</t>
  </si>
  <si>
    <t>神奈川県横浜市瀬谷区</t>
  </si>
  <si>
    <t>神奈川県横浜市泉区</t>
  </si>
  <si>
    <t>神奈川県横浜市都筑区</t>
  </si>
  <si>
    <t>長野県長野市</t>
  </si>
  <si>
    <t>神奈川県川崎市幸区</t>
  </si>
  <si>
    <t>神奈川県川崎市高津区</t>
  </si>
  <si>
    <t>神奈川県川崎市多摩区</t>
  </si>
  <si>
    <t>神奈川県相模原市緑区</t>
  </si>
  <si>
    <t>長野県南佐久郡北相木村</t>
  </si>
  <si>
    <t>神奈川県相模原市南区</t>
  </si>
  <si>
    <t>神奈川県横須賀市</t>
  </si>
  <si>
    <t>神奈川県鎌倉市</t>
  </si>
  <si>
    <t>神奈川県逗子市</t>
  </si>
  <si>
    <t>神奈川県厚木市</t>
  </si>
  <si>
    <t>神奈川県大和市</t>
  </si>
  <si>
    <t>大分県国東市</t>
  </si>
  <si>
    <t>神奈川県三浦郡葉山町</t>
  </si>
  <si>
    <t>神奈川県高座郡寒川町</t>
  </si>
  <si>
    <t>神奈川県中郡大磯町</t>
  </si>
  <si>
    <t>神奈川県中郡二宮町</t>
  </si>
  <si>
    <t>神奈川県足柄上郡松田町</t>
  </si>
  <si>
    <t>神奈川県足柄上郡山北町</t>
  </si>
  <si>
    <t>神奈川県足柄下郡箱根町</t>
  </si>
  <si>
    <t>神奈川県足柄下郡真鶴町</t>
  </si>
  <si>
    <t>京都府京都市伏見区</t>
  </si>
  <si>
    <t>神奈川県足柄下郡湯河原町</t>
  </si>
  <si>
    <t>神奈川県愛甲郡清川村</t>
  </si>
  <si>
    <t>新潟県新潟市北区</t>
  </si>
  <si>
    <t>新潟県新潟市中央区</t>
  </si>
  <si>
    <t>レクリエーション施設スポーツ施設</t>
  </si>
  <si>
    <t>新潟県新潟市南区</t>
  </si>
  <si>
    <t>新潟県新潟市西区</t>
  </si>
  <si>
    <t>新潟県新潟市西蒲区</t>
  </si>
  <si>
    <t>新潟県三条市</t>
  </si>
  <si>
    <t>新潟県柏崎市</t>
  </si>
  <si>
    <t>新潟県新発田市</t>
  </si>
  <si>
    <t>新潟県加茂市</t>
  </si>
  <si>
    <t>新潟県十日町市</t>
  </si>
  <si>
    <t>新潟県見附市</t>
  </si>
  <si>
    <t>新潟県燕市</t>
  </si>
  <si>
    <t>新潟県糸魚川市</t>
  </si>
  <si>
    <t>新潟県五泉市</t>
  </si>
  <si>
    <t>福岡県築上郡吉富町</t>
  </si>
  <si>
    <t>新潟県阿賀野市</t>
  </si>
  <si>
    <t>新潟県魚沼市</t>
  </si>
  <si>
    <t>新潟県南魚沼市</t>
  </si>
  <si>
    <t>新潟県北蒲原郡聖籠町</t>
  </si>
  <si>
    <t>新潟県南蒲原郡田上町</t>
  </si>
  <si>
    <t>新潟県東蒲原郡阿賀町</t>
  </si>
  <si>
    <t>新潟県南魚沼郡湯沢町</t>
  </si>
  <si>
    <t>新潟県刈羽郡刈羽村</t>
  </si>
  <si>
    <t>富山県富山市</t>
  </si>
  <si>
    <t>富山県高岡市</t>
  </si>
  <si>
    <t>富山県下新川郡入善町</t>
  </si>
  <si>
    <t>石川県小松市</t>
  </si>
  <si>
    <t>石川県珠洲市</t>
  </si>
  <si>
    <t>石川県羽咋市</t>
  </si>
  <si>
    <t>石川県白山市</t>
  </si>
  <si>
    <t>石川県能美市</t>
  </si>
  <si>
    <t>石川県野々市市</t>
  </si>
  <si>
    <t>石川県河北郡津幡町</t>
  </si>
  <si>
    <t>石川県河北郡内灘町</t>
  </si>
  <si>
    <t>石川県鹿島郡中能登町</t>
  </si>
  <si>
    <t>愛知県知立市</t>
  </si>
  <si>
    <t>石川県鳳珠郡穴水町</t>
  </si>
  <si>
    <t>福井県あわら市</t>
  </si>
  <si>
    <t>福井県越前市</t>
  </si>
  <si>
    <t>福井県吉田郡永平寺町</t>
  </si>
  <si>
    <t>福井県南条郡南越前町</t>
  </si>
  <si>
    <t>福井県丹生郡越前町</t>
  </si>
  <si>
    <t>福井県三方郡美浜町</t>
  </si>
  <si>
    <t>福井県大飯郡おおい町</t>
  </si>
  <si>
    <t>山梨県富士吉田市</t>
  </si>
  <si>
    <t>山梨県大月市</t>
  </si>
  <si>
    <t>山梨県韮崎市</t>
  </si>
  <si>
    <t>山梨県北杜市</t>
  </si>
  <si>
    <t>山梨県甲斐市</t>
  </si>
  <si>
    <t>山梨県笛吹市</t>
  </si>
  <si>
    <t>山梨県甲州市</t>
  </si>
  <si>
    <t>山梨県中央市</t>
  </si>
  <si>
    <t>山梨県西八代郡市川三郷町</t>
  </si>
  <si>
    <t>山梨県南巨摩郡身延町</t>
  </si>
  <si>
    <t>山梨県南巨摩郡南部町</t>
  </si>
  <si>
    <t>山梨県中巨摩郡昭和町</t>
  </si>
  <si>
    <t>山梨県南都留郡西桂町</t>
  </si>
  <si>
    <t>山梨県南都留郡忍野村</t>
  </si>
  <si>
    <t>山梨県南都留郡山中湖村</t>
  </si>
  <si>
    <t>山梨県南都留郡鳴沢村</t>
  </si>
  <si>
    <t>山梨県南都留郡富士河口湖町</t>
  </si>
  <si>
    <t>熊本県上益城郡山都町</t>
  </si>
  <si>
    <t>山梨県北都留郡丹波山村</t>
  </si>
  <si>
    <t>長野県上田市</t>
  </si>
  <si>
    <t>長野県伊那市</t>
  </si>
  <si>
    <t>長野県駒ヶ根市</t>
  </si>
  <si>
    <t>長野県中野市</t>
  </si>
  <si>
    <t>長野県佐久市</t>
  </si>
  <si>
    <t>長野県南佐久郡小海町</t>
  </si>
  <si>
    <t>長野県南佐久郡南牧村</t>
  </si>
  <si>
    <t>長野県南佐久郡佐久穂町</t>
  </si>
  <si>
    <t>長野県北佐久郡軽井沢町</t>
  </si>
  <si>
    <t>長野県北佐久郡御代田町</t>
  </si>
  <si>
    <t>長野県北佐久郡立科町</t>
  </si>
  <si>
    <t>長野県小県郡青木村</t>
  </si>
  <si>
    <t>長野県諏訪郡富士見町</t>
  </si>
  <si>
    <t>長野県諏訪郡原村</t>
  </si>
  <si>
    <t>長野県上伊那郡箕輪町</t>
  </si>
  <si>
    <t>長野県上伊那郡飯島町</t>
  </si>
  <si>
    <t>福岡県田川郡大任町</t>
  </si>
  <si>
    <t>長野県上伊那郡宮田村</t>
  </si>
  <si>
    <t>長野県下伊那郡松川町</t>
  </si>
  <si>
    <t>長野県下伊那郡平谷村</t>
  </si>
  <si>
    <t>長野県下伊那郡下條村</t>
  </si>
  <si>
    <t>長野県下伊那郡天龍村</t>
  </si>
  <si>
    <t>山口県萩市</t>
  </si>
  <si>
    <t>長野県下伊那郡泰阜村</t>
  </si>
  <si>
    <t>長野県木曽郡上松町</t>
  </si>
  <si>
    <t>長野県木曽郡南木曽町</t>
  </si>
  <si>
    <t>長野県木曽郡木祖村</t>
  </si>
  <si>
    <t>長野県木曽郡王滝村</t>
  </si>
  <si>
    <t>長野県木曽郡大桑村</t>
  </si>
  <si>
    <t>大阪府藤井寺市</t>
  </si>
  <si>
    <t>長野県木曽郡木曽町</t>
  </si>
  <si>
    <r>
      <rPr>
        <sz val="14"/>
        <color theme="1"/>
        <rFont val="ＭＳ Ｐ明朝"/>
      </rPr>
      <t>地代※１０</t>
    </r>
    <r>
      <rPr>
        <sz val="12"/>
        <color theme="1"/>
        <rFont val="ＭＳ Ｐ明朝"/>
      </rPr>
      <t xml:space="preserve">
（年額・円）</t>
    </r>
    <rPh sb="0" eb="2">
      <t>チダイ</t>
    </rPh>
    <rPh sb="7" eb="9">
      <t>ネンガク</t>
    </rPh>
    <rPh sb="10" eb="11">
      <t>エン</t>
    </rPh>
    <phoneticPr fontId="3"/>
  </si>
  <si>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</si>
  <si>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</si>
  <si>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</si>
  <si>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</si>
  <si>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</si>
  <si>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</si>
  <si>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</si>
  <si>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</si>
  <si>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長野県上高井郡高山村</t>
  </si>
  <si>
    <t>長野県下高井郡山ノ内町</t>
  </si>
  <si>
    <t>長野県下高井郡野沢温泉村</t>
  </si>
  <si>
    <t>高知県安芸郡馬路村</t>
  </si>
  <si>
    <t>岐阜県大垣市</t>
  </si>
  <si>
    <t>岐阜県関市</t>
  </si>
  <si>
    <t>岐阜県美濃市</t>
  </si>
  <si>
    <t>代表者の国籍等</t>
    <rPh sb="0" eb="3">
      <t>ダイヒョウシャ</t>
    </rPh>
    <rPh sb="4" eb="6">
      <t>コクセキ</t>
    </rPh>
    <rPh sb="6" eb="7">
      <t>トウ</t>
    </rPh>
    <phoneticPr fontId="3"/>
  </si>
  <si>
    <t>岐阜県羽島市</t>
  </si>
  <si>
    <t>岐阜県土岐市</t>
  </si>
  <si>
    <t>福岡県築上郡築上町</t>
  </si>
  <si>
    <t>岐阜県可児市</t>
  </si>
  <si>
    <t>岐阜県飛騨市</t>
  </si>
  <si>
    <t>岐阜県本巣市</t>
  </si>
  <si>
    <t>岐阜県郡上市</t>
  </si>
  <si>
    <t>岐阜県羽島郡岐南町</t>
  </si>
  <si>
    <t>岐阜県不破郡垂井町</t>
  </si>
  <si>
    <t>岐阜県安八郡神戸町</t>
  </si>
  <si>
    <t>岐阜県安八郡輪之内町</t>
  </si>
  <si>
    <t>岐阜県揖斐郡揖斐川町</t>
  </si>
  <si>
    <t>岐阜県揖斐郡池田町</t>
  </si>
  <si>
    <t>岐阜県加茂郡坂祝町</t>
  </si>
  <si>
    <t>岐阜県加茂郡富加町</t>
  </si>
  <si>
    <t>岐阜県加茂郡川辺町</t>
  </si>
  <si>
    <t>岐阜県加茂郡白川町</t>
  </si>
  <si>
    <t>岐阜県加茂郡東白川村</t>
  </si>
  <si>
    <t>岐阜県大野郡白川村</t>
  </si>
  <si>
    <t>静岡県浜松市浜名区</t>
  </si>
  <si>
    <t>静岡県浜松市天竜区</t>
  </si>
  <si>
    <t>静岡県沼津市</t>
  </si>
  <si>
    <t>静岡県熱海市</t>
  </si>
  <si>
    <t>静岡県三島市</t>
  </si>
  <si>
    <t>静岡県島田市</t>
  </si>
  <si>
    <t>静岡県磐田市</t>
  </si>
  <si>
    <t>静岡県焼津市</t>
  </si>
  <si>
    <t>静岡県藤枝市</t>
  </si>
  <si>
    <t>静岡県御殿場市</t>
  </si>
  <si>
    <t>静岡県袋井市</t>
  </si>
  <si>
    <t>静岡県湖西市</t>
  </si>
  <si>
    <t>静岡県御前崎市</t>
  </si>
  <si>
    <t>静岡県菊川市</t>
  </si>
  <si>
    <t>静岡県牧之原市</t>
  </si>
  <si>
    <t>静岡県賀茂郡河津町</t>
  </si>
  <si>
    <t>静岡県賀茂郡南伊豆町</t>
  </si>
  <si>
    <t>鹿児島県姶良市</t>
  </si>
  <si>
    <t>静岡県賀茂郡松崎町</t>
  </si>
  <si>
    <t>静岡県賀茂郡西伊豆町</t>
  </si>
  <si>
    <t>静岡県駿東郡長泉町</t>
  </si>
  <si>
    <t>静岡県榛原郡吉田町</t>
  </si>
  <si>
    <t>静岡県榛原郡川根本町</t>
  </si>
  <si>
    <t>愛知県名古屋市千種区</t>
  </si>
  <si>
    <t>愛知県名古屋市東区</t>
  </si>
  <si>
    <t>愛知県名古屋市西区</t>
  </si>
  <si>
    <t>愛知県名古屋市昭和区</t>
  </si>
  <si>
    <t>愛知県名古屋市瑞穂区</t>
  </si>
  <si>
    <t>愛知県名古屋市熱田区</t>
  </si>
  <si>
    <t>愛知県名古屋市中川区</t>
  </si>
  <si>
    <t>愛知県名古屋市南区</t>
  </si>
  <si>
    <t>愛知県名古屋市守山区</t>
  </si>
  <si>
    <t>愛知県名古屋市緑区</t>
  </si>
  <si>
    <t>愛知県豊橋市</t>
  </si>
  <si>
    <t>愛知県春日井市</t>
  </si>
  <si>
    <t>長崎県五島市</t>
  </si>
  <si>
    <t>愛知県碧南市</t>
  </si>
  <si>
    <t>愛知県刈谷市</t>
  </si>
  <si>
    <t>愛知県豊田市</t>
  </si>
  <si>
    <t>愛知県安城市</t>
  </si>
  <si>
    <t>愛知県蒲郡市</t>
  </si>
  <si>
    <t>愛知県常滑市</t>
  </si>
  <si>
    <t>愛知県江南市</t>
  </si>
  <si>
    <t>愛知県小牧市</t>
  </si>
  <si>
    <t>愛知県稲沢市</t>
  </si>
  <si>
    <t>愛知県知多市</t>
  </si>
  <si>
    <t>愛知県岩倉市</t>
  </si>
  <si>
    <t>愛知県田原市</t>
  </si>
  <si>
    <t>愛知県長久手市</t>
  </si>
  <si>
    <t>愛知県丹羽郡大口町</t>
  </si>
  <si>
    <t>愛知県海部郡蟹江町</t>
  </si>
  <si>
    <t>愛知県知多郡阿久比町</t>
  </si>
  <si>
    <t>愛知県知多郡武豊町</t>
  </si>
  <si>
    <t>長崎県西彼杵郡時津町</t>
  </si>
  <si>
    <t>愛知県額田郡幸田町</t>
  </si>
  <si>
    <t>愛知県北設楽郡豊根村</t>
  </si>
  <si>
    <t>三重県津市</t>
  </si>
  <si>
    <t>三重県桑名市</t>
  </si>
  <si>
    <t>三重県尾鷲市</t>
  </si>
  <si>
    <t>三重県鳥羽市</t>
  </si>
  <si>
    <t>三重県熊野市</t>
  </si>
  <si>
    <t>三重県いなべ市</t>
  </si>
  <si>
    <t>三重県伊賀市</t>
  </si>
  <si>
    <t>三重県桑名郡木曽岬町</t>
  </si>
  <si>
    <t>三重県三重郡菰野町</t>
  </si>
  <si>
    <t>三重県三重郡朝日町</t>
  </si>
  <si>
    <t>三重県多気郡多気町</t>
  </si>
  <si>
    <t>三重県多気郡明和町</t>
  </si>
  <si>
    <t>徳島県阿波市</t>
  </si>
  <si>
    <t>三重県度会郡玉城町</t>
  </si>
  <si>
    <t>三重県北牟婁郡紀北町</t>
  </si>
  <si>
    <t>三重県南牟婁郡御浜町</t>
  </si>
  <si>
    <t>滋賀県守山市</t>
  </si>
  <si>
    <t>滋賀県栗東市</t>
  </si>
  <si>
    <t>滋賀県甲賀市</t>
  </si>
  <si>
    <t>滋賀県野洲市</t>
  </si>
  <si>
    <t>滋賀県高島市</t>
  </si>
  <si>
    <t>滋賀県犬上郡多賀町</t>
  </si>
  <si>
    <t>京都府京都市北区</t>
  </si>
  <si>
    <t>京都府京都市上京区</t>
  </si>
  <si>
    <t>京都府京都市左京区</t>
  </si>
  <si>
    <t>京都府京都市中京区</t>
  </si>
  <si>
    <t>京都府京都市下京区</t>
  </si>
  <si>
    <t>鳥取県米子市</t>
  </si>
  <si>
    <t>京都府京都市右京区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</si>
  <si>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</si>
  <si>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</si>
  <si>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</si>
  <si>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</si>
  <si>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</si>
  <si>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</si>
  <si>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</si>
  <si>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</si>
  <si>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</si>
  <si>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</si>
  <si>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</si>
  <si>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京都府京田辺市</t>
  </si>
  <si>
    <t>京都府京丹後市</t>
  </si>
  <si>
    <t>京都府南丹市</t>
  </si>
  <si>
    <t>京都府木津川市</t>
  </si>
  <si>
    <t>京都府乙訓郡大山崎町</t>
  </si>
  <si>
    <t>議決権保有者の国籍等</t>
    <rPh sb="0" eb="6">
      <t>ギケツケンホユウシャ</t>
    </rPh>
    <rPh sb="7" eb="9">
      <t>コクセキ</t>
    </rPh>
    <rPh sb="9" eb="10">
      <t>ナド</t>
    </rPh>
    <phoneticPr fontId="3"/>
  </si>
  <si>
    <t>京都府綴喜郡宇治田原町</t>
  </si>
  <si>
    <t>島根県鹿足郡津和野町</t>
  </si>
  <si>
    <t>京都府相楽郡和束町</t>
  </si>
  <si>
    <t>徳島県板野郡松茂町</t>
  </si>
  <si>
    <t>京都府与謝郡伊根町</t>
  </si>
  <si>
    <t>大阪府大阪市都島区</t>
  </si>
  <si>
    <t>大阪府大阪市福島区</t>
  </si>
  <si>
    <t>大阪府大阪市此花区</t>
  </si>
  <si>
    <t>大阪府大阪市西区</t>
  </si>
  <si>
    <t>大阪府大阪市港区</t>
  </si>
  <si>
    <t>大阪府大阪市大正区</t>
  </si>
  <si>
    <t>大阪府大阪市天王寺区</t>
  </si>
  <si>
    <t>大阪府大阪市西淀川区</t>
  </si>
  <si>
    <t>大阪府大阪市東淀川区</t>
  </si>
  <si>
    <t>大阪府大阪市旭区</t>
  </si>
  <si>
    <t>大阪府大阪市阿倍野区</t>
  </si>
  <si>
    <t>山口県周南市</t>
  </si>
  <si>
    <t>大阪府大阪市住吉区</t>
  </si>
  <si>
    <t>大阪府大阪市東住吉区</t>
  </si>
  <si>
    <t>大阪府大阪市鶴見区</t>
  </si>
  <si>
    <t>大阪府大阪市住之江区</t>
  </si>
  <si>
    <t>大阪府大阪市北区</t>
  </si>
  <si>
    <t>大阪府大阪市中央区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</si>
  <si>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</si>
  <si>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</si>
  <si>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</si>
  <si>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</si>
  <si>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</si>
  <si>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</si>
  <si>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</si>
  <si>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</si>
  <si>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</si>
  <si>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大阪府高槻市</t>
  </si>
  <si>
    <t>大阪府河内長野市</t>
  </si>
  <si>
    <t>大阪府八尾市</t>
  </si>
  <si>
    <t>山口県山陽小野田市</t>
  </si>
  <si>
    <t>大阪府寝屋川市</t>
  </si>
  <si>
    <t>大阪府松原市</t>
  </si>
  <si>
    <t>大阪府大東市</t>
  </si>
  <si>
    <t>大阪府箕面市</t>
  </si>
  <si>
    <t>大阪府柏原市</t>
  </si>
  <si>
    <t>大阪府羽曳野市</t>
  </si>
  <si>
    <t>大阪府門真市</t>
  </si>
  <si>
    <t>大阪府東大阪市</t>
  </si>
  <si>
    <t>大阪府泉南市</t>
  </si>
  <si>
    <t>大阪府四條畷市</t>
  </si>
  <si>
    <t>広島県三次市</t>
  </si>
  <si>
    <t>大阪府大阪狭山市</t>
  </si>
  <si>
    <t>大阪府三島郡島本町</t>
  </si>
  <si>
    <t>大阪府泉南郡熊取町</t>
  </si>
  <si>
    <t>大阪府泉南郡田尻町</t>
  </si>
  <si>
    <t>大阪府泉南郡岬町</t>
  </si>
  <si>
    <t>大阪府南河内郡河南町</t>
  </si>
  <si>
    <t>兵庫県神戸市灘区</t>
  </si>
  <si>
    <t>兵庫県神戸市兵庫区</t>
  </si>
  <si>
    <t>兵庫県神戸市長田区</t>
  </si>
  <si>
    <t>兵庫県神戸市北区</t>
  </si>
  <si>
    <t>兵庫県神戸市西区</t>
  </si>
  <si>
    <t>兵庫県明石市</t>
  </si>
  <si>
    <t>兵庫県西宮市</t>
  </si>
  <si>
    <t>兵庫県芦屋市</t>
  </si>
  <si>
    <t>兵庫県伊丹市</t>
  </si>
  <si>
    <t>宮崎県西諸県郡高原町</t>
  </si>
  <si>
    <t>兵庫県豊岡市</t>
  </si>
  <si>
    <t>兵庫県加古川市</t>
  </si>
  <si>
    <t>兵庫県赤穂市</t>
  </si>
  <si>
    <t>兵庫県西脇市</t>
  </si>
  <si>
    <t>兵庫県宝塚市</t>
  </si>
  <si>
    <t>兵庫県三木市</t>
  </si>
  <si>
    <t>兵庫県高砂市</t>
  </si>
  <si>
    <t>兵庫県小野市</t>
  </si>
  <si>
    <t>兵庫県加西市</t>
  </si>
  <si>
    <t>兵庫県丹波篠山市</t>
  </si>
  <si>
    <t>鹿児島県姶良郡湧水町</t>
  </si>
  <si>
    <t>兵庫県養父市</t>
  </si>
  <si>
    <t>兵庫県朝来市</t>
  </si>
  <si>
    <t>兵庫県宍粟市</t>
  </si>
  <si>
    <t>兵庫県加東市</t>
  </si>
  <si>
    <t>兵庫県川辺郡猪名川町</t>
  </si>
  <si>
    <t>兵庫県加古郡稲美町</t>
  </si>
  <si>
    <t>兵庫県加古郡播磨町</t>
  </si>
  <si>
    <t>兵庫県神崎郡市川町</t>
  </si>
  <si>
    <t>兵庫県神崎郡神河町</t>
  </si>
  <si>
    <t>兵庫県揖保郡太子町</t>
  </si>
  <si>
    <t>兵庫県佐用郡佐用町</t>
  </si>
  <si>
    <t>奈良県奈良市</t>
  </si>
  <si>
    <t>奈良県大和郡山市</t>
  </si>
  <si>
    <t>奈良県橿原市</t>
  </si>
  <si>
    <t>奈良県桜井市</t>
  </si>
  <si>
    <t>奈良県五條市</t>
  </si>
  <si>
    <t>奈良県吉野郡下北山村</t>
  </si>
  <si>
    <t>奈良県生駒市</t>
  </si>
  <si>
    <t>奈良県香芝市</t>
  </si>
  <si>
    <t>奈良県宇陀市</t>
  </si>
  <si>
    <t>奈良県生駒郡三郷町</t>
  </si>
  <si>
    <t>奈良県生駒郡斑鳩町</t>
  </si>
  <si>
    <t>奈良県生駒郡安堵町</t>
  </si>
  <si>
    <t>奈良県磯城郡川西町</t>
  </si>
  <si>
    <t>奈良県磯城郡田原本町</t>
  </si>
  <si>
    <t>奈良県宇陀郡曽爾村</t>
  </si>
  <si>
    <t>奈良県宇陀郡御杖村</t>
  </si>
  <si>
    <t>奈良県高市郡高取町</t>
  </si>
  <si>
    <t>奈良県北葛城郡上牧町</t>
  </si>
  <si>
    <t>奈良県北葛城郡王寺町</t>
  </si>
  <si>
    <t>奈良県北葛城郡広陵町</t>
  </si>
  <si>
    <t>奈良県北葛城郡河合町</t>
  </si>
  <si>
    <t>奈良県吉野郡下市町</t>
  </si>
  <si>
    <t>奈良県吉野郡黒滝村</t>
  </si>
  <si>
    <t>奈良県吉野郡野迫川村</t>
  </si>
  <si>
    <t>山口県阿武郡阿武町</t>
  </si>
  <si>
    <t>和歌山県和歌山市</t>
  </si>
  <si>
    <t>和歌山県海南市</t>
  </si>
  <si>
    <t>和歌山県有田市</t>
  </si>
  <si>
    <t>和歌山県御坊市</t>
  </si>
  <si>
    <t>和歌山県田辺市</t>
  </si>
  <si>
    <t>和歌山県新宮市</t>
  </si>
  <si>
    <t>和歌山県紀の川市</t>
  </si>
  <si>
    <t>和歌山県岩出市</t>
  </si>
  <si>
    <t>和歌山県伊都郡九度山町</t>
  </si>
  <si>
    <t>和歌山県有田郡広川町</t>
  </si>
  <si>
    <t>和歌山県有田郡有田川町</t>
  </si>
  <si>
    <t>和歌山県日高郡美浜町</t>
  </si>
  <si>
    <t>和歌山県日高郡由良町</t>
  </si>
  <si>
    <t>和歌山県日高郡印南町</t>
  </si>
  <si>
    <t>和歌山県西牟婁郡上富田町</t>
  </si>
  <si>
    <t>和歌山県東牟婁郡太地町</t>
  </si>
  <si>
    <t>和歌山県東牟婁郡北山村</t>
  </si>
  <si>
    <t>和歌山県東牟婁郡串本町</t>
  </si>
  <si>
    <t>鳥取県鳥取市</t>
  </si>
  <si>
    <t>鳥取県倉吉市</t>
  </si>
  <si>
    <t>鳥取県岩美郡岩美町</t>
  </si>
  <si>
    <t>鳥取県八頭郡若桜町</t>
  </si>
  <si>
    <t>鳥取県八頭郡智頭町</t>
  </si>
  <si>
    <t>鳥取県八頭郡八頭町</t>
  </si>
  <si>
    <t>鳥取県東伯郡琴浦町</t>
  </si>
  <si>
    <t>鳥取県東伯郡北栄町</t>
  </si>
  <si>
    <t>鳥取県西伯郡日吉津村</t>
  </si>
  <si>
    <t>鳥取県西伯郡大山町</t>
  </si>
  <si>
    <t>鳥取県西伯郡伯耆町</t>
  </si>
  <si>
    <t>鳥取県日野郡日野町</t>
  </si>
  <si>
    <t>鳥取県日野郡江府町</t>
  </si>
  <si>
    <t>島根県大田市</t>
  </si>
  <si>
    <t>島根県出雲市</t>
  </si>
  <si>
    <t>島根県益田市</t>
  </si>
  <si>
    <t>島根県江津市</t>
  </si>
  <si>
    <t>島根県雲南市</t>
  </si>
  <si>
    <t>広島県東広島市</t>
  </si>
  <si>
    <t>島根県飯石郡飯南町</t>
  </si>
  <si>
    <t>島根県邑智郡川本町</t>
  </si>
  <si>
    <t>島根県邑智郡美郷町</t>
  </si>
  <si>
    <t>島根県邑智郡邑南町</t>
  </si>
  <si>
    <t>島根県隠岐郡海士町</t>
  </si>
  <si>
    <t>島根県隠岐郡西ノ島町</t>
  </si>
  <si>
    <t>島根県隠岐郡知夫村</t>
  </si>
  <si>
    <t>商業施設「自用」銀行「自用」</t>
  </si>
  <si>
    <t>島根県隠岐郡隠岐の島町</t>
  </si>
  <si>
    <t>岡山県岡山市北区</t>
  </si>
  <si>
    <t>岡山県岡山市中区</t>
  </si>
  <si>
    <t>岡山県岡山市東区</t>
  </si>
  <si>
    <t>岡山県岡山市南区</t>
  </si>
  <si>
    <t>岡山県津山市</t>
  </si>
  <si>
    <t>岡山県笠岡市</t>
  </si>
  <si>
    <t>岡山県総社市</t>
  </si>
  <si>
    <t>岡山県高梁市</t>
  </si>
  <si>
    <t>岡山県新見市</t>
  </si>
  <si>
    <t>岡山県備前市</t>
  </si>
  <si>
    <t>岡山県瀬戸内市</t>
  </si>
  <si>
    <t>岡山県美作市</t>
  </si>
  <si>
    <t>岡山県浅口市</t>
  </si>
  <si>
    <t>岡山県和気郡和気町</t>
  </si>
  <si>
    <t>岡山県都窪郡早島町</t>
  </si>
  <si>
    <t>岡山県苫田郡鏡野町</t>
  </si>
  <si>
    <t>岡山県勝田郡勝央町</t>
  </si>
  <si>
    <t>岡山県英田郡西粟倉村</t>
  </si>
  <si>
    <t>岡山県加賀郡吉備中央町</t>
  </si>
  <si>
    <t>広島県広島市中区</t>
  </si>
  <si>
    <t>広島県広島市東区</t>
  </si>
  <si>
    <t>広島県広島市西区</t>
  </si>
  <si>
    <t>広島県広島市安佐南区</t>
  </si>
  <si>
    <t>広島県呉市</t>
  </si>
  <si>
    <t>広島県三原市</t>
  </si>
  <si>
    <t>広島県安芸高田市</t>
  </si>
  <si>
    <t>広島県安芸郡熊野町</t>
  </si>
  <si>
    <t>広島県山県郡安芸太田町</t>
  </si>
  <si>
    <t>広島県世羅郡世羅町</t>
  </si>
  <si>
    <t>広島県神石郡神石高原町</t>
  </si>
  <si>
    <t>山口県下関市</t>
  </si>
  <si>
    <t>山口県岩国市</t>
  </si>
  <si>
    <t>山口県光市</t>
  </si>
  <si>
    <t>山口県長門市</t>
  </si>
  <si>
    <t>山口県美祢市</t>
  </si>
  <si>
    <t>山口県玖珂郡和木町</t>
  </si>
  <si>
    <t>山口県熊毛郡田布施町</t>
  </si>
  <si>
    <t>徳島県小松島市</t>
  </si>
  <si>
    <t>徳島県阿南市</t>
  </si>
  <si>
    <t>徳島県吉野川市</t>
  </si>
  <si>
    <t>商業施設「賃貸」物品販売店舗（大型）「賃貸」</t>
  </si>
  <si>
    <t>徳島県美馬市</t>
  </si>
  <si>
    <t>徳島県三好市</t>
  </si>
  <si>
    <t>徳島県勝浦郡上勝町</t>
  </si>
  <si>
    <t>徳島県名東郡佐那河内村</t>
  </si>
  <si>
    <t>徳島県名西郡石井町</t>
  </si>
  <si>
    <t>徳島県那賀郡那賀町</t>
  </si>
  <si>
    <t>徳島県海部郡牟岐町</t>
  </si>
  <si>
    <t>徳島県海部郡美波町</t>
  </si>
  <si>
    <t>徳島県海部郡海陽町</t>
  </si>
  <si>
    <t>徳島県板野郡北島町</t>
  </si>
  <si>
    <t>徳島県板野郡藍住町</t>
  </si>
  <si>
    <t>徳島県板野郡上板町</t>
  </si>
  <si>
    <t>香川県坂出市</t>
  </si>
  <si>
    <t>香川県善通寺市</t>
  </si>
  <si>
    <t>香川県東かがわ市</t>
  </si>
  <si>
    <t>香川県三豊市</t>
  </si>
  <si>
    <t>香川県香川郡直島町</t>
  </si>
  <si>
    <t>愛媛県松山市</t>
  </si>
  <si>
    <t>愛媛県新居浜市</t>
  </si>
  <si>
    <t>愛媛県大洲市</t>
  </si>
  <si>
    <t>愛媛県伊予市</t>
  </si>
  <si>
    <t>愛媛県東温市</t>
  </si>
  <si>
    <t>農業・畜産業・水産業その他（農業等）</t>
  </si>
  <si>
    <t>愛媛県越智郡上島町</t>
  </si>
  <si>
    <t>愛媛県上浮穴郡久万高原町</t>
  </si>
  <si>
    <t>愛媛県伊予郡松前町</t>
  </si>
  <si>
    <t>愛媛県伊予郡砥部町</t>
  </si>
  <si>
    <t>愛媛県喜多郡内子町</t>
  </si>
  <si>
    <t>愛媛県北宇和郡松野町</t>
  </si>
  <si>
    <t>愛媛県南宇和郡愛南町</t>
  </si>
  <si>
    <t>高知県高知市</t>
  </si>
  <si>
    <t>大分県由布市</t>
  </si>
  <si>
    <t>高知県室戸市</t>
  </si>
  <si>
    <t>高知県安芸市</t>
  </si>
  <si>
    <t>高知県土佐市</t>
  </si>
  <si>
    <t>高知県宿毛市</t>
  </si>
  <si>
    <t>宮崎県都城市</t>
  </si>
  <si>
    <t>高知県土佐清水市</t>
  </si>
  <si>
    <t>高知県香南市</t>
  </si>
  <si>
    <t>高知県香美市</t>
  </si>
  <si>
    <t>高知県安芸郡東洋町</t>
  </si>
  <si>
    <t>高知県安芸郡田野町</t>
  </si>
  <si>
    <t>高知県安芸郡北川村</t>
  </si>
  <si>
    <t>高知県安芸郡芸西村</t>
  </si>
  <si>
    <t>高知県吾川郡仁淀川町</t>
  </si>
  <si>
    <t>高知県高岡郡越知町</t>
  </si>
  <si>
    <t>高知県高岡郡津野町</t>
  </si>
  <si>
    <t>高知県高岡郡四万十町</t>
  </si>
  <si>
    <t>高知県幡多郡三原村</t>
  </si>
  <si>
    <t>福岡県北九州市門司区</t>
  </si>
  <si>
    <t>福岡県北九州市若松区</t>
  </si>
  <si>
    <t>福岡県北九州市小倉南区</t>
  </si>
  <si>
    <t>福岡県北九州市八幡西区</t>
  </si>
  <si>
    <t>福岡県福岡市博多区</t>
  </si>
  <si>
    <t>福岡県福岡市南区</t>
  </si>
  <si>
    <t>福岡県大牟田市</t>
  </si>
  <si>
    <t>福岡県直方市</t>
  </si>
  <si>
    <t>福岡県八女市</t>
  </si>
  <si>
    <t>福岡県大川市</t>
  </si>
  <si>
    <t>福岡県行橋市</t>
  </si>
  <si>
    <t>福岡県豊前市</t>
  </si>
  <si>
    <t>レクリエーション施設クアハウス</t>
  </si>
  <si>
    <t>福岡県小郡市</t>
  </si>
  <si>
    <t>福岡県宗像市</t>
  </si>
  <si>
    <t>福岡県福津市</t>
  </si>
  <si>
    <t>福岡県うきは市</t>
  </si>
  <si>
    <t>福岡県宮若市</t>
  </si>
  <si>
    <t>非該当</t>
    <rPh sb="0" eb="3">
      <t>ヒガイトウ</t>
    </rPh>
    <phoneticPr fontId="3"/>
  </si>
  <si>
    <t>福岡県嘉麻市</t>
  </si>
  <si>
    <t>福岡県朝倉市</t>
  </si>
  <si>
    <t>福岡県糟屋郡宇美町</t>
  </si>
  <si>
    <t>福岡県糟屋郡篠栗町</t>
  </si>
  <si>
    <t>福岡県糟屋郡志免町</t>
  </si>
  <si>
    <t>福岡県糟屋郡須惠町</t>
  </si>
  <si>
    <t>福岡県糟屋郡新宮町</t>
  </si>
  <si>
    <t>福岡県糟屋郡粕屋町</t>
  </si>
  <si>
    <t>福岡県遠賀郡岡垣町</t>
  </si>
  <si>
    <t>福岡県鞍手郡鞍手町</t>
  </si>
  <si>
    <t>福岡県嘉穂郡桂川町</t>
  </si>
  <si>
    <t>長崎県西彼杵郡長与町</t>
  </si>
  <si>
    <t>熊本県熊本市中央区</t>
  </si>
  <si>
    <t>福岡県朝倉郡筑前町</t>
  </si>
  <si>
    <t>福岡県朝倉郡東峰村</t>
  </si>
  <si>
    <t>福岡県三潴郡大木町</t>
  </si>
  <si>
    <t>福岡県田川郡糸田町</t>
  </si>
  <si>
    <t>福岡県田川郡福智町</t>
  </si>
  <si>
    <t>福岡県築上郡上毛町</t>
  </si>
  <si>
    <t>佐賀県鳥栖市</t>
  </si>
  <si>
    <t>佐賀県武雄市</t>
  </si>
  <si>
    <t>佐賀県鹿島市</t>
  </si>
  <si>
    <t>佐賀県嬉野市</t>
  </si>
  <si>
    <t>佐賀県杵島郡江北町</t>
  </si>
  <si>
    <t>佐賀県杵島郡白石町</t>
  </si>
  <si>
    <t>佐賀県藤津郡太良町</t>
  </si>
  <si>
    <t>長崎県長崎市</t>
  </si>
  <si>
    <t>長崎県島原市</t>
  </si>
  <si>
    <t>長崎県諫早市</t>
  </si>
  <si>
    <t>長崎県松浦市</t>
  </si>
  <si>
    <t>長崎県壱岐市</t>
  </si>
  <si>
    <t>長崎県雲仙市</t>
  </si>
  <si>
    <t>長崎県南島原市</t>
  </si>
  <si>
    <t>長崎県東彼杵郡川棚町</t>
  </si>
  <si>
    <t>熊本県熊本市西区</t>
  </si>
  <si>
    <t>熊本県熊本市南区</t>
  </si>
  <si>
    <t>熊本県八代市</t>
  </si>
  <si>
    <t>熊本県人吉市</t>
  </si>
  <si>
    <t>熊本県荒尾市</t>
  </si>
  <si>
    <t>熊本県玉名市</t>
  </si>
  <si>
    <t>熊本県山鹿市</t>
  </si>
  <si>
    <t>熊本県上天草市</t>
  </si>
  <si>
    <t>熊本県阿蘇市</t>
  </si>
  <si>
    <t>熊本県合志市</t>
  </si>
  <si>
    <t>熊本県下益城郡美里町</t>
  </si>
  <si>
    <t>熊本県玉名郡長洲町</t>
  </si>
  <si>
    <t>熊本県玉名郡和水町</t>
  </si>
  <si>
    <t>熊本県阿蘇郡南小国町</t>
  </si>
  <si>
    <t>熊本県阿蘇郡高森町</t>
  </si>
  <si>
    <t>熊本県阿蘇郡南阿蘇村</t>
  </si>
  <si>
    <t>熊本県上益城郡嘉島町</t>
  </si>
  <si>
    <t>熊本県上益城郡甲佐町</t>
  </si>
  <si>
    <t>熊本県葦北郡芦北町</t>
  </si>
  <si>
    <t>熊本県球磨郡多良木町</t>
  </si>
  <si>
    <t>熊本県球磨郡湯前町</t>
  </si>
  <si>
    <t>熊本県球磨郡水上村</t>
  </si>
  <si>
    <t>熊本県球磨郡相良村</t>
  </si>
  <si>
    <t>熊本県球磨郡五木村</t>
  </si>
  <si>
    <t>大分県中津市</t>
  </si>
  <si>
    <t>大分県佐伯市</t>
  </si>
  <si>
    <t>大分県臼杵市</t>
  </si>
  <si>
    <t>大分県津久見市</t>
  </si>
  <si>
    <t>大分県宇佐市</t>
  </si>
  <si>
    <t>大分県豊後大野市</t>
  </si>
  <si>
    <t>宮崎県児湯郡川南町</t>
  </si>
  <si>
    <t>大分県速見郡日出町</t>
  </si>
  <si>
    <t>宮崎県日向市</t>
  </si>
  <si>
    <t>宮崎県串間市</t>
  </si>
  <si>
    <t>宮崎県西都市</t>
  </si>
  <si>
    <t>宮崎県えびの市</t>
  </si>
  <si>
    <t>宮崎県北諸県郡三股町</t>
  </si>
  <si>
    <t>宮崎県児湯郡高鍋町</t>
  </si>
  <si>
    <t>宮崎県児湯郡西米良村</t>
  </si>
  <si>
    <t>宮崎県児湯郡木城町</t>
  </si>
  <si>
    <t>宮崎県児湯郡都農町</t>
  </si>
  <si>
    <t>宮崎県東臼杵郡門川町</t>
  </si>
  <si>
    <t>宮崎県東臼杵郡諸塚村</t>
  </si>
  <si>
    <t>宮崎県東臼杵郡椎葉村</t>
  </si>
  <si>
    <t>宮崎県西臼杵郡高千穂町</t>
  </si>
  <si>
    <t>宮崎県西臼杵郡五ヶ瀬町</t>
  </si>
  <si>
    <t>鹿児島県鹿屋市</t>
  </si>
  <si>
    <t>鹿児島県枕崎市</t>
  </si>
  <si>
    <t>鹿児島県指宿市</t>
  </si>
  <si>
    <t>鹿児島県西之表市</t>
  </si>
  <si>
    <t>鹿児島県垂水市</t>
  </si>
  <si>
    <t>鹿児島県曽於市</t>
  </si>
  <si>
    <t>鹿児島県霧島市</t>
  </si>
  <si>
    <t>鹿児島県いちき串木野市</t>
  </si>
  <si>
    <t>鹿児島県南さつま市</t>
  </si>
  <si>
    <t>鹿児島県南九州市</t>
  </si>
  <si>
    <t>鹿児島県伊佐市</t>
  </si>
  <si>
    <t>鹿児島県鹿児島郡十島村</t>
  </si>
  <si>
    <t>鹿児島県薩摩郡さつま町</t>
  </si>
  <si>
    <t>鹿児島県出水郡長島町</t>
  </si>
  <si>
    <t>鹿児島県曽於郡大崎町</t>
  </si>
  <si>
    <t>鹿児島県熊毛郡中種子町</t>
  </si>
  <si>
    <t>鹿児島県熊毛郡南種子町</t>
  </si>
  <si>
    <t>鹿児島県大島郡大和村</t>
  </si>
  <si>
    <t>鹿児島県大島郡宇検村</t>
  </si>
  <si>
    <t>鹿児島県大島郡瀬戸内町</t>
  </si>
  <si>
    <t>鹿児島県大島郡喜界町</t>
  </si>
  <si>
    <t>鹿児島県大島郡伊仙町</t>
  </si>
  <si>
    <t>鹿児島県大島郡和泊町</t>
  </si>
  <si>
    <t>鹿児島県大島郡与論町</t>
  </si>
  <si>
    <t>沖縄県那覇市</t>
  </si>
  <si>
    <t>沖縄県浦添市</t>
  </si>
  <si>
    <t>沖縄県名護市</t>
  </si>
  <si>
    <t>沖縄県糸満市</t>
  </si>
  <si>
    <t>沖縄県豊見城市</t>
  </si>
  <si>
    <t>沖縄県宮古島市</t>
  </si>
  <si>
    <t>沖縄県国頭郡国頭村</t>
  </si>
  <si>
    <t>沖縄県国頭郡今帰仁村</t>
  </si>
  <si>
    <t>沖縄県国頭郡本部町</t>
  </si>
  <si>
    <t>沖縄県中頭郡北谷町</t>
  </si>
  <si>
    <t>沖縄県中頭郡中城村</t>
  </si>
  <si>
    <t>沖縄県中頭郡西原町</t>
  </si>
  <si>
    <t>沖縄県島尻郡与那原町</t>
  </si>
  <si>
    <t>沖縄県島尻郡南風原町</t>
  </si>
  <si>
    <t>沖縄県島尻郡渡嘉敷村</t>
  </si>
  <si>
    <t>沖縄県島尻郡渡名喜村</t>
  </si>
  <si>
    <t>沖縄県島尻郡南大東村</t>
  </si>
  <si>
    <t>沖縄県島尻郡北大東村</t>
  </si>
  <si>
    <t>沖縄県島尻郡八重瀬町</t>
  </si>
  <si>
    <t>沖縄県宮古郡多良間村</t>
  </si>
  <si>
    <t>都道府県市区町村名コード化マスタ</t>
    <rPh sb="4" eb="9">
      <t>シクチョウソンメイ</t>
    </rPh>
    <rPh sb="12" eb="13">
      <t>カ</t>
    </rPh>
    <phoneticPr fontId="3"/>
  </si>
  <si>
    <t>大区分名称付利用目的マスタ</t>
    <rPh sb="0" eb="3">
      <t>ダイクブン</t>
    </rPh>
    <rPh sb="3" eb="5">
      <t>メイショウ</t>
    </rPh>
    <rPh sb="5" eb="6">
      <t>ツキ</t>
    </rPh>
    <rPh sb="6" eb="10">
      <t>リヨウモクテキ</t>
    </rPh>
    <phoneticPr fontId="3"/>
  </si>
  <si>
    <t>住宅「自用」共同住宅「自用」</t>
  </si>
  <si>
    <t>住宅「自用」分譲地「自用」</t>
  </si>
  <si>
    <t>住宅「賃貸」戸建住宅「賃貸」</t>
  </si>
  <si>
    <t>住宅「賃貸」その他「賃貸」</t>
  </si>
  <si>
    <t>住宅「販売」寄宿舎「販売」</t>
  </si>
  <si>
    <t>住宅「販売」分譲地「販売」</t>
  </si>
  <si>
    <t>商業施設「自用」物品販売店舗（大型）「自用」</t>
  </si>
  <si>
    <t>商業施設「自用」流通施設（商業）「自用」</t>
  </si>
  <si>
    <t>商業施設「自用」ガソリンスタンド「自用」</t>
  </si>
  <si>
    <t>商業施設「賃貸」事務所「賃貸」</t>
  </si>
  <si>
    <t>商業施設「賃貸」物品販売店舗（中・小型）「賃貸」</t>
  </si>
  <si>
    <t>商業施設「賃貸」自動車整備工場「賃貸」</t>
  </si>
  <si>
    <t>商業施設「販売」事務所「販売」</t>
  </si>
  <si>
    <t>商業施設「販売」物品販売店舗（大型）「販売」</t>
  </si>
  <si>
    <t>商業施設「販売」銀行「販売」</t>
  </si>
  <si>
    <t>商業施設「販売」自動車整備工場「販売」</t>
  </si>
  <si>
    <t>生産施設工場</t>
  </si>
  <si>
    <t>生産施設倉庫</t>
  </si>
  <si>
    <t>生産施設流通施設（生産）</t>
  </si>
  <si>
    <t>生産施設その他（生産）</t>
  </si>
  <si>
    <t>レクリエーション施設パチンコ店</t>
  </si>
  <si>
    <t>レクリエーション施設スキー場</t>
  </si>
  <si>
    <t>レクリエーション施設アミューズメント施設</t>
  </si>
  <si>
    <t>レクリエーション施設キャンプ場</t>
  </si>
  <si>
    <t>㉙</t>
  </si>
  <si>
    <t>レクリエーション施設庭園</t>
  </si>
  <si>
    <t>レクリエーション施設菜園</t>
  </si>
  <si>
    <t>レクリエーション施設その他（レク施設）</t>
  </si>
  <si>
    <t>ゴルフ場ショートコース</t>
  </si>
  <si>
    <t>別荘「販売」別荘「販売」</t>
  </si>
  <si>
    <t>農業・畜産業・水産業農業用温室</t>
  </si>
  <si>
    <t>農業・畜産業・水産業畜舎</t>
  </si>
  <si>
    <t>農業・畜産業・水産業養魚場</t>
  </si>
  <si>
    <t>駐車場地下駐車場</t>
  </si>
  <si>
    <t>駐車場その他（駐車場）</t>
  </si>
  <si>
    <t>病院等その他の利用目的病院</t>
  </si>
  <si>
    <t>病院等その他の利用目的産業廃棄物処理場</t>
  </si>
  <si>
    <t>病院等その他の利用目的一般廃棄物処理場</t>
  </si>
  <si>
    <t>病院等その他の利用目的文化施設</t>
  </si>
  <si>
    <t>病院等その他の利用目的研修施設</t>
  </si>
  <si>
    <t>病院等その他の利用目的研究施設</t>
  </si>
  <si>
    <t>病院等その他の利用目的福祉関連施設</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</si>
  <si>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</si>
  <si>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</si>
  <si>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</si>
  <si>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</si>
  <si>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</si>
  <si>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</si>
  <si>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その他その他（その他）</t>
  </si>
  <si>
    <t>譲受人ＪＩＳ</t>
  </si>
  <si>
    <r>
      <t>主な業種（「</t>
    </r>
    <r>
      <rPr>
        <b/>
        <sz val="10"/>
        <color auto="1"/>
        <rFont val="游ゴシック"/>
      </rPr>
      <t>不動産業</t>
    </r>
    <r>
      <rPr>
        <sz val="10"/>
        <color auto="1"/>
        <rFont val="游ゴシック"/>
      </rPr>
      <t>」、「</t>
    </r>
    <r>
      <rPr>
        <b/>
        <sz val="10"/>
        <color auto="1"/>
        <rFont val="游ゴシック"/>
      </rPr>
      <t>建設業</t>
    </r>
    <r>
      <rPr>
        <sz val="10"/>
        <color auto="1"/>
        <rFont val="游ゴシック"/>
      </rPr>
      <t>」、「</t>
    </r>
    <r>
      <rPr>
        <b/>
        <sz val="10"/>
        <color auto="1"/>
        <rFont val="游ゴシック"/>
      </rPr>
      <t>金融保険業</t>
    </r>
    <r>
      <rPr>
        <sz val="10"/>
        <color auto="1"/>
        <rFont val="游ゴシック"/>
      </rPr>
      <t>」、「</t>
    </r>
    <r>
      <rPr>
        <b/>
        <sz val="10"/>
        <color auto="1"/>
        <rFont val="游ゴシック"/>
      </rPr>
      <t>製造業</t>
    </r>
    <r>
      <rPr>
        <sz val="10"/>
        <color auto="1"/>
        <rFont val="游ゴシック"/>
      </rPr>
      <t>」、「</t>
    </r>
    <r>
      <rPr>
        <b/>
        <sz val="10"/>
        <color auto="1"/>
        <rFont val="游ゴシック"/>
      </rPr>
      <t>商業</t>
    </r>
    <r>
      <rPr>
        <sz val="10"/>
        <color auto="1"/>
        <rFont val="游ゴシック"/>
      </rPr>
      <t>」、「</t>
    </r>
    <r>
      <rPr>
        <b/>
        <sz val="10"/>
        <color auto="1"/>
        <rFont val="游ゴシック"/>
      </rPr>
      <t>運輸業</t>
    </r>
    <r>
      <rPr>
        <sz val="10"/>
        <color auto="1"/>
        <rFont val="游ゴシック"/>
      </rPr>
      <t>」、「</t>
    </r>
    <r>
      <rPr>
        <b/>
        <sz val="10"/>
        <color auto="1"/>
        <rFont val="游ゴシック"/>
      </rPr>
      <t>その他</t>
    </r>
    <r>
      <rPr>
        <sz val="10"/>
        <color auto="1"/>
        <rFont val="游ゴシック"/>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</si>
  <si>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</si>
  <si>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自動設定</t>
  </si>
  <si>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</si>
  <si>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
  </si>
  <si>
    <t>000</t>
  </si>
  <si>
    <t>議決権保有者の具体的な国籍等</t>
    <rPh sb="0" eb="3">
      <t>ギケツケン</t>
    </rPh>
    <rPh sb="3" eb="6">
      <t>ホユウシャ</t>
    </rPh>
    <rPh sb="7" eb="10">
      <t>グタイテキ</t>
    </rPh>
    <rPh sb="11" eb="13">
      <t>コクセキ</t>
    </rPh>
    <rPh sb="13" eb="14">
      <t>トウ</t>
    </rPh>
    <phoneticPr fontId="3"/>
  </si>
  <si>
    <t>国名等</t>
    <rPh sb="0" eb="2">
      <t>クニメイ</t>
    </rPh>
    <rPh sb="2" eb="3">
      <t>ナド</t>
    </rPh>
    <phoneticPr fontId="3"/>
  </si>
  <si>
    <t>「永住者」又は「特別永住者」</t>
  </si>
  <si>
    <t>届出人が法人の場合の国籍等</t>
    <rPh sb="0" eb="3">
      <t>トドケデニン</t>
    </rPh>
    <rPh sb="4" eb="6">
      <t>ホウジン</t>
    </rPh>
    <rPh sb="7" eb="9">
      <t>バアイ</t>
    </rPh>
    <rPh sb="10" eb="13">
      <t>コクセキナド</t>
    </rPh>
    <phoneticPr fontId="3"/>
  </si>
  <si>
    <t>M1219</t>
  </si>
  <si>
    <t>M1220</t>
  </si>
  <si>
    <t>M1221</t>
  </si>
  <si>
    <t>M1223</t>
  </si>
  <si>
    <t>譲受役員国籍等コード</t>
    <rPh sb="2" eb="4">
      <t>ヤクイン</t>
    </rPh>
    <rPh sb="6" eb="7">
      <t>ナド</t>
    </rPh>
    <phoneticPr fontId="57"/>
  </si>
  <si>
    <t>譲受役員その他国籍等</t>
    <rPh sb="2" eb="4">
      <t>ヤクイン</t>
    </rPh>
    <rPh sb="6" eb="7">
      <t>タ</t>
    </rPh>
    <rPh sb="9" eb="10">
      <t>ナド</t>
    </rPh>
    <phoneticPr fontId="57"/>
  </si>
  <si>
    <t>譲受議決権保有者国籍等コード</t>
    <rPh sb="2" eb="5">
      <t>ギケツケン</t>
    </rPh>
    <rPh sb="5" eb="8">
      <t>ホユウシャ</t>
    </rPh>
    <rPh sb="10" eb="11">
      <t>ナド</t>
    </rPh>
    <phoneticPr fontId="57"/>
  </si>
  <si>
    <t>譲受在住その他国名等</t>
    <rPh sb="2" eb="4">
      <t>ザイジュウ</t>
    </rPh>
    <rPh sb="6" eb="7">
      <t>タ</t>
    </rPh>
    <rPh sb="7" eb="9">
      <t>コクメイ</t>
    </rPh>
    <rPh sb="9" eb="10">
      <t>ナド</t>
    </rPh>
    <phoneticPr fontId="57"/>
  </si>
  <si>
    <t>⑮</t>
  </si>
  <si>
    <t>㉑</t>
  </si>
  <si>
    <t>㉔</t>
  </si>
  <si>
    <t>㉖</t>
  </si>
  <si>
    <t>㉗</t>
  </si>
  <si>
    <t>㉘</t>
  </si>
  <si>
    <t>㉚</t>
  </si>
  <si>
    <t>㉛</t>
  </si>
  <si>
    <t>㉜</t>
  </si>
  <si>
    <r>
      <t>⑬が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30" eb="32">
      <t>ガイトウ</t>
    </rPh>
    <rPh sb="36" eb="38">
      <t>イガイ</t>
    </rPh>
    <rPh sb="40" eb="42">
      <t>ガイトウ</t>
    </rPh>
    <phoneticPr fontId="3"/>
  </si>
  <si>
    <r>
      <t>法人の場合、かつ
㉙が</t>
    </r>
    <r>
      <rPr>
        <b/>
        <sz val="10"/>
        <color auto="1"/>
        <rFont val="游ゴシック"/>
      </rPr>
      <t>「その他」の</t>
    </r>
    <r>
      <rPr>
        <sz val="10"/>
        <color auto="1"/>
        <rFont val="游ゴシック"/>
      </rPr>
      <t>場合に記入
（最大10文字程度で入力）</t>
    </r>
    <rPh sb="14" eb="15">
      <t>タ</t>
    </rPh>
    <rPh sb="17" eb="19">
      <t>バアイ</t>
    </rPh>
    <rPh sb="20" eb="22">
      <t>キニュウ</t>
    </rPh>
    <phoneticPr fontId="3"/>
  </si>
  <si>
    <t>共有者の人数（㉛で「有」を選択した場合）</t>
    <rPh sb="0" eb="3">
      <t>キョウユウシャ</t>
    </rPh>
    <rPh sb="4" eb="6">
      <t>ニンズウ</t>
    </rPh>
    <rPh sb="10" eb="11">
      <t>ア</t>
    </rPh>
    <rPh sb="13" eb="15">
      <t>センタク</t>
    </rPh>
    <rPh sb="17" eb="19">
      <t>バアイ</t>
    </rPh>
    <phoneticPr fontId="3"/>
  </si>
  <si>
    <t>会社法人等番号</t>
  </si>
  <si>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
  </si>
  <si>
    <t>役員の国籍等
※６</t>
    <rPh sb="0" eb="2">
      <t>ヤクイン</t>
    </rPh>
    <rPh sb="3" eb="6">
      <t>コクセキナド</t>
    </rPh>
    <phoneticPr fontId="3"/>
  </si>
  <si>
    <t>議決権保有者
の国籍等※７</t>
    <rPh sb="0" eb="3">
      <t>ギケツケン</t>
    </rPh>
    <rPh sb="3" eb="6">
      <t>ホユウシャ</t>
    </rPh>
    <rPh sb="8" eb="10">
      <t>コクセキ</t>
    </rPh>
    <rPh sb="10" eb="11">
      <t>ナド</t>
    </rPh>
    <phoneticPr fontId="3"/>
  </si>
  <si>
    <t>※３　会社法人等番号を有する法人の場合は、会社・法人の登記簿に記録される12桁</t>
  </si>
  <si>
    <t>権利の移転等
の態様
※８</t>
    <rPh sb="0" eb="2">
      <t>ケンリ</t>
    </rPh>
    <rPh sb="3" eb="5">
      <t>イテン</t>
    </rPh>
    <rPh sb="5" eb="6">
      <t>トウ</t>
    </rPh>
    <rPh sb="8" eb="10">
      <t>タイヨウ</t>
    </rPh>
    <phoneticPr fontId="3"/>
  </si>
  <si>
    <t>※１０ 地上権又は賃借権の場合のみ記載</t>
  </si>
  <si>
    <t>区域区分等※１１</t>
    <rPh sb="0" eb="2">
      <t>クイキ</t>
    </rPh>
    <rPh sb="2" eb="4">
      <t>クブン</t>
    </rPh>
    <rPh sb="4" eb="5">
      <t>トウ</t>
    </rPh>
    <phoneticPr fontId="3"/>
  </si>
  <si>
    <t>※１　法人の場合は、法人名を記載</t>
  </si>
  <si>
    <t>※２　法人の場合は、その設立に当たって準拠した法令を制定した国や地域を記載</t>
  </si>
  <si>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3"/>
  </si>
  <si>
    <r>
      <t>⑬の国籍等が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</si>
  <si>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⑧が「</t>
    </r>
    <r>
      <rPr>
        <b/>
        <sz val="10"/>
        <color auto="1"/>
        <rFont val="游ゴシック"/>
      </rPr>
      <t>法人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ホウジン</t>
    </rPh>
    <rPh sb="7" eb="9">
      <t>バアイ</t>
    </rPh>
    <rPh sb="15" eb="16">
      <t>トウ</t>
    </rPh>
    <rPh sb="17" eb="19">
      <t>キサイ</t>
    </rPh>
    <rPh sb="22" eb="24">
      <t>コクセキ</t>
    </rPh>
    <phoneticPr fontId="3"/>
  </si>
  <si>
    <r>
      <t>⑱が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22" eb="24">
      <t>ガイトウ</t>
    </rPh>
    <rPh sb="28" eb="30">
      <t>イガイ</t>
    </rPh>
    <rPh sb="32" eb="34">
      <t>ガイトウ</t>
    </rPh>
    <phoneticPr fontId="3"/>
  </si>
  <si>
    <r>
      <t>㉓の国籍等が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</si>
  <si>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③の国名等が「</t>
    </r>
    <r>
      <rPr>
        <b/>
        <sz val="10"/>
        <color auto="1"/>
        <rFont val="游ゴシック"/>
      </rPr>
      <t>その他</t>
    </r>
    <r>
      <rPr>
        <sz val="10"/>
        <color auto="1"/>
        <rFont val="游ゴシック"/>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3"/>
  </si>
  <si>
    <r>
      <t>㉛が</t>
    </r>
    <r>
      <rPr>
        <b/>
        <sz val="10"/>
        <color auto="1"/>
        <rFont val="游ゴシック"/>
      </rPr>
      <t>「有」</t>
    </r>
    <r>
      <rPr>
        <sz val="10"/>
        <color auto="1"/>
        <rFont val="游ゴシック"/>
      </rPr>
      <t>の場合、⑩の届出人以外の共有者の人数（整数3桁まで）
添付書類一覧シートにある</t>
    </r>
    <r>
      <rPr>
        <b/>
        <sz val="10"/>
        <color auto="1"/>
        <rFont val="游ゴシック"/>
      </rPr>
      <t>別紙共有者一覧</t>
    </r>
    <r>
      <rPr>
        <sz val="10"/>
        <color auto="1"/>
        <rFont val="游ゴシック"/>
      </rPr>
      <t>を添付</t>
    </r>
    <rPh sb="3" eb="4">
      <t>ア</t>
    </rPh>
    <rPh sb="6" eb="8">
      <t>バアイ</t>
    </rPh>
    <rPh sb="11" eb="13">
      <t>トドケデ</t>
    </rPh>
    <rPh sb="13" eb="14">
      <t>ニン</t>
    </rPh>
    <rPh sb="14" eb="16">
      <t>イガイ</t>
    </rPh>
    <rPh sb="17" eb="20">
      <t>キョウユウシャ</t>
    </rPh>
    <rPh sb="21" eb="22">
      <t>ニン</t>
    </rPh>
    <rPh sb="22" eb="23">
      <t>スウ</t>
    </rPh>
    <phoneticPr fontId="3"/>
  </si>
  <si>
    <r>
      <t>※１１　</t>
    </r>
    <r>
      <rPr>
        <u/>
        <sz val="11"/>
        <color theme="1"/>
        <rFont val="ＭＳ Ｐ明朝"/>
      </rPr>
      <t>市街化区域及び非線引きの都市計画区域</t>
    </r>
    <r>
      <rPr>
        <sz val="11"/>
        <color theme="1"/>
        <rFont val="ＭＳ Ｐ明朝"/>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
  </si>
  <si>
    <r>
      <t>⑧が</t>
    </r>
    <r>
      <rPr>
        <b/>
        <sz val="10"/>
        <color auto="1"/>
        <rFont val="游ゴシック"/>
      </rPr>
      <t>「法人」</t>
    </r>
    <r>
      <rPr>
        <sz val="10"/>
        <color auto="1"/>
        <rFont val="游ゴシック"/>
      </rPr>
      <t>の場合
同一の国籍等を有する者が議決権の過半数を占める場合、当該国籍等（該当しない場合、持分会社の場合は「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3"/>
  </si>
  <si>
    <t>高知県　知事</t>
    <rPh sb="0" eb="3">
      <t>コウチケン</t>
    </rPh>
    <rPh sb="4" eb="6">
      <t>チジ</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</si>
</sst>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409]ggge&quot;年&quot;m&quot;月&quot;d&quot;日&quot;;@"/>
    <numFmt numFmtId="177" formatCode="0_);[Red]\(0\)"/>
    <numFmt numFmtId="178" formatCode="#,##0.00_ "/>
    <numFmt numFmtId="179" formatCode="#,##0_ "/>
    <numFmt numFmtId="180" formatCode="0_ "/>
    <numFmt numFmtId="181" formatCode="yyyymmdd"/>
    <numFmt numFmtId="182" formatCode="#,##0.00_);[Red]\(#,##0.00\)"/>
    <numFmt numFmtId="183" formatCode="[$-411]ggge&quot;年&quot;m&quot;月&quot;d&quot;日&quot;;@"/>
    <numFmt numFmtId="184" formatCode="#,##0_);\(#,##0\)"/>
    <numFmt numFmtId="185" formatCode="#,##0_);[Red]\(#,##0\)"/>
  </numFmts>
  <fonts count="59">
    <font>
      <sz val="11"/>
      <color auto="1"/>
      <name val="ＭＳ Ｐゴシック"/>
      <family val="3"/>
    </font>
    <font>
      <sz val="11"/>
      <color theme="1"/>
      <name val="ＭＳ Ｐゴシック"/>
      <family val="2"/>
      <scheme val="minor"/>
    </font>
    <font>
      <sz val="11"/>
      <color auto="1"/>
      <name val="ＭＳ Ｐゴシック"/>
      <family val="3"/>
    </font>
    <font>
      <sz val="6"/>
      <color auto="1"/>
      <name val="ＭＳ Ｐゴシック"/>
      <family val="3"/>
    </font>
    <font>
      <sz val="11"/>
      <color auto="1"/>
      <name val="游ゴシック"/>
      <family val="3"/>
    </font>
    <font>
      <sz val="10"/>
      <color auto="1"/>
      <name val="游ゴシック"/>
      <family val="3"/>
    </font>
    <font>
      <b/>
      <sz val="16"/>
      <color auto="1"/>
      <name val="游ゴシック"/>
      <family val="3"/>
    </font>
    <font>
      <b/>
      <sz val="14"/>
      <color auto="1"/>
      <name val="游ゴシック"/>
      <family val="3"/>
    </font>
    <font>
      <sz val="12"/>
      <color auto="1"/>
      <name val="游ゴシック"/>
      <family val="3"/>
    </font>
    <font>
      <sz val="14"/>
      <color auto="1"/>
      <name val="游ゴシック"/>
      <family val="3"/>
    </font>
    <font>
      <b/>
      <sz val="11"/>
      <color theme="0"/>
      <name val="游ゴシック"/>
      <family val="3"/>
    </font>
    <font>
      <b/>
      <sz val="11"/>
      <color rgb="FFFF0000"/>
      <name val="游ゴシック"/>
      <family val="3"/>
    </font>
    <font>
      <b/>
      <sz val="11"/>
      <color theme="3"/>
      <name val="游ゴシック"/>
      <family val="3"/>
    </font>
    <font>
      <sz val="10"/>
      <color theme="0"/>
      <name val="游ゴシック"/>
      <family val="3"/>
    </font>
    <font>
      <sz val="11"/>
      <color rgb="FFFF0000"/>
      <name val="游ゴシック"/>
      <family val="3"/>
    </font>
    <font>
      <sz val="10"/>
      <color theme="1"/>
      <name val="游ゴシック"/>
      <family val="3"/>
    </font>
    <font>
      <sz val="10"/>
      <color rgb="FFFF0000"/>
      <name val="游ゴシック"/>
      <family val="3"/>
    </font>
    <font>
      <sz val="9"/>
      <color auto="1"/>
      <name val="游ゴシック"/>
      <family val="3"/>
    </font>
    <font>
      <sz val="8"/>
      <color auto="1"/>
      <name val="游ゴシック"/>
      <family val="3"/>
    </font>
    <font>
      <u/>
      <sz val="10"/>
      <color auto="1"/>
      <name val="游ゴシック"/>
      <family val="3"/>
    </font>
    <font>
      <b/>
      <sz val="12"/>
      <color theme="0"/>
      <name val="游ゴシック"/>
      <family val="3"/>
    </font>
    <font>
      <b/>
      <sz val="11"/>
      <color auto="1"/>
      <name val="游ゴシック"/>
      <family val="3"/>
    </font>
    <font>
      <b/>
      <sz val="10"/>
      <color auto="1"/>
      <name val="游ゴシック"/>
      <family val="3"/>
    </font>
    <font>
      <b/>
      <sz val="11"/>
      <color theme="1"/>
      <name val="游ゴシック"/>
      <family val="3"/>
    </font>
    <font>
      <b/>
      <sz val="16"/>
      <color auto="1"/>
      <name val="BIZ UDPゴシック"/>
      <family val="3"/>
    </font>
    <font>
      <b/>
      <sz val="18"/>
      <color auto="1"/>
      <name val="BIZ UDPゴシック"/>
      <family val="3"/>
    </font>
    <font>
      <sz val="9"/>
      <color theme="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1"/>
      <color theme="1"/>
      <name val="游明朝"/>
      <family val="1"/>
    </font>
    <font>
      <sz val="12"/>
      <color theme="1"/>
      <name val="游明朝"/>
      <family val="1"/>
    </font>
    <font>
      <sz val="12"/>
      <color auto="1"/>
      <name val="游明朝"/>
      <family val="1"/>
    </font>
    <font>
      <sz val="16"/>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color auto="1"/>
      <name val="游明朝"/>
      <family val="1"/>
    </font>
    <font>
      <sz val="11"/>
      <color auto="1"/>
      <name val="游明朝"/>
      <family val="1"/>
    </font>
    <font>
      <sz val="20"/>
      <color theme="1"/>
      <name val="ＭＳ Ｐ明朝"/>
      <family val="1"/>
    </font>
    <font>
      <sz val="13"/>
      <color theme="1"/>
      <name val="ＭＳ Ｐ明朝"/>
      <family val="1"/>
    </font>
    <font>
      <sz val="12"/>
      <color auto="1"/>
      <name val="ＭＳ Ｐ明朝"/>
      <family val="1"/>
    </font>
    <font>
      <sz val="10"/>
      <color theme="1"/>
      <name val="游明朝"/>
      <family val="1"/>
    </font>
    <font>
      <sz val="11"/>
      <color theme="1" tint="5.e-002"/>
      <name val="游ゴシック"/>
      <family val="3"/>
    </font>
    <font>
      <b/>
      <sz val="14"/>
      <color rgb="FFFF0000"/>
      <name val="游ゴシック"/>
      <family val="3"/>
    </font>
    <font>
      <b/>
      <sz val="10"/>
      <color rgb="FFFF0000"/>
      <name val="游ゴシック"/>
      <family val="3"/>
    </font>
    <font>
      <b/>
      <sz val="12"/>
      <color auto="1"/>
      <name val="游ゴシック"/>
      <family val="3"/>
    </font>
    <font>
      <sz val="11"/>
      <color theme="1"/>
      <name val="游ゴシック"/>
      <family val="3"/>
    </font>
    <font>
      <sz val="12"/>
      <color auto="1"/>
      <name val="ＭＳ Ｐゴシック"/>
      <family val="3"/>
    </font>
    <font>
      <sz val="14"/>
      <color auto="1"/>
      <name val="ＭＳ Ｐゴシック"/>
      <family val="3"/>
    </font>
    <font>
      <sz val="11"/>
      <color rgb="FFFF0000"/>
      <name val="ＭＳ Ｐゴシック"/>
      <family val="3"/>
    </font>
    <font>
      <sz val="11"/>
      <color auto="1"/>
      <name val="Segoe UI Symbol"/>
      <family val="3"/>
    </font>
    <font>
      <sz val="8"/>
      <color auto="1"/>
      <name val="ＭＳ Ｐゴシック"/>
      <family val="3"/>
    </font>
    <font>
      <sz val="12"/>
      <color theme="1"/>
      <name val="ＭＳ Ｐゴシック"/>
      <family val="3"/>
    </font>
    <font>
      <sz val="10"/>
      <color theme="1"/>
      <name val="ＭＳ Ｐゴシック"/>
      <family val="3"/>
    </font>
    <font>
      <sz val="11"/>
      <color theme="1"/>
      <name val="ＭＳ Ｐゴシック"/>
      <family val="2"/>
      <scheme val="minor"/>
    </font>
    <font>
      <b/>
      <sz val="12"/>
      <color theme="0"/>
      <name val="游ゴシック"/>
      <family val="3"/>
    </font>
  </fonts>
  <fills count="14">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4" tint="0.8"/>
        <bgColor indexed="64"/>
      </patternFill>
    </fill>
    <fill>
      <patternFill patternType="solid">
        <fgColor theme="1" tint="0.25"/>
        <bgColor indexed="64"/>
      </patternFill>
    </fill>
    <fill>
      <patternFill patternType="solid">
        <fgColor rgb="FF66FFFF"/>
        <bgColor indexed="64"/>
      </patternFill>
    </fill>
    <fill>
      <patternFill patternType="solid">
        <fgColor theme="1" tint="5.e-002"/>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3" tint="0.8"/>
        <bgColor indexed="64"/>
      </patternFill>
    </fill>
    <fill>
      <patternFill patternType="solid">
        <fgColor theme="8" tint="0.8"/>
        <bgColor indexed="64"/>
      </patternFill>
    </fill>
    <fill>
      <patternFill patternType="solid">
        <fgColor theme="0" tint="-0.35"/>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thin">
        <color auto="1"/>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indexed="64"/>
      </top>
      <bottom style="dashed">
        <color indexed="64"/>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bottom style="thin">
        <color auto="1"/>
      </bottom>
      <diagonal/>
    </border>
    <border>
      <left style="medium">
        <color indexed="64"/>
      </left>
      <right/>
      <top style="dashed">
        <color auto="1"/>
      </top>
      <bottom style="medium">
        <color indexed="64"/>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style="thin">
        <color auto="1"/>
      </bottom>
      <diagonal/>
    </border>
    <border>
      <left/>
      <right/>
      <top style="dashed">
        <color auto="1"/>
      </top>
      <bottom style="dashed">
        <color auto="1"/>
      </bottom>
      <diagonal/>
    </border>
    <border>
      <left/>
      <right/>
      <top/>
      <bottom style="dashed">
        <color auto="1"/>
      </bottom>
      <diagonal/>
    </border>
    <border>
      <left/>
      <right/>
      <top style="dashed">
        <color auto="1"/>
      </top>
      <bottom style="thin">
        <color auto="1"/>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bottom/>
      <diagonal/>
    </border>
    <border>
      <left/>
      <right style="dashed">
        <color indexed="64"/>
      </right>
      <top style="thin">
        <color indexed="64"/>
      </top>
      <bottom/>
      <diagonal/>
    </border>
    <border>
      <left/>
      <right style="dashed">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ashed">
        <color indexed="64"/>
      </left>
      <right/>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style="dashed">
        <color auto="1"/>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style="thin">
        <color auto="1"/>
      </top>
      <bottom style="thin">
        <color auto="1"/>
      </bottom>
      <diagonal/>
    </border>
    <border>
      <left/>
      <right style="medium">
        <color indexed="64"/>
      </right>
      <top/>
      <bottom style="thin">
        <color auto="1"/>
      </bottom>
      <diagonal/>
    </border>
    <border>
      <left style="medium">
        <color auto="1"/>
      </left>
      <right/>
      <top style="thin">
        <color auto="1"/>
      </top>
      <bottom style="medium">
        <color indexed="64"/>
      </bottom>
      <diagonal/>
    </border>
    <border>
      <left style="medium">
        <color indexed="64"/>
      </left>
      <right/>
      <top style="dashed">
        <color auto="1"/>
      </top>
      <bottom/>
      <diagonal/>
    </border>
    <border>
      <left/>
      <right/>
      <top style="dashed">
        <color auto="1"/>
      </top>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dashed">
        <color indexed="64"/>
      </bottom>
      <diagonal/>
    </border>
    <border>
      <left/>
      <right style="medium">
        <color indexed="64"/>
      </right>
      <top style="dashed">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866">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1" xfId="14" applyFont="1" applyFill="1" applyBorder="1" applyAlignment="1">
      <alignment horizontal="center" vertical="center"/>
    </xf>
    <xf numFmtId="0" fontId="4" fillId="0" borderId="2" xfId="0" applyFont="1" applyBorder="1" applyAlignment="1">
      <alignment horizontal="center" vertical="center"/>
    </xf>
    <xf numFmtId="0" fontId="10" fillId="2" borderId="2" xfId="14"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0" fillId="2" borderId="6" xfId="14"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wrapText="1"/>
    </xf>
    <xf numFmtId="0" fontId="10" fillId="2" borderId="7" xfId="14" applyFont="1" applyFill="1" applyBorder="1" applyAlignment="1">
      <alignment horizontal="center" vertical="center"/>
    </xf>
    <xf numFmtId="0" fontId="11" fillId="0" borderId="6" xfId="0" applyFont="1" applyBorder="1" applyAlignment="1">
      <alignment horizontal="left" vertical="center" wrapText="1"/>
    </xf>
    <xf numFmtId="0" fontId="4" fillId="0" borderId="6" xfId="0" applyFont="1" applyBorder="1" applyAlignment="1">
      <alignment horizontal="left" vertical="center"/>
    </xf>
    <xf numFmtId="0" fontId="4" fillId="0" borderId="8" xfId="0" applyFont="1" applyBorder="1" applyAlignment="1">
      <alignment horizontal="left" vertical="center" wrapText="1"/>
    </xf>
    <xf numFmtId="0" fontId="4" fillId="0" borderId="2" xfId="0" applyFont="1" applyBorder="1" applyAlignment="1">
      <alignment horizontal="center" vertical="center" textRotation="255"/>
    </xf>
    <xf numFmtId="0" fontId="4" fillId="0" borderId="8" xfId="0" applyFont="1" applyBorder="1" applyAlignment="1">
      <alignment horizontal="left" vertical="top"/>
    </xf>
    <xf numFmtId="0" fontId="4" fillId="0" borderId="7" xfId="0" applyFont="1" applyBorder="1" applyAlignment="1">
      <alignment horizontal="left" vertical="center" wrapText="1"/>
    </xf>
    <xf numFmtId="0" fontId="11"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9" xfId="0" applyFont="1" applyBorder="1" applyAlignment="1">
      <alignment horizontal="left" vertical="center" wrapText="1"/>
    </xf>
    <xf numFmtId="0" fontId="11" fillId="3" borderId="2" xfId="0" applyFont="1" applyFill="1" applyBorder="1" applyAlignment="1">
      <alignment horizontal="center" vertical="center"/>
    </xf>
    <xf numFmtId="0" fontId="12"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9" xfId="0" applyFont="1" applyBorder="1" applyAlignment="1">
      <alignment horizontal="left" vertical="top"/>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0" xfId="0" applyFont="1" applyBorder="1" applyAlignment="1">
      <alignment horizontal="left" vertical="center" wrapText="1"/>
    </xf>
    <xf numFmtId="0" fontId="4" fillId="0" borderId="10" xfId="0" applyFont="1" applyBorder="1" applyAlignment="1">
      <alignment horizontal="left" vertical="top"/>
    </xf>
    <xf numFmtId="0" fontId="4" fillId="0" borderId="1" xfId="0" applyFont="1" applyBorder="1" applyAlignment="1">
      <alignment vertical="top" wrapText="1"/>
    </xf>
    <xf numFmtId="0" fontId="4" fillId="0" borderId="1" xfId="0" applyFont="1" applyBorder="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5" fillId="0" borderId="0" xfId="0" applyFont="1" applyAlignment="1">
      <alignment vertical="center" shrinkToFit="1"/>
    </xf>
    <xf numFmtId="0" fontId="5" fillId="0" borderId="0" xfId="14" applyFont="1" applyAlignment="1">
      <alignment vertical="center"/>
    </xf>
    <xf numFmtId="49" fontId="13" fillId="0" borderId="0" xfId="0" applyNumberFormat="1" applyFont="1" applyAlignment="1">
      <alignment vertical="center" wrapText="1"/>
    </xf>
    <xf numFmtId="0" fontId="5" fillId="0" borderId="0" xfId="0" quotePrefix="1" applyFont="1">
      <alignment vertical="center"/>
    </xf>
    <xf numFmtId="0" fontId="8" fillId="0" borderId="0" xfId="14" applyFont="1" applyAlignment="1">
      <alignment vertical="center"/>
    </xf>
    <xf numFmtId="0" fontId="8" fillId="0" borderId="0" xfId="14" applyFont="1" applyAlignment="1">
      <alignment horizontal="left" vertical="center"/>
    </xf>
    <xf numFmtId="0" fontId="5" fillId="0" borderId="11" xfId="14" applyFont="1" applyBorder="1" applyAlignment="1">
      <alignment horizontal="left" vertical="center"/>
    </xf>
    <xf numFmtId="0" fontId="5" fillId="0" borderId="0" xfId="14" applyFont="1" applyAlignment="1">
      <alignment horizontal="left" vertical="center"/>
    </xf>
    <xf numFmtId="0" fontId="10" fillId="2" borderId="12" xfId="14"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16" xfId="14" applyFont="1" applyBorder="1" applyAlignment="1">
      <alignment horizontal="center" vertical="center"/>
    </xf>
    <xf numFmtId="0" fontId="5" fillId="0" borderId="0" xfId="14" applyFont="1" applyAlignment="1">
      <alignment horizontal="center" vertical="center"/>
    </xf>
    <xf numFmtId="0" fontId="14" fillId="0" borderId="0" xfId="0" applyFont="1">
      <alignment vertical="center"/>
    </xf>
    <xf numFmtId="0" fontId="10" fillId="2" borderId="17" xfId="14" applyFont="1" applyFill="1" applyBorder="1" applyAlignment="1">
      <alignment horizontal="center" vertical="center"/>
    </xf>
    <xf numFmtId="0" fontId="1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14" applyFont="1" applyBorder="1" applyAlignment="1">
      <alignment horizontal="center" vertical="center" textRotation="255"/>
    </xf>
    <xf numFmtId="0" fontId="5" fillId="0" borderId="4" xfId="14" applyFont="1" applyBorder="1" applyAlignment="1">
      <alignment horizontal="center" vertical="center" textRotation="255"/>
    </xf>
    <xf numFmtId="0" fontId="5" fillId="0" borderId="13" xfId="14" applyFont="1" applyBorder="1" applyAlignment="1">
      <alignment horizontal="center" vertical="center" textRotation="255"/>
    </xf>
    <xf numFmtId="0" fontId="5" fillId="0" borderId="20" xfId="14" applyFont="1" applyBorder="1" applyAlignment="1">
      <alignment horizontal="center" vertical="center" textRotation="255" wrapText="1"/>
    </xf>
    <xf numFmtId="0" fontId="5" fillId="0" borderId="4" xfId="14" applyFont="1" applyBorder="1" applyAlignment="1">
      <alignment horizontal="center" vertical="center" textRotation="255" wrapText="1"/>
    </xf>
    <xf numFmtId="0" fontId="16" fillId="0" borderId="20" xfId="14" applyFont="1" applyBorder="1" applyAlignment="1">
      <alignment horizontal="center" vertical="center" textRotation="255"/>
    </xf>
    <xf numFmtId="0" fontId="16" fillId="0" borderId="4" xfId="14" applyFont="1" applyBorder="1" applyAlignment="1">
      <alignment horizontal="center" vertical="center" textRotation="255"/>
    </xf>
    <xf numFmtId="0" fontId="16" fillId="0" borderId="13" xfId="14" applyFont="1" applyBorder="1" applyAlignment="1">
      <alignment horizontal="center" vertical="center" textRotation="255"/>
    </xf>
    <xf numFmtId="0" fontId="5" fillId="0" borderId="13" xfId="14" applyFont="1" applyBorder="1" applyAlignment="1">
      <alignment horizontal="center" vertical="center" textRotation="255" wrapText="1"/>
    </xf>
    <xf numFmtId="0" fontId="5" fillId="5" borderId="21" xfId="14" applyFont="1" applyFill="1" applyBorder="1" applyAlignment="1">
      <alignment horizontal="left" vertical="center"/>
    </xf>
    <xf numFmtId="0" fontId="17" fillId="0" borderId="20" xfId="14" applyFont="1" applyBorder="1" applyAlignment="1">
      <alignment horizontal="center" vertical="center" textRotation="255"/>
    </xf>
    <xf numFmtId="0" fontId="17" fillId="0" borderId="4" xfId="14" applyFont="1" applyBorder="1" applyAlignment="1">
      <alignment horizontal="center" vertical="center" textRotation="255"/>
    </xf>
    <xf numFmtId="0" fontId="17" fillId="0" borderId="13" xfId="14" applyFont="1" applyBorder="1" applyAlignment="1">
      <alignment horizontal="center" vertical="center" textRotation="255"/>
    </xf>
    <xf numFmtId="0" fontId="18" fillId="0" borderId="20" xfId="14" applyFont="1" applyBorder="1" applyAlignment="1">
      <alignment horizontal="center" vertical="center" textRotation="255" wrapText="1"/>
    </xf>
    <xf numFmtId="0" fontId="18" fillId="0" borderId="4" xfId="14" applyFont="1" applyBorder="1" applyAlignment="1">
      <alignment horizontal="center" vertical="center" textRotation="255" wrapText="1"/>
    </xf>
    <xf numFmtId="0" fontId="18" fillId="0" borderId="13" xfId="14" applyFont="1" applyBorder="1" applyAlignment="1">
      <alignment horizontal="center" vertical="center" textRotation="255" wrapText="1"/>
    </xf>
    <xf numFmtId="0" fontId="5" fillId="5" borderId="19" xfId="14" applyFont="1" applyFill="1" applyBorder="1" applyAlignment="1">
      <alignment horizontal="left" vertical="center"/>
    </xf>
    <xf numFmtId="0" fontId="5" fillId="0" borderId="22" xfId="14" applyFont="1" applyBorder="1" applyAlignment="1">
      <alignment horizontal="left" vertical="center"/>
    </xf>
    <xf numFmtId="0" fontId="5" fillId="0" borderId="23" xfId="14" applyFont="1" applyBorder="1" applyAlignment="1">
      <alignment horizontal="left" vertical="center"/>
    </xf>
    <xf numFmtId="0" fontId="5" fillId="0" borderId="17" xfId="14" applyFont="1" applyBorder="1" applyAlignment="1">
      <alignment horizontal="left" vertical="center"/>
    </xf>
    <xf numFmtId="0" fontId="5" fillId="5" borderId="3" xfId="14" applyFont="1" applyFill="1" applyBorder="1" applyAlignment="1">
      <alignment horizontal="center" vertical="center" textRotation="255"/>
    </xf>
    <xf numFmtId="0" fontId="5" fillId="5" borderId="4" xfId="14" applyFont="1" applyFill="1" applyBorder="1" applyAlignment="1">
      <alignment horizontal="center" vertical="center" textRotation="255"/>
    </xf>
    <xf numFmtId="0" fontId="5" fillId="5" borderId="13" xfId="14" applyFont="1" applyFill="1" applyBorder="1" applyAlignment="1">
      <alignment horizontal="center" vertical="center" textRotation="255"/>
    </xf>
    <xf numFmtId="0" fontId="5" fillId="5" borderId="20" xfId="14" applyFont="1" applyFill="1" applyBorder="1" applyAlignment="1">
      <alignment horizontal="center" vertical="center" textRotation="255"/>
    </xf>
    <xf numFmtId="0" fontId="5" fillId="5" borderId="17" xfId="14" applyFont="1" applyFill="1" applyBorder="1" applyAlignment="1">
      <alignment horizontal="left" vertical="center"/>
    </xf>
    <xf numFmtId="0" fontId="5" fillId="5" borderId="19" xfId="14" applyFont="1" applyFill="1" applyBorder="1" applyAlignment="1">
      <alignment horizontal="left" vertical="center" wrapText="1"/>
    </xf>
    <xf numFmtId="0" fontId="5" fillId="0" borderId="19" xfId="14" applyFont="1" applyBorder="1" applyAlignment="1">
      <alignment horizontal="left" vertical="center" wrapText="1"/>
    </xf>
    <xf numFmtId="0" fontId="5" fillId="5" borderId="19" xfId="14" applyFont="1" applyFill="1" applyBorder="1" applyAlignment="1">
      <alignment horizontal="left" vertical="center" shrinkToFit="1"/>
    </xf>
    <xf numFmtId="0" fontId="5" fillId="0" borderId="19" xfId="0" applyFont="1" applyBorder="1" applyAlignment="1">
      <alignment horizontal="left" vertical="center" shrinkToFit="1"/>
    </xf>
    <xf numFmtId="0" fontId="5" fillId="5" borderId="20" xfId="14" applyFont="1" applyFill="1" applyBorder="1" applyAlignment="1">
      <alignment horizontal="center" vertical="center" textRotation="255" wrapText="1"/>
    </xf>
    <xf numFmtId="0" fontId="5" fillId="5" borderId="4" xfId="14" applyFont="1" applyFill="1" applyBorder="1" applyAlignment="1">
      <alignment horizontal="center" vertical="center" textRotation="255" wrapText="1"/>
    </xf>
    <xf numFmtId="0" fontId="5" fillId="5" borderId="13" xfId="14" applyFont="1" applyFill="1" applyBorder="1" applyAlignment="1">
      <alignment horizontal="center" vertical="center" textRotation="255" wrapText="1"/>
    </xf>
    <xf numFmtId="0" fontId="10" fillId="2" borderId="24" xfId="14" applyFont="1" applyFill="1" applyBorder="1" applyAlignment="1">
      <alignment horizontal="center" vertical="center"/>
    </xf>
    <xf numFmtId="0" fontId="15" fillId="0" borderId="25" xfId="0" applyFont="1" applyBorder="1" applyAlignment="1">
      <alignment horizontal="left" vertical="center"/>
    </xf>
    <xf numFmtId="0" fontId="5" fillId="0" borderId="26" xfId="14" applyFont="1" applyBorder="1" applyAlignment="1">
      <alignment horizontal="left" vertical="center"/>
    </xf>
    <xf numFmtId="0" fontId="5" fillId="5" borderId="6" xfId="14" applyFont="1" applyFill="1" applyBorder="1" applyAlignment="1">
      <alignment horizontal="left" vertical="center" wrapText="1"/>
    </xf>
    <xf numFmtId="0" fontId="5" fillId="0" borderId="6" xfId="14" applyFont="1" applyBorder="1" applyAlignment="1">
      <alignment horizontal="left" vertical="center"/>
    </xf>
    <xf numFmtId="0" fontId="15" fillId="5" borderId="6" xfId="14" applyFont="1" applyFill="1" applyBorder="1" applyAlignment="1">
      <alignment horizontal="left" vertical="center"/>
    </xf>
    <xf numFmtId="0" fontId="5" fillId="5" borderId="6" xfId="14" applyFont="1" applyFill="1" applyBorder="1" applyAlignment="1">
      <alignment horizontal="left" vertical="center"/>
    </xf>
    <xf numFmtId="0" fontId="15" fillId="0" borderId="6" xfId="14" applyFont="1" applyBorder="1" applyAlignment="1">
      <alignment horizontal="left" vertical="center"/>
    </xf>
    <xf numFmtId="0" fontId="15" fillId="0" borderId="17" xfId="14" applyFont="1" applyBorder="1" applyAlignment="1">
      <alignment horizontal="left" vertical="center"/>
    </xf>
    <xf numFmtId="0" fontId="15" fillId="5" borderId="17" xfId="14" applyFont="1" applyFill="1" applyBorder="1" applyAlignment="1">
      <alignment horizontal="left" vertical="center" wrapText="1"/>
    </xf>
    <xf numFmtId="0" fontId="15" fillId="5" borderId="6" xfId="14" applyFont="1" applyFill="1" applyBorder="1" applyAlignment="1">
      <alignment horizontal="left" vertical="center" wrapText="1"/>
    </xf>
    <xf numFmtId="0" fontId="15" fillId="5" borderId="21" xfId="14" applyFont="1" applyFill="1" applyBorder="1" applyAlignment="1">
      <alignment horizontal="left" vertical="center"/>
    </xf>
    <xf numFmtId="0" fontId="5" fillId="5" borderId="17" xfId="14" applyFont="1" applyFill="1" applyBorder="1" applyAlignment="1">
      <alignment horizontal="left" vertical="center" wrapText="1"/>
    </xf>
    <xf numFmtId="0" fontId="5" fillId="5" borderId="27" xfId="14" applyFont="1" applyFill="1" applyBorder="1" applyAlignment="1">
      <alignment horizontal="left" vertical="center"/>
    </xf>
    <xf numFmtId="0" fontId="5" fillId="5" borderId="23" xfId="14" applyFont="1" applyFill="1" applyBorder="1" applyAlignment="1">
      <alignment horizontal="left" vertical="center"/>
    </xf>
    <xf numFmtId="0" fontId="5" fillId="0" borderId="28" xfId="14" applyFont="1" applyBorder="1" applyAlignment="1">
      <alignment horizontal="left" vertical="center"/>
    </xf>
    <xf numFmtId="0" fontId="5" fillId="0" borderId="3" xfId="14" applyFont="1" applyBorder="1" applyAlignment="1">
      <alignment horizontal="center" vertical="center" textRotation="255"/>
    </xf>
    <xf numFmtId="0" fontId="5" fillId="0" borderId="24" xfId="14" applyFont="1" applyBorder="1" applyAlignment="1">
      <alignment horizontal="left" vertical="center"/>
    </xf>
    <xf numFmtId="0" fontId="5" fillId="5" borderId="26" xfId="14" applyFont="1" applyFill="1" applyBorder="1" applyAlignment="1">
      <alignment horizontal="left" vertical="center"/>
    </xf>
    <xf numFmtId="0" fontId="5" fillId="5" borderId="24" xfId="14" applyFont="1" applyFill="1" applyBorder="1" applyAlignment="1">
      <alignment horizontal="left" vertical="center"/>
    </xf>
    <xf numFmtId="0" fontId="5" fillId="5" borderId="23" xfId="14" applyFont="1" applyFill="1" applyBorder="1" applyAlignment="1">
      <alignment horizontal="left" vertical="center" wrapText="1"/>
    </xf>
    <xf numFmtId="0" fontId="5" fillId="5" borderId="23" xfId="14" applyFont="1" applyFill="1" applyBorder="1" applyAlignment="1">
      <alignment horizontal="left" vertical="center" shrinkToFit="1"/>
    </xf>
    <xf numFmtId="0" fontId="5" fillId="0" borderId="23" xfId="0" applyFont="1" applyBorder="1" applyAlignment="1">
      <alignment horizontal="left" vertical="center" shrinkToFit="1"/>
    </xf>
    <xf numFmtId="0" fontId="15" fillId="5" borderId="26" xfId="14" applyFont="1" applyFill="1" applyBorder="1" applyAlignment="1">
      <alignment horizontal="left" vertical="center"/>
    </xf>
    <xf numFmtId="0" fontId="15" fillId="5" borderId="6" xfId="14" applyFont="1" applyFill="1" applyBorder="1" applyAlignment="1">
      <alignment horizontal="left" vertical="center" shrinkToFit="1"/>
    </xf>
    <xf numFmtId="0" fontId="10" fillId="2" borderId="29" xfId="14" applyFont="1" applyFill="1" applyBorder="1" applyAlignment="1">
      <alignment horizontal="center" vertical="center"/>
    </xf>
    <xf numFmtId="0" fontId="15" fillId="0" borderId="16" xfId="0" applyFont="1" applyBorder="1" applyAlignment="1">
      <alignment horizontal="left" vertical="center"/>
    </xf>
    <xf numFmtId="0" fontId="5" fillId="0" borderId="30" xfId="0" applyFont="1" applyBorder="1" applyAlignment="1">
      <alignment horizontal="left" vertical="center"/>
    </xf>
    <xf numFmtId="0" fontId="5" fillId="0" borderId="31" xfId="14" applyFont="1" applyBorder="1" applyAlignment="1">
      <alignment horizontal="left" vertical="center"/>
    </xf>
    <xf numFmtId="0" fontId="5" fillId="5" borderId="1" xfId="14" applyFont="1" applyFill="1" applyBorder="1" applyAlignment="1">
      <alignment horizontal="left" vertical="center" wrapText="1"/>
    </xf>
    <xf numFmtId="0" fontId="5" fillId="0" borderId="29" xfId="14" applyFont="1" applyBorder="1" applyAlignment="1">
      <alignment horizontal="left" vertical="center"/>
    </xf>
    <xf numFmtId="0" fontId="5" fillId="0" borderId="1" xfId="14" applyFont="1" applyBorder="1" applyAlignment="1">
      <alignment horizontal="left" vertical="center"/>
    </xf>
    <xf numFmtId="0" fontId="15" fillId="5" borderId="1" xfId="14" applyFont="1" applyFill="1" applyBorder="1" applyAlignment="1">
      <alignment horizontal="left" vertical="center"/>
    </xf>
    <xf numFmtId="0" fontId="5" fillId="5" borderId="1" xfId="14" applyFont="1" applyFill="1" applyBorder="1" applyAlignment="1">
      <alignment horizontal="left" vertical="center"/>
    </xf>
    <xf numFmtId="0" fontId="15" fillId="0" borderId="1" xfId="14" applyFont="1" applyBorder="1" applyAlignment="1">
      <alignment horizontal="left" vertical="center"/>
    </xf>
    <xf numFmtId="0" fontId="15" fillId="0" borderId="29" xfId="14" applyFont="1" applyBorder="1" applyAlignment="1">
      <alignment horizontal="left" vertical="center"/>
    </xf>
    <xf numFmtId="0" fontId="15" fillId="5" borderId="29" xfId="14" applyFont="1" applyFill="1" applyBorder="1" applyAlignment="1">
      <alignment horizontal="left" vertical="center" wrapText="1"/>
    </xf>
    <xf numFmtId="0" fontId="15" fillId="5" borderId="1" xfId="14" applyFont="1" applyFill="1" applyBorder="1" applyAlignment="1">
      <alignment horizontal="left" vertical="center" wrapText="1"/>
    </xf>
    <xf numFmtId="0" fontId="15" fillId="5" borderId="32" xfId="14" applyFont="1" applyFill="1" applyBorder="1" applyAlignment="1">
      <alignment horizontal="left" vertical="center"/>
    </xf>
    <xf numFmtId="0" fontId="5" fillId="5" borderId="29" xfId="14" applyFont="1" applyFill="1" applyBorder="1" applyAlignment="1">
      <alignment horizontal="left" vertical="center" wrapText="1"/>
    </xf>
    <xf numFmtId="0" fontId="5" fillId="5" borderId="32" xfId="14" applyFont="1" applyFill="1" applyBorder="1" applyAlignment="1">
      <alignment horizontal="left" vertical="center"/>
    </xf>
    <xf numFmtId="0" fontId="5" fillId="5" borderId="29" xfId="14" applyFont="1" applyFill="1" applyBorder="1" applyAlignment="1">
      <alignment horizontal="left" vertical="center"/>
    </xf>
    <xf numFmtId="0" fontId="5" fillId="5" borderId="30" xfId="14" applyFont="1" applyFill="1" applyBorder="1" applyAlignment="1">
      <alignment horizontal="left" vertical="center"/>
    </xf>
    <xf numFmtId="0" fontId="5" fillId="0" borderId="33" xfId="14" applyFont="1" applyBorder="1" applyAlignment="1">
      <alignment horizontal="left" vertical="center"/>
    </xf>
    <xf numFmtId="0" fontId="19" fillId="0" borderId="0" xfId="0" applyFont="1" applyAlignment="1">
      <alignment horizontal="right" vertical="center"/>
    </xf>
    <xf numFmtId="0" fontId="5" fillId="0" borderId="5" xfId="14" applyFont="1" applyBorder="1" applyAlignment="1">
      <alignment horizontal="left" vertical="center"/>
    </xf>
    <xf numFmtId="0" fontId="5" fillId="0" borderId="3" xfId="14" applyFont="1" applyBorder="1" applyAlignment="1">
      <alignment horizontal="left" vertical="center"/>
    </xf>
    <xf numFmtId="0" fontId="5" fillId="0" borderId="2" xfId="14" applyFont="1" applyBorder="1" applyAlignment="1">
      <alignment horizontal="left" vertical="center"/>
    </xf>
    <xf numFmtId="0" fontId="5" fillId="0" borderId="12" xfId="14" applyFont="1" applyBorder="1" applyAlignment="1">
      <alignment horizontal="left" vertical="center"/>
    </xf>
    <xf numFmtId="0" fontId="5" fillId="5" borderId="2" xfId="14" applyFont="1" applyFill="1" applyBorder="1" applyAlignment="1">
      <alignment horizontal="left" vertical="center"/>
    </xf>
    <xf numFmtId="0" fontId="5" fillId="5" borderId="3" xfId="14" applyFont="1" applyFill="1" applyBorder="1" applyAlignment="1">
      <alignment horizontal="left" vertical="center"/>
    </xf>
    <xf numFmtId="0" fontId="5" fillId="5" borderId="12" xfId="14" applyFont="1" applyFill="1" applyBorder="1" applyAlignment="1">
      <alignment horizontal="left" vertical="center"/>
    </xf>
    <xf numFmtId="0" fontId="5" fillId="5" borderId="31" xfId="14" applyFont="1" applyFill="1" applyBorder="1" applyAlignment="1">
      <alignment horizontal="left" vertical="center"/>
    </xf>
    <xf numFmtId="0" fontId="5" fillId="5" borderId="15" xfId="14" applyFont="1" applyFill="1" applyBorder="1" applyAlignment="1">
      <alignment horizontal="left" vertical="center"/>
    </xf>
    <xf numFmtId="0" fontId="5" fillId="5" borderId="30" xfId="14" applyFont="1" applyFill="1" applyBorder="1" applyAlignment="1">
      <alignment horizontal="left" vertical="center" wrapText="1"/>
    </xf>
    <xf numFmtId="0" fontId="5" fillId="5" borderId="30" xfId="14" applyFont="1" applyFill="1" applyBorder="1" applyAlignment="1">
      <alignment horizontal="left" vertical="center" shrinkToFit="1"/>
    </xf>
    <xf numFmtId="0" fontId="15" fillId="5" borderId="31" xfId="14" applyFont="1" applyFill="1" applyBorder="1" applyAlignment="1">
      <alignment horizontal="left" vertical="center"/>
    </xf>
    <xf numFmtId="0" fontId="15" fillId="5" borderId="1" xfId="14" applyFont="1" applyFill="1" applyBorder="1" applyAlignment="1">
      <alignment horizontal="left" vertical="center" shrinkToFit="1"/>
    </xf>
    <xf numFmtId="0" fontId="15" fillId="3" borderId="15" xfId="14" applyFont="1" applyFill="1" applyBorder="1" applyAlignment="1" applyProtection="1">
      <alignment horizontal="center" vertical="center"/>
      <protection locked="0"/>
    </xf>
    <xf numFmtId="0" fontId="15" fillId="5" borderId="2" xfId="14" applyFont="1" applyFill="1" applyBorder="1" applyAlignment="1" applyProtection="1">
      <alignment horizontal="center" vertical="center" wrapText="1"/>
      <protection locked="0"/>
    </xf>
    <xf numFmtId="0" fontId="15" fillId="3" borderId="12" xfId="14" applyFont="1" applyFill="1" applyBorder="1" applyAlignment="1" applyProtection="1">
      <alignment horizontal="center" vertical="center"/>
      <protection locked="0"/>
    </xf>
    <xf numFmtId="0" fontId="15" fillId="0" borderId="2" xfId="14" applyFont="1" applyBorder="1" applyAlignment="1" applyProtection="1">
      <alignment horizontal="center" vertical="center" wrapText="1"/>
      <protection locked="0"/>
    </xf>
    <xf numFmtId="0" fontId="15" fillId="5" borderId="2" xfId="14" applyFont="1" applyFill="1" applyBorder="1" applyAlignment="1" applyProtection="1">
      <alignment horizontal="center" vertical="center"/>
      <protection locked="0"/>
    </xf>
    <xf numFmtId="0" fontId="15" fillId="3" borderId="2" xfId="14" applyFont="1" applyFill="1" applyBorder="1" applyAlignment="1" applyProtection="1">
      <alignment horizontal="center" vertical="center"/>
      <protection locked="0"/>
    </xf>
    <xf numFmtId="0" fontId="15" fillId="6" borderId="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wrapText="1"/>
      <protection locked="0"/>
    </xf>
    <xf numFmtId="0" fontId="15" fillId="5" borderId="5" xfId="14" applyFont="1" applyFill="1" applyBorder="1" applyAlignment="1" applyProtection="1">
      <alignment horizontal="center" vertical="center"/>
      <protection locked="0"/>
    </xf>
    <xf numFmtId="0" fontId="15" fillId="3" borderId="5" xfId="14" applyFont="1" applyFill="1" applyBorder="1" applyAlignment="1" applyProtection="1">
      <alignment horizontal="center" vertical="center"/>
      <protection locked="0"/>
    </xf>
    <xf numFmtId="0" fontId="15" fillId="5" borderId="15" xfId="14" applyFont="1" applyFill="1" applyBorder="1" applyAlignment="1" applyProtection="1">
      <alignment horizontal="center" vertical="center"/>
      <protection locked="0"/>
    </xf>
    <xf numFmtId="0" fontId="15" fillId="3" borderId="14" xfId="14" applyFont="1" applyFill="1" applyBorder="1" applyAlignment="1" applyProtection="1">
      <alignment horizontal="center" vertical="center"/>
      <protection locked="0"/>
    </xf>
    <xf numFmtId="0" fontId="15" fillId="5" borderId="5" xfId="14" applyFont="1" applyFill="1" applyBorder="1" applyAlignment="1" applyProtection="1">
      <alignment horizontal="center" vertical="center" wrapText="1"/>
      <protection locked="0"/>
    </xf>
    <xf numFmtId="0" fontId="5" fillId="0" borderId="12" xfId="14" applyFont="1" applyBorder="1" applyAlignment="1" applyProtection="1">
      <alignment horizontal="center" vertical="center"/>
      <protection locked="0"/>
    </xf>
    <xf numFmtId="0" fontId="15" fillId="5" borderId="14" xfId="14" applyFont="1" applyFill="1" applyBorder="1" applyAlignment="1" applyProtection="1">
      <alignment horizontal="center" vertical="center" wrapText="1"/>
      <protection locked="0"/>
    </xf>
    <xf numFmtId="0" fontId="5" fillId="5" borderId="12" xfId="14" applyFont="1" applyFill="1" applyBorder="1" applyAlignment="1" applyProtection="1">
      <alignment horizontal="center" vertical="center" wrapText="1"/>
      <protection locked="0"/>
    </xf>
    <xf numFmtId="0" fontId="15" fillId="3" borderId="14" xfId="14" applyFont="1" applyFill="1" applyBorder="1" applyAlignment="1" applyProtection="1">
      <alignment horizontal="center" vertical="center" wrapText="1"/>
      <protection locked="0"/>
    </xf>
    <xf numFmtId="0" fontId="5" fillId="3" borderId="14" xfId="14" applyFont="1" applyFill="1" applyBorder="1" applyAlignment="1" applyProtection="1">
      <alignment horizontal="center" vertical="center"/>
      <protection locked="0"/>
    </xf>
    <xf numFmtId="0" fontId="5" fillId="0" borderId="2" xfId="14" applyFont="1" applyBorder="1" applyAlignment="1" applyProtection="1">
      <alignment horizontal="center" vertical="center"/>
      <protection locked="0"/>
    </xf>
    <xf numFmtId="0" fontId="5" fillId="0" borderId="14" xfId="14" applyFont="1" applyBorder="1" applyAlignment="1" applyProtection="1">
      <alignment horizontal="center" vertical="center"/>
      <protection locked="0"/>
    </xf>
    <xf numFmtId="0" fontId="5" fillId="5" borderId="14" xfId="14" applyFont="1" applyFill="1" applyBorder="1" applyAlignment="1" applyProtection="1">
      <alignment horizontal="center" vertical="center" wrapText="1"/>
      <protection locked="0"/>
    </xf>
    <xf numFmtId="0" fontId="5" fillId="5" borderId="2" xfId="14" applyFont="1" applyFill="1" applyBorder="1" applyAlignment="1" applyProtection="1">
      <alignment horizontal="center" vertical="center"/>
      <protection locked="0"/>
    </xf>
    <xf numFmtId="0" fontId="5" fillId="5" borderId="1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protection locked="0"/>
    </xf>
    <xf numFmtId="0" fontId="5" fillId="5" borderId="14" xfId="14" applyFont="1" applyFill="1" applyBorder="1" applyAlignment="1" applyProtection="1">
      <alignment horizontal="center" vertical="center"/>
      <protection locked="0"/>
    </xf>
    <xf numFmtId="0" fontId="15" fillId="5" borderId="14" xfId="14" applyFont="1" applyFill="1" applyBorder="1" applyAlignment="1" applyProtection="1">
      <alignment horizontal="center" vertical="center"/>
      <protection locked="0"/>
    </xf>
    <xf numFmtId="0" fontId="5" fillId="3" borderId="14" xfId="14" applyFont="1" applyFill="1" applyBorder="1" applyAlignment="1" applyProtection="1">
      <alignment horizontal="center" vertical="center" wrapText="1"/>
      <protection locked="0"/>
    </xf>
    <xf numFmtId="0" fontId="5" fillId="7" borderId="14" xfId="14" applyFont="1" applyFill="1" applyBorder="1" applyAlignment="1" applyProtection="1">
      <alignment horizontal="center" vertical="center" wrapText="1" shrinkToFit="1"/>
      <protection locked="0"/>
    </xf>
    <xf numFmtId="0" fontId="5" fillId="3" borderId="12" xfId="14" applyFont="1" applyFill="1" applyBorder="1" applyAlignment="1" applyProtection="1">
      <alignment horizontal="center" vertical="center"/>
      <protection locked="0"/>
    </xf>
    <xf numFmtId="0" fontId="15" fillId="5" borderId="20" xfId="14" applyFont="1" applyFill="1" applyBorder="1" applyAlignment="1" applyProtection="1">
      <alignment horizontal="center" vertical="center" wrapText="1"/>
      <protection locked="0"/>
    </xf>
    <xf numFmtId="0" fontId="5" fillId="0" borderId="14" xfId="14" applyFont="1" applyBorder="1" applyAlignment="1" applyProtection="1">
      <alignment horizontal="center" vertical="center" wrapText="1"/>
      <protection locked="0"/>
    </xf>
    <xf numFmtId="0" fontId="20" fillId="2" borderId="12" xfId="14" applyFont="1" applyFill="1" applyBorder="1" applyAlignment="1">
      <alignment horizontal="center" vertical="center"/>
    </xf>
    <xf numFmtId="176" fontId="21" fillId="0" borderId="13" xfId="0" applyNumberFormat="1" applyFont="1" applyBorder="1" applyAlignment="1" applyProtection="1">
      <alignment horizontal="left" vertical="center"/>
      <protection locked="0"/>
    </xf>
    <xf numFmtId="176" fontId="21" fillId="0" borderId="14"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shrinkToFit="1"/>
      <protection locked="0"/>
    </xf>
    <xf numFmtId="49" fontId="21" fillId="0" borderId="12"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wrapText="1" shrinkToFit="1"/>
      <protection locked="0"/>
    </xf>
    <xf numFmtId="49" fontId="21" fillId="0" borderId="2"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protection locked="0"/>
    </xf>
    <xf numFmtId="49" fontId="21" fillId="0" borderId="2" xfId="0" applyNumberFormat="1" applyFont="1" applyBorder="1" applyAlignment="1" applyProtection="1">
      <alignment horizontal="left" vertical="center" wrapText="1" shrinkToFit="1"/>
      <protection locked="0"/>
    </xf>
    <xf numFmtId="49" fontId="21" fillId="0" borderId="12" xfId="0" applyNumberFormat="1" applyFont="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protection locked="0"/>
    </xf>
    <xf numFmtId="49" fontId="21" fillId="5" borderId="12" xfId="0" applyNumberFormat="1" applyFont="1" applyFill="1" applyBorder="1" applyAlignment="1" applyProtection="1">
      <alignment horizontal="left" vertical="center"/>
      <protection locked="0"/>
    </xf>
    <xf numFmtId="49" fontId="21" fillId="5" borderId="3"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wrapText="1"/>
      <protection locked="0"/>
    </xf>
    <xf numFmtId="49" fontId="21" fillId="0" borderId="0" xfId="0" applyNumberFormat="1" applyFont="1" applyAlignment="1" applyProtection="1">
      <alignment horizontal="left" vertical="center" shrinkToFit="1"/>
      <protection locked="0"/>
    </xf>
    <xf numFmtId="49" fontId="21" fillId="5" borderId="12" xfId="0" applyNumberFormat="1" applyFont="1" applyFill="1" applyBorder="1" applyAlignment="1" applyProtection="1">
      <alignment horizontal="left" vertical="center" wrapText="1" shrinkToFit="1"/>
      <protection locked="0"/>
    </xf>
    <xf numFmtId="49" fontId="21" fillId="0" borderId="14" xfId="0" applyNumberFormat="1" applyFont="1" applyBorder="1" applyAlignment="1" applyProtection="1">
      <alignment horizontal="left" vertical="center"/>
      <protection locked="0"/>
    </xf>
    <xf numFmtId="177" fontId="21" fillId="5" borderId="5" xfId="0" applyNumberFormat="1" applyFont="1" applyFill="1" applyBorder="1" applyAlignment="1" applyProtection="1">
      <alignment horizontal="left" vertical="center"/>
      <protection locked="0"/>
    </xf>
    <xf numFmtId="177" fontId="21" fillId="5" borderId="14" xfId="0" applyNumberFormat="1" applyFont="1" applyFill="1" applyBorder="1" applyAlignment="1" applyProtection="1">
      <alignment horizontal="left" vertical="center"/>
      <protection locked="0"/>
    </xf>
    <xf numFmtId="176" fontId="21" fillId="5" borderId="12" xfId="0" applyNumberFormat="1" applyFont="1" applyFill="1" applyBorder="1" applyAlignment="1" applyProtection="1">
      <alignment horizontal="left" vertical="center"/>
      <protection locked="0"/>
    </xf>
    <xf numFmtId="177" fontId="21" fillId="0" borderId="14" xfId="0" applyNumberFormat="1" applyFont="1" applyBorder="1" applyAlignment="1" applyProtection="1">
      <alignment horizontal="left" vertical="center"/>
      <protection locked="0"/>
    </xf>
    <xf numFmtId="0" fontId="21" fillId="0" borderId="0" xfId="0" applyFont="1" applyAlignment="1">
      <alignment horizontal="left" vertical="center"/>
    </xf>
    <xf numFmtId="49" fontId="22" fillId="0" borderId="14" xfId="14" applyNumberFormat="1" applyFont="1" applyBorder="1" applyAlignment="1" applyProtection="1">
      <alignment horizontal="left" vertical="center"/>
      <protection locked="0"/>
    </xf>
    <xf numFmtId="0" fontId="9" fillId="0" borderId="0" xfId="14" applyFont="1" applyAlignment="1">
      <alignment horizontal="left" vertical="center"/>
    </xf>
    <xf numFmtId="177" fontId="21" fillId="0" borderId="15" xfId="0" applyNumberFormat="1" applyFont="1" applyBorder="1" applyAlignment="1">
      <alignment horizontal="left" vertical="center"/>
    </xf>
    <xf numFmtId="178" fontId="21" fillId="0" borderId="14" xfId="0" applyNumberFormat="1" applyFont="1" applyBorder="1" applyAlignment="1" applyProtection="1">
      <alignment horizontal="left" vertical="center"/>
      <protection locked="0"/>
    </xf>
    <xf numFmtId="49" fontId="21" fillId="0" borderId="14" xfId="0" applyNumberFormat="1" applyFont="1" applyBorder="1" applyAlignment="1" applyProtection="1">
      <alignment horizontal="left" vertical="center" shrinkToFit="1"/>
      <protection locked="0"/>
    </xf>
    <xf numFmtId="179" fontId="21" fillId="0" borderId="14" xfId="0" applyNumberFormat="1" applyFont="1" applyBorder="1" applyAlignment="1" applyProtection="1">
      <alignment horizontal="left" vertical="center"/>
      <protection locked="0"/>
    </xf>
    <xf numFmtId="179" fontId="21" fillId="5" borderId="14"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shrinkToFit="1"/>
      <protection locked="0"/>
    </xf>
    <xf numFmtId="49" fontId="21" fillId="5" borderId="15" xfId="0" applyNumberFormat="1" applyFont="1" applyFill="1" applyBorder="1" applyAlignment="1" applyProtection="1">
      <alignment horizontal="left" vertical="center"/>
      <protection locked="0"/>
    </xf>
    <xf numFmtId="178"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shrinkToFit="1"/>
      <protection locked="0"/>
    </xf>
    <xf numFmtId="179" fontId="21" fillId="0" borderId="0" xfId="18" applyNumberFormat="1" applyFont="1" applyFill="1" applyAlignment="1" applyProtection="1">
      <alignment horizontal="left" vertical="center"/>
    </xf>
    <xf numFmtId="180" fontId="21" fillId="0" borderId="14" xfId="0" applyNumberFormat="1" applyFont="1" applyBorder="1" applyAlignment="1" applyProtection="1">
      <alignment horizontal="left" vertical="center"/>
      <protection locked="0"/>
    </xf>
    <xf numFmtId="0" fontId="20" fillId="2" borderId="2" xfId="14" applyFont="1" applyFill="1" applyBorder="1" applyAlignment="1">
      <alignment horizontal="center" vertical="center"/>
    </xf>
    <xf numFmtId="49" fontId="21" fillId="0" borderId="14" xfId="0" applyNumberFormat="1" applyFont="1" applyBorder="1" applyAlignment="1" applyProtection="1">
      <alignment horizontal="left" vertical="top" wrapText="1" shrinkToFit="1"/>
      <protection locked="0"/>
    </xf>
    <xf numFmtId="49" fontId="21" fillId="0" borderId="14" xfId="0" applyNumberFormat="1" applyFont="1" applyBorder="1" applyAlignment="1" applyProtection="1">
      <alignment horizontal="left" vertical="center" wrapText="1"/>
      <protection locked="0"/>
    </xf>
    <xf numFmtId="0" fontId="4" fillId="0" borderId="0" xfId="0" applyFont="1" applyAlignment="1">
      <alignment horizontal="left" vertical="center"/>
    </xf>
    <xf numFmtId="49" fontId="21" fillId="5" borderId="14" xfId="0" applyNumberFormat="1" applyFont="1" applyFill="1" applyBorder="1" applyAlignment="1" applyProtection="1">
      <alignment horizontal="left" vertical="center" wrapText="1" shrinkToFit="1"/>
      <protection locked="0"/>
    </xf>
    <xf numFmtId="49" fontId="23" fillId="5" borderId="2" xfId="0" applyNumberFormat="1" applyFont="1" applyFill="1" applyBorder="1" applyAlignment="1" applyProtection="1">
      <alignment horizontal="left" vertical="center" shrinkToFit="1"/>
      <protection locked="0"/>
    </xf>
    <xf numFmtId="179" fontId="21" fillId="5" borderId="12" xfId="0" applyNumberFormat="1" applyFont="1" applyFill="1" applyBorder="1" applyAlignment="1" applyProtection="1">
      <alignment horizontal="left" vertical="center"/>
      <protection locked="0"/>
    </xf>
    <xf numFmtId="49" fontId="21" fillId="0" borderId="14" xfId="0" applyNumberFormat="1" applyFont="1" applyBorder="1" applyAlignment="1" applyProtection="1">
      <alignment horizontal="left" vertical="top" wrapText="1"/>
      <protection locked="0"/>
    </xf>
    <xf numFmtId="0" fontId="24" fillId="8" borderId="34" xfId="0" applyFont="1" applyFill="1" applyBorder="1" applyAlignment="1">
      <alignment horizontal="center" vertical="center" wrapText="1"/>
    </xf>
    <xf numFmtId="0" fontId="25" fillId="8" borderId="34" xfId="0" applyFont="1" applyFill="1" applyBorder="1" applyAlignment="1">
      <alignment horizontal="center" vertical="center"/>
    </xf>
    <xf numFmtId="14" fontId="15" fillId="0" borderId="13" xfId="14" applyNumberFormat="1" applyFont="1" applyBorder="1" applyAlignment="1">
      <alignment horizontal="center" vertical="center" wrapText="1"/>
    </xf>
    <xf numFmtId="14" fontId="15" fillId="0" borderId="14" xfId="14" applyNumberFormat="1" applyFont="1" applyBorder="1" applyAlignment="1">
      <alignment horizontal="center" vertical="center" wrapText="1"/>
    </xf>
    <xf numFmtId="181" fontId="5" fillId="0" borderId="15" xfId="14" applyNumberFormat="1" applyFont="1" applyBorder="1" applyAlignment="1">
      <alignment horizontal="center" vertical="center"/>
    </xf>
    <xf numFmtId="14" fontId="5" fillId="5" borderId="2" xfId="14" applyNumberFormat="1" applyFont="1" applyFill="1" applyBorder="1" applyAlignment="1">
      <alignment horizontal="center" vertical="center" wrapText="1"/>
    </xf>
    <xf numFmtId="49" fontId="5" fillId="0" borderId="12" xfId="14" applyNumberFormat="1" applyFont="1" applyBorder="1" applyAlignment="1">
      <alignment horizontal="center" vertical="center"/>
    </xf>
    <xf numFmtId="0" fontId="5" fillId="0" borderId="15" xfId="14" applyFont="1" applyBorder="1" applyAlignment="1">
      <alignment horizontal="center" vertical="center" wrapText="1"/>
    </xf>
    <xf numFmtId="49" fontId="5" fillId="0" borderId="2" xfId="14" applyNumberFormat="1" applyFont="1" applyBorder="1" applyAlignment="1">
      <alignment horizontal="center" vertical="center"/>
    </xf>
    <xf numFmtId="49" fontId="5" fillId="5" borderId="2" xfId="14" applyNumberFormat="1" applyFont="1" applyFill="1" applyBorder="1" applyAlignment="1">
      <alignment horizontal="center" vertical="center"/>
    </xf>
    <xf numFmtId="49" fontId="5" fillId="0" borderId="2" xfId="14" applyNumberFormat="1" applyFont="1" applyBorder="1" applyAlignment="1">
      <alignment horizontal="center" vertical="center" wrapText="1" shrinkToFit="1"/>
    </xf>
    <xf numFmtId="49" fontId="5" fillId="0" borderId="12" xfId="14" applyNumberFormat="1" applyFont="1" applyBorder="1" applyAlignment="1">
      <alignment horizontal="center" vertical="center" wrapText="1"/>
    </xf>
    <xf numFmtId="49" fontId="5" fillId="0" borderId="15" xfId="14" applyNumberFormat="1" applyFont="1" applyBorder="1" applyAlignment="1">
      <alignment horizontal="center" vertical="center"/>
    </xf>
    <xf numFmtId="49" fontId="5" fillId="5" borderId="2" xfId="14" applyNumberFormat="1" applyFont="1" applyFill="1" applyBorder="1" applyAlignment="1">
      <alignment horizontal="center" vertical="center" wrapText="1"/>
    </xf>
    <xf numFmtId="49" fontId="5" fillId="0" borderId="2" xfId="14" applyNumberFormat="1" applyFont="1" applyBorder="1" applyAlignment="1">
      <alignment horizontal="center" vertical="center" wrapText="1"/>
    </xf>
    <xf numFmtId="49" fontId="5" fillId="5" borderId="12" xfId="14" applyNumberFormat="1" applyFont="1" applyFill="1" applyBorder="1" applyAlignment="1">
      <alignment horizontal="center" vertical="center"/>
    </xf>
    <xf numFmtId="49" fontId="5" fillId="5" borderId="3" xfId="14" applyNumberFormat="1" applyFont="1" applyFill="1" applyBorder="1" applyAlignment="1">
      <alignment horizontal="center" vertical="center"/>
    </xf>
    <xf numFmtId="49" fontId="5" fillId="5" borderId="12" xfId="14"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shrinkToFit="1"/>
    </xf>
    <xf numFmtId="49" fontId="5" fillId="0" borderId="12" xfId="0" applyNumberFormat="1" applyFont="1" applyBorder="1" applyAlignment="1">
      <alignment horizontal="center" vertical="center" wrapText="1" shrinkToFit="1"/>
    </xf>
    <xf numFmtId="177" fontId="5" fillId="0" borderId="14" xfId="14" applyNumberFormat="1" applyFont="1" applyBorder="1" applyAlignment="1">
      <alignment horizontal="center" vertical="center"/>
    </xf>
    <xf numFmtId="177" fontId="5" fillId="5" borderId="5" xfId="14" applyNumberFormat="1" applyFont="1" applyFill="1" applyBorder="1" applyAlignment="1">
      <alignment horizontal="center" vertical="center" wrapText="1"/>
    </xf>
    <xf numFmtId="177" fontId="5" fillId="5" borderId="14" xfId="14" applyNumberFormat="1" applyFont="1" applyFill="1" applyBorder="1" applyAlignment="1">
      <alignment horizontal="center" vertical="center" wrapText="1"/>
    </xf>
    <xf numFmtId="0" fontId="15" fillId="5" borderId="12" xfId="0" applyFont="1" applyFill="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5" fillId="0" borderId="18" xfId="14" applyFont="1" applyBorder="1" applyAlignment="1">
      <alignment horizontal="center" vertical="center"/>
    </xf>
    <xf numFmtId="49" fontId="15" fillId="0" borderId="15" xfId="14" applyNumberFormat="1" applyFont="1" applyBorder="1" applyAlignment="1">
      <alignment horizontal="center" vertical="center"/>
    </xf>
    <xf numFmtId="0" fontId="5" fillId="0" borderId="2" xfId="14" applyFont="1" applyBorder="1" applyAlignment="1">
      <alignment horizontal="center" vertical="center" wrapText="1"/>
    </xf>
    <xf numFmtId="46" fontId="5" fillId="0" borderId="12" xfId="14" applyNumberFormat="1" applyFont="1" applyBorder="1" applyAlignment="1">
      <alignment horizontal="center" vertical="center" wrapText="1"/>
    </xf>
    <xf numFmtId="178" fontId="5" fillId="0" borderId="12" xfId="14" applyNumberFormat="1" applyFont="1" applyBorder="1" applyAlignment="1">
      <alignment horizontal="center" vertical="center"/>
    </xf>
    <xf numFmtId="49" fontId="5" fillId="5" borderId="14" xfId="14" applyNumberFormat="1" applyFont="1" applyFill="1" applyBorder="1" applyAlignment="1">
      <alignment horizontal="center" vertical="center" wrapText="1"/>
    </xf>
    <xf numFmtId="178" fontId="5" fillId="0" borderId="14" xfId="14" applyNumberFormat="1" applyFont="1" applyBorder="1" applyAlignment="1">
      <alignment horizontal="center" vertical="center" wrapText="1"/>
    </xf>
    <xf numFmtId="49" fontId="5" fillId="0" borderId="14" xfId="14" applyNumberFormat="1" applyFont="1" applyBorder="1" applyAlignment="1">
      <alignment horizontal="center" vertical="center"/>
    </xf>
    <xf numFmtId="49" fontId="5" fillId="0" borderId="14" xfId="14" applyNumberFormat="1" applyFont="1" applyBorder="1" applyAlignment="1">
      <alignment horizontal="center" vertical="center" wrapText="1"/>
    </xf>
    <xf numFmtId="179" fontId="5" fillId="0" borderId="14" xfId="14" applyNumberFormat="1" applyFont="1" applyBorder="1" applyAlignment="1">
      <alignment horizontal="center" vertical="center" wrapText="1"/>
    </xf>
    <xf numFmtId="0" fontId="5" fillId="5" borderId="2" xfId="14" applyFont="1" applyFill="1" applyBorder="1" applyAlignment="1">
      <alignment horizontal="center" vertical="center" wrapText="1"/>
    </xf>
    <xf numFmtId="46" fontId="5" fillId="5" borderId="12" xfId="14" applyNumberFormat="1" applyFont="1" applyFill="1" applyBorder="1" applyAlignment="1">
      <alignment horizontal="center" vertical="center" wrapText="1"/>
    </xf>
    <xf numFmtId="49" fontId="5" fillId="5" borderId="15" xfId="14" applyNumberFormat="1" applyFont="1" applyFill="1" applyBorder="1" applyAlignment="1">
      <alignment horizontal="center" vertical="center"/>
    </xf>
    <xf numFmtId="178" fontId="5" fillId="5" borderId="12" xfId="14" applyNumberFormat="1" applyFont="1" applyFill="1" applyBorder="1" applyAlignment="1">
      <alignment horizontal="center" vertical="center"/>
    </xf>
    <xf numFmtId="178" fontId="5" fillId="5" borderId="14" xfId="14" applyNumberFormat="1" applyFont="1" applyFill="1" applyBorder="1" applyAlignment="1">
      <alignment horizontal="center" vertical="center" wrapText="1"/>
    </xf>
    <xf numFmtId="49" fontId="5" fillId="5" borderId="14" xfId="14" applyNumberFormat="1" applyFont="1" applyFill="1" applyBorder="1" applyAlignment="1">
      <alignment horizontal="center" vertical="center"/>
    </xf>
    <xf numFmtId="179" fontId="5" fillId="5" borderId="14" xfId="14" applyNumberFormat="1" applyFont="1" applyFill="1" applyBorder="1" applyAlignment="1">
      <alignment horizontal="center" vertical="center" wrapText="1"/>
    </xf>
    <xf numFmtId="0" fontId="5" fillId="5" borderId="12" xfId="14" applyFont="1" applyFill="1" applyBorder="1" applyAlignment="1">
      <alignment horizontal="center" vertical="center"/>
    </xf>
    <xf numFmtId="0" fontId="5" fillId="5" borderId="15" xfId="14" applyFont="1" applyFill="1" applyBorder="1" applyAlignment="1">
      <alignment horizontal="center" vertical="center" wrapText="1"/>
    </xf>
    <xf numFmtId="179" fontId="5" fillId="0" borderId="14" xfId="14" applyNumberFormat="1" applyFont="1" applyBorder="1" applyAlignment="1">
      <alignment horizontal="center" vertical="center"/>
    </xf>
    <xf numFmtId="0" fontId="5" fillId="5" borderId="14" xfId="14" applyFont="1" applyFill="1" applyBorder="1" applyAlignment="1">
      <alignment horizontal="center" vertical="center"/>
    </xf>
    <xf numFmtId="49" fontId="5" fillId="5" borderId="14" xfId="14" applyNumberFormat="1" applyFont="1" applyFill="1" applyBorder="1" applyAlignment="1">
      <alignment horizontal="center" vertical="center" wrapText="1" shrinkToFit="1"/>
    </xf>
    <xf numFmtId="0" fontId="15" fillId="5" borderId="15" xfId="14" applyFont="1" applyFill="1" applyBorder="1" applyAlignment="1">
      <alignment horizontal="center" vertical="center"/>
    </xf>
    <xf numFmtId="0" fontId="5" fillId="5" borderId="2" xfId="14" applyFont="1" applyFill="1" applyBorder="1" applyAlignment="1">
      <alignment horizontal="center" vertical="center"/>
    </xf>
    <xf numFmtId="49" fontId="15" fillId="5" borderId="2" xfId="14" applyNumberFormat="1" applyFont="1" applyFill="1" applyBorder="1" applyAlignment="1">
      <alignment horizontal="center" vertical="center" wrapText="1" shrinkToFit="1"/>
    </xf>
    <xf numFmtId="49" fontId="5" fillId="5" borderId="12" xfId="14" applyNumberFormat="1" applyFont="1" applyFill="1" applyBorder="1" applyAlignment="1">
      <alignment horizontal="center" vertical="center" wrapText="1" shrinkToFit="1"/>
    </xf>
    <xf numFmtId="0" fontId="10" fillId="2" borderId="12" xfId="14" applyFont="1" applyFill="1" applyBorder="1" applyAlignment="1">
      <alignment horizontal="center" vertical="center" shrinkToFit="1"/>
    </xf>
    <xf numFmtId="0" fontId="15" fillId="0" borderId="13" xfId="14" applyFont="1" applyBorder="1" applyAlignment="1" applyProtection="1">
      <alignment horizontal="left" vertical="center" wrapText="1" shrinkToFit="1"/>
      <protection locked="0"/>
    </xf>
    <xf numFmtId="0" fontId="15" fillId="0" borderId="14" xfId="14"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shrinkToFit="1"/>
      <protection locked="0"/>
    </xf>
    <xf numFmtId="49" fontId="5" fillId="5" borderId="2" xfId="14" applyNumberFormat="1" applyFont="1" applyFill="1" applyBorder="1" applyAlignment="1" applyProtection="1">
      <alignment horizontal="left" vertical="center" wrapText="1" shrinkToFit="1"/>
      <protection locked="0"/>
    </xf>
    <xf numFmtId="49" fontId="5" fillId="0" borderId="12" xfId="14" applyNumberFormat="1" applyFont="1" applyBorder="1" applyAlignment="1" applyProtection="1">
      <alignment horizontal="left" vertical="center" wrapText="1" shrinkToFit="1"/>
      <protection locked="0"/>
    </xf>
    <xf numFmtId="49" fontId="15" fillId="0" borderId="15" xfId="14" applyNumberFormat="1" applyFont="1" applyBorder="1" applyAlignment="1" applyProtection="1">
      <alignment horizontal="left" vertical="center" wrapText="1" shrinkToFit="1"/>
      <protection locked="0"/>
    </xf>
    <xf numFmtId="49" fontId="5" fillId="0" borderId="2" xfId="14" applyNumberFormat="1" applyFont="1" applyBorder="1" applyAlignment="1" applyProtection="1">
      <alignment horizontal="left" vertical="center" wrapText="1" shrinkToFit="1"/>
      <protection locked="0"/>
    </xf>
    <xf numFmtId="49" fontId="1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shrinkToFit="1"/>
      <protection locked="0"/>
    </xf>
    <xf numFmtId="49" fontId="5" fillId="5" borderId="12" xfId="14" applyNumberFormat="1" applyFont="1" applyFill="1" applyBorder="1" applyAlignment="1" applyProtection="1">
      <alignment horizontal="left" vertical="center" wrapText="1" shrinkToFit="1"/>
      <protection locked="0"/>
    </xf>
    <xf numFmtId="49" fontId="5" fillId="5" borderId="3" xfId="14" applyNumberFormat="1" applyFont="1" applyFill="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wrapText="1" shrinkToFit="1"/>
      <protection locked="0"/>
    </xf>
    <xf numFmtId="49" fontId="5" fillId="5" borderId="5" xfId="14" applyNumberFormat="1" applyFont="1" applyFill="1" applyBorder="1" applyAlignment="1" applyProtection="1">
      <alignment horizontal="left" vertical="center" wrapText="1" shrinkToFit="1"/>
      <protection locked="0"/>
    </xf>
    <xf numFmtId="49" fontId="15" fillId="0" borderId="2" xfId="14" applyNumberFormat="1" applyFont="1" applyBorder="1" applyAlignment="1" applyProtection="1">
      <alignment horizontal="left" vertical="center" wrapText="1" shrinkToFit="1"/>
      <protection locked="0"/>
    </xf>
    <xf numFmtId="49" fontId="5" fillId="5" borderId="14" xfId="14" applyNumberFormat="1" applyFont="1" applyFill="1" applyBorder="1" applyAlignment="1" applyProtection="1">
      <alignment horizontal="left" vertical="center" wrapText="1" shrinkToFit="1"/>
      <protection locked="0"/>
    </xf>
    <xf numFmtId="0" fontId="26" fillId="0" borderId="15" xfId="14" applyFont="1" applyBorder="1" applyAlignment="1" applyProtection="1">
      <alignment horizontal="left" vertical="center" wrapText="1" shrinkToFit="1"/>
      <protection locked="0"/>
    </xf>
    <xf numFmtId="0" fontId="15" fillId="5" borderId="12" xfId="0" applyFont="1" applyFill="1" applyBorder="1" applyAlignment="1" applyProtection="1">
      <alignment horizontal="left" vertical="center" wrapText="1" shrinkToFit="1"/>
      <protection locked="0"/>
    </xf>
    <xf numFmtId="177" fontId="15" fillId="0" borderId="2" xfId="14" applyNumberFormat="1" applyFont="1" applyBorder="1" applyAlignment="1" applyProtection="1">
      <alignment horizontal="left" vertical="center" wrapText="1" shrinkToFit="1"/>
      <protection locked="0"/>
    </xf>
    <xf numFmtId="177" fontId="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protection locked="0"/>
    </xf>
    <xf numFmtId="177" fontId="15" fillId="5" borderId="2" xfId="14" applyNumberFormat="1" applyFont="1" applyFill="1" applyBorder="1" applyAlignment="1" applyProtection="1">
      <alignment horizontal="left" vertical="center" wrapText="1" shrinkToFit="1"/>
      <protection locked="0"/>
    </xf>
    <xf numFmtId="177" fontId="5" fillId="5" borderId="12"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wrapText="1"/>
      <protection locked="0"/>
    </xf>
    <xf numFmtId="49" fontId="15" fillId="5" borderId="2" xfId="14" applyNumberFormat="1" applyFont="1" applyFill="1" applyBorder="1" applyAlignment="1" applyProtection="1">
      <alignment horizontal="left" vertical="center" wrapText="1" shrinkToFit="1"/>
      <protection locked="0"/>
    </xf>
    <xf numFmtId="177" fontId="15" fillId="5" borderId="15" xfId="14" applyNumberFormat="1" applyFont="1" applyFill="1" applyBorder="1" applyAlignment="1" applyProtection="1">
      <alignment horizontal="left" vertical="center" wrapText="1" shrinkToFit="1"/>
      <protection locked="0"/>
    </xf>
    <xf numFmtId="0" fontId="10" fillId="2" borderId="2" xfId="14" applyFont="1" applyFill="1" applyBorder="1" applyAlignment="1">
      <alignment horizontal="center" vertical="center" shrinkToFit="1"/>
    </xf>
    <xf numFmtId="49" fontId="15" fillId="0" borderId="14" xfId="14" applyNumberFormat="1" applyFont="1" applyBorder="1" applyAlignment="1" applyProtection="1">
      <alignment horizontal="left" vertical="top" wrapText="1" shrinkToFit="1"/>
      <protection locked="0"/>
    </xf>
    <xf numFmtId="49" fontId="15" fillId="0" borderId="14" xfId="14" applyNumberFormat="1" applyFont="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shrinkToFit="1"/>
      <protection locked="0"/>
    </xf>
    <xf numFmtId="0" fontId="5" fillId="0" borderId="30" xfId="0" applyFont="1" applyBorder="1" applyAlignment="1">
      <alignment horizontal="left" vertical="center" shrinkToFit="1"/>
    </xf>
    <xf numFmtId="49" fontId="5" fillId="5" borderId="14" xfId="14" applyNumberFormat="1" applyFont="1" applyFill="1" applyBorder="1" applyAlignment="1" applyProtection="1">
      <alignment horizontal="left" vertical="center" shrinkToFit="1"/>
      <protection locked="0"/>
    </xf>
    <xf numFmtId="49" fontId="5" fillId="0" borderId="12" xfId="14" applyNumberFormat="1" applyFont="1" applyBorder="1" applyAlignment="1" applyProtection="1">
      <alignment horizontal="left" vertical="center" shrinkToFit="1"/>
      <protection locked="0"/>
    </xf>
    <xf numFmtId="49" fontId="15" fillId="5" borderId="14"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shrinkToFit="1"/>
      <protection locked="0"/>
    </xf>
    <xf numFmtId="49" fontId="5" fillId="5" borderId="2" xfId="14" applyNumberFormat="1" applyFont="1" applyFill="1" applyBorder="1" applyAlignment="1" applyProtection="1">
      <alignment horizontal="left" vertical="center" shrinkToFit="1"/>
      <protection locked="0"/>
    </xf>
    <xf numFmtId="0" fontId="27" fillId="0" borderId="0" xfId="8" applyFont="1" applyProtection="1">
      <alignment vertical="center"/>
      <protection locked="0"/>
    </xf>
    <xf numFmtId="0" fontId="28" fillId="0" borderId="0" xfId="8" applyFont="1" applyProtection="1">
      <alignment vertical="center"/>
      <protection locked="0"/>
    </xf>
    <xf numFmtId="0" fontId="29" fillId="0" borderId="0" xfId="8" applyFont="1" applyProtection="1">
      <alignment vertical="center"/>
      <protection locked="0"/>
    </xf>
    <xf numFmtId="0" fontId="30" fillId="0" borderId="0" xfId="8" applyFont="1" applyProtection="1">
      <alignment vertical="center"/>
      <protection locked="0"/>
    </xf>
    <xf numFmtId="0" fontId="30" fillId="0" borderId="35" xfId="8" applyFont="1" applyBorder="1" applyAlignment="1" applyProtection="1">
      <alignment horizontal="center" vertical="center"/>
      <protection locked="0"/>
    </xf>
    <xf numFmtId="0" fontId="30" fillId="0" borderId="36" xfId="8" applyFont="1" applyBorder="1" applyAlignment="1" applyProtection="1">
      <alignment horizontal="center" vertical="center"/>
      <protection locked="0"/>
    </xf>
    <xf numFmtId="0" fontId="30" fillId="0" borderId="37" xfId="8" applyFont="1" applyBorder="1" applyAlignment="1" applyProtection="1">
      <alignment horizontal="center" vertical="center"/>
      <protection locked="0"/>
    </xf>
    <xf numFmtId="0" fontId="30" fillId="0" borderId="38" xfId="8" applyFont="1" applyBorder="1" applyAlignment="1" applyProtection="1">
      <alignment vertical="top"/>
      <protection locked="0"/>
    </xf>
    <xf numFmtId="177" fontId="31" fillId="0" borderId="39" xfId="8" applyNumberFormat="1" applyFont="1" applyBorder="1" applyAlignment="1">
      <alignment horizontal="left" vertical="center" shrinkToFit="1"/>
    </xf>
    <xf numFmtId="0" fontId="30" fillId="0" borderId="40" xfId="8" applyFont="1" applyBorder="1" applyProtection="1">
      <alignment vertical="center"/>
      <protection locked="0"/>
    </xf>
    <xf numFmtId="0" fontId="29" fillId="0" borderId="39" xfId="8" applyFont="1" applyBorder="1" applyAlignment="1" applyProtection="1">
      <alignment horizontal="center" vertical="center"/>
      <protection locked="0"/>
    </xf>
    <xf numFmtId="0" fontId="32" fillId="0" borderId="39" xfId="8" applyFont="1" applyBorder="1" applyAlignment="1">
      <alignment horizontal="left" vertical="center" shrinkToFit="1"/>
    </xf>
    <xf numFmtId="0" fontId="30" fillId="0" borderId="39" xfId="8" applyFont="1" applyBorder="1" applyProtection="1">
      <alignment vertical="center"/>
      <protection locked="0"/>
    </xf>
    <xf numFmtId="0" fontId="29" fillId="0" borderId="39" xfId="8" applyFont="1" applyBorder="1" applyAlignment="1" applyProtection="1">
      <alignment vertical="top"/>
      <protection locked="0"/>
    </xf>
    <xf numFmtId="177" fontId="31" fillId="0" borderId="39" xfId="8" applyNumberFormat="1" applyFont="1" applyBorder="1" applyAlignment="1">
      <alignment horizontal="left" vertical="center" wrapText="1"/>
    </xf>
    <xf numFmtId="177" fontId="31" fillId="0" borderId="41" xfId="8" applyNumberFormat="1" applyFont="1" applyBorder="1" applyAlignment="1">
      <alignment horizontal="left" vertical="center" wrapText="1"/>
    </xf>
    <xf numFmtId="0" fontId="28" fillId="0" borderId="42" xfId="8" applyFont="1" applyBorder="1" applyAlignment="1" applyProtection="1">
      <alignment horizontal="left" vertical="center"/>
      <protection locked="0"/>
    </xf>
    <xf numFmtId="0" fontId="28" fillId="0" borderId="38" xfId="8" applyFont="1" applyBorder="1" applyAlignment="1" applyProtection="1">
      <alignment horizontal="center" vertical="center"/>
      <protection locked="0"/>
    </xf>
    <xf numFmtId="0" fontId="28" fillId="0" borderId="39" xfId="8" applyFont="1" applyBorder="1" applyAlignment="1" applyProtection="1">
      <alignment horizontal="center" vertical="center"/>
      <protection locked="0"/>
    </xf>
    <xf numFmtId="0" fontId="28" fillId="0" borderId="43" xfId="8" applyFont="1" applyBorder="1" applyAlignment="1" applyProtection="1">
      <alignment horizontal="center" vertical="center"/>
      <protection locked="0"/>
    </xf>
    <xf numFmtId="0" fontId="28" fillId="0" borderId="39" xfId="8" applyFont="1" applyBorder="1" applyAlignment="1" applyProtection="1">
      <alignment horizontal="left" vertical="top" shrinkToFit="1"/>
      <protection locked="0"/>
    </xf>
    <xf numFmtId="0" fontId="31" fillId="0" borderId="39" xfId="8" applyFont="1" applyBorder="1" applyAlignment="1">
      <alignment horizontal="left" vertical="top" shrinkToFit="1"/>
    </xf>
    <xf numFmtId="0" fontId="31" fillId="0" borderId="41" xfId="8" applyFont="1" applyBorder="1" applyAlignment="1">
      <alignment horizontal="left" vertical="top" shrinkToFit="1"/>
    </xf>
    <xf numFmtId="0" fontId="28" fillId="0" borderId="40" xfId="8" applyFont="1" applyBorder="1" applyAlignment="1" applyProtection="1">
      <alignment horizontal="left" vertical="center" wrapText="1"/>
      <protection locked="0"/>
    </xf>
    <xf numFmtId="0" fontId="28" fillId="0" borderId="44" xfId="8" applyFont="1" applyBorder="1" applyAlignment="1" applyProtection="1">
      <alignment horizontal="left" vertical="center" shrinkToFit="1"/>
      <protection locked="0"/>
    </xf>
    <xf numFmtId="0" fontId="29" fillId="0" borderId="0" xfId="8" applyFont="1" applyAlignment="1" applyProtection="1">
      <alignment horizontal="left" vertical="top"/>
      <protection locked="0"/>
    </xf>
    <xf numFmtId="0" fontId="28" fillId="0" borderId="35" xfId="8" applyFont="1" applyBorder="1" applyAlignment="1" applyProtection="1">
      <alignment horizontal="center" vertical="center" wrapText="1"/>
      <protection locked="0"/>
    </xf>
    <xf numFmtId="0" fontId="28" fillId="0" borderId="43" xfId="8" applyFont="1" applyBorder="1" applyAlignment="1" applyProtection="1">
      <alignment horizontal="center" vertical="center" wrapText="1"/>
      <protection locked="0"/>
    </xf>
    <xf numFmtId="0" fontId="29" fillId="0" borderId="45" xfId="8" applyFont="1" applyBorder="1" applyAlignment="1" applyProtection="1">
      <alignment horizontal="center" vertical="center"/>
      <protection locked="0"/>
    </xf>
    <xf numFmtId="0" fontId="29" fillId="0" borderId="46" xfId="8" applyFont="1" applyBorder="1" applyAlignment="1" applyProtection="1">
      <alignment horizontal="center" vertical="center"/>
      <protection locked="0"/>
    </xf>
    <xf numFmtId="0" fontId="29" fillId="0" borderId="38" xfId="8" applyFont="1" applyBorder="1" applyProtection="1">
      <alignment vertical="center"/>
      <protection locked="0"/>
    </xf>
    <xf numFmtId="0" fontId="29" fillId="0" borderId="36" xfId="8" applyFont="1" applyBorder="1" applyProtection="1">
      <alignment vertical="center"/>
      <protection locked="0"/>
    </xf>
    <xf numFmtId="0" fontId="28" fillId="0" borderId="28" xfId="8" applyFont="1" applyBorder="1" applyProtection="1">
      <alignment vertical="center"/>
      <protection locked="0"/>
    </xf>
    <xf numFmtId="0" fontId="28" fillId="0" borderId="0" xfId="8" applyFont="1" applyAlignment="1" applyProtection="1">
      <alignment vertical="top"/>
      <protection locked="0"/>
    </xf>
    <xf numFmtId="0" fontId="29" fillId="0" borderId="0" xfId="8" applyFont="1" applyAlignment="1" applyProtection="1">
      <alignment vertical="top"/>
      <protection locked="0"/>
    </xf>
    <xf numFmtId="0" fontId="33" fillId="0" borderId="38" xfId="8" applyFont="1" applyBorder="1">
      <alignment vertical="center"/>
    </xf>
    <xf numFmtId="0" fontId="33" fillId="0" borderId="39" xfId="8" applyFont="1" applyBorder="1">
      <alignment vertical="center"/>
    </xf>
    <xf numFmtId="0" fontId="28" fillId="0" borderId="39" xfId="8" applyFont="1" applyBorder="1" applyAlignment="1" applyProtection="1">
      <alignment horizontal="right" vertical="center"/>
      <protection locked="0"/>
    </xf>
    <xf numFmtId="177" fontId="33" fillId="0" borderId="38" xfId="8" applyNumberFormat="1" applyFont="1" applyBorder="1" applyAlignment="1">
      <alignment horizontal="left" vertical="top" wrapText="1"/>
    </xf>
    <xf numFmtId="177" fontId="33" fillId="0" borderId="39" xfId="8" applyNumberFormat="1" applyFont="1" applyBorder="1" applyAlignment="1">
      <alignment horizontal="left" vertical="top" wrapText="1"/>
    </xf>
    <xf numFmtId="0" fontId="28" fillId="0" borderId="44" xfId="8" applyFont="1" applyBorder="1" applyAlignment="1" applyProtection="1">
      <alignment horizontal="center" vertical="center"/>
      <protection locked="0"/>
    </xf>
    <xf numFmtId="0" fontId="29" fillId="0" borderId="28" xfId="8" applyFont="1" applyBorder="1" applyProtection="1">
      <alignment vertical="center"/>
      <protection locked="0"/>
    </xf>
    <xf numFmtId="0" fontId="34" fillId="0" borderId="38" xfId="2" applyNumberFormat="1" applyFont="1" applyBorder="1" applyAlignment="1" applyProtection="1">
      <alignment horizontal="left" vertical="center"/>
    </xf>
    <xf numFmtId="0" fontId="34" fillId="0" borderId="39" xfId="2" applyNumberFormat="1" applyFont="1" applyBorder="1" applyAlignment="1" applyProtection="1">
      <alignment horizontal="left" vertical="center"/>
    </xf>
    <xf numFmtId="0" fontId="34" fillId="0" borderId="36" xfId="2" applyNumberFormat="1" applyFont="1" applyBorder="1" applyAlignment="1" applyProtection="1">
      <alignment horizontal="left" vertical="center"/>
    </xf>
    <xf numFmtId="0" fontId="30" fillId="0" borderId="43" xfId="8" applyFont="1" applyBorder="1" applyAlignment="1" applyProtection="1">
      <alignment horizontal="center" vertical="center" shrinkToFit="1"/>
      <protection locked="0"/>
    </xf>
    <xf numFmtId="0" fontId="33" fillId="0" borderId="39" xfId="8" applyFont="1" applyBorder="1" applyAlignment="1">
      <alignment horizontal="right" vertical="center"/>
    </xf>
    <xf numFmtId="0" fontId="33" fillId="0" borderId="36" xfId="8" applyFont="1" applyBorder="1" applyAlignment="1">
      <alignment horizontal="right" vertical="center"/>
    </xf>
    <xf numFmtId="0" fontId="30" fillId="9" borderId="0" xfId="8" applyFont="1" applyFill="1" applyAlignment="1" applyProtection="1">
      <alignment horizontal="left" vertical="center" wrapText="1"/>
      <protection locked="0"/>
    </xf>
    <xf numFmtId="177" fontId="33" fillId="9" borderId="35" xfId="8" applyNumberFormat="1" applyFont="1" applyFill="1" applyBorder="1" applyAlignment="1">
      <alignment horizontal="left" vertical="top" wrapText="1"/>
    </xf>
    <xf numFmtId="177" fontId="33" fillId="9" borderId="39" xfId="8" applyNumberFormat="1" applyFont="1" applyFill="1" applyBorder="1" applyAlignment="1">
      <alignment horizontal="left" vertical="top" wrapText="1"/>
    </xf>
    <xf numFmtId="177" fontId="33" fillId="9" borderId="36" xfId="8" applyNumberFormat="1" applyFont="1" applyFill="1" applyBorder="1" applyAlignment="1">
      <alignment horizontal="left" vertical="top" wrapText="1"/>
    </xf>
    <xf numFmtId="0" fontId="29" fillId="0" borderId="0" xfId="8" applyFont="1" applyAlignment="1" applyProtection="1">
      <alignment vertical="center" wrapText="1"/>
      <protection locked="0"/>
    </xf>
    <xf numFmtId="177" fontId="35" fillId="0" borderId="27" xfId="8" applyNumberFormat="1" applyFont="1" applyBorder="1" applyAlignment="1">
      <alignment horizontal="center" vertical="center" shrinkToFit="1"/>
    </xf>
    <xf numFmtId="0" fontId="30" fillId="0" borderId="0" xfId="8" applyFont="1" applyAlignment="1" applyProtection="1">
      <alignment horizontal="left" vertical="center" wrapText="1"/>
      <protection locked="0"/>
    </xf>
    <xf numFmtId="0" fontId="30" fillId="0" borderId="28" xfId="8" applyFont="1" applyBorder="1" applyAlignment="1" applyProtection="1">
      <alignment horizontal="center" vertical="center"/>
      <protection locked="0"/>
    </xf>
    <xf numFmtId="0" fontId="30" fillId="0" borderId="25" xfId="8" applyFont="1" applyBorder="1" applyAlignment="1" applyProtection="1">
      <alignment horizontal="center" vertical="center"/>
      <protection locked="0"/>
    </xf>
    <xf numFmtId="0" fontId="30" fillId="0" borderId="47" xfId="8" applyFont="1" applyBorder="1" applyAlignment="1" applyProtection="1">
      <alignment horizontal="center" vertical="center"/>
      <protection locked="0"/>
    </xf>
    <xf numFmtId="0" fontId="29" fillId="0" borderId="9" xfId="8" applyFont="1" applyBorder="1" applyAlignment="1" applyProtection="1">
      <alignment vertical="top"/>
      <protection locked="0"/>
    </xf>
    <xf numFmtId="177" fontId="31" fillId="0" borderId="0" xfId="8" applyNumberFormat="1" applyFont="1" applyAlignment="1">
      <alignment horizontal="left" vertical="center" shrinkToFit="1"/>
    </xf>
    <xf numFmtId="0" fontId="29" fillId="0" borderId="48" xfId="8" applyFont="1" applyBorder="1" applyProtection="1">
      <alignment vertical="center"/>
      <protection locked="0"/>
    </xf>
    <xf numFmtId="0" fontId="29" fillId="0" borderId="0" xfId="8" applyFont="1" applyAlignment="1" applyProtection="1">
      <alignment horizontal="center" vertical="center"/>
      <protection locked="0"/>
    </xf>
    <xf numFmtId="0" fontId="32" fillId="0" borderId="0" xfId="8" applyFont="1" applyAlignment="1">
      <alignment horizontal="left" vertical="center" shrinkToFit="1"/>
    </xf>
    <xf numFmtId="177" fontId="32" fillId="0" borderId="0" xfId="8" applyNumberFormat="1" applyFont="1" applyAlignment="1">
      <alignment horizontal="left" vertical="center" shrinkToFit="1"/>
    </xf>
    <xf numFmtId="177" fontId="31" fillId="0" borderId="49" xfId="8" applyNumberFormat="1" applyFont="1" applyBorder="1" applyAlignment="1">
      <alignment horizontal="left" vertical="center" wrapText="1"/>
    </xf>
    <xf numFmtId="177" fontId="31" fillId="0" borderId="0" xfId="8" applyNumberFormat="1" applyFont="1" applyAlignment="1">
      <alignment horizontal="left" vertical="center" wrapText="1"/>
    </xf>
    <xf numFmtId="0" fontId="28" fillId="0" borderId="50" xfId="8" applyFont="1" applyBorder="1" applyAlignment="1" applyProtection="1">
      <alignment horizontal="left" vertical="center"/>
      <protection locked="0"/>
    </xf>
    <xf numFmtId="0" fontId="28" fillId="0" borderId="10" xfId="8" applyFont="1" applyBorder="1" applyAlignment="1" applyProtection="1">
      <alignment horizontal="center" vertical="center"/>
      <protection locked="0"/>
    </xf>
    <xf numFmtId="0" fontId="28" fillId="0" borderId="11" xfId="8" applyFont="1" applyBorder="1" applyAlignment="1" applyProtection="1">
      <alignment horizontal="center" vertical="center"/>
      <protection locked="0"/>
    </xf>
    <xf numFmtId="0" fontId="28" fillId="0" borderId="32" xfId="8" applyFont="1" applyBorder="1" applyAlignment="1" applyProtection="1">
      <alignment horizontal="center" vertical="center"/>
      <protection locked="0"/>
    </xf>
    <xf numFmtId="0" fontId="28" fillId="0" borderId="0" xfId="8" applyFont="1" applyAlignment="1" applyProtection="1">
      <alignment horizontal="left" vertical="top" shrinkToFit="1"/>
      <protection locked="0"/>
    </xf>
    <xf numFmtId="0" fontId="31" fillId="0" borderId="49" xfId="8" applyFont="1" applyBorder="1" applyAlignment="1">
      <alignment horizontal="left" vertical="top" shrinkToFit="1"/>
    </xf>
    <xf numFmtId="0" fontId="31" fillId="0" borderId="0" xfId="8" applyFont="1" applyAlignment="1">
      <alignment horizontal="left" vertical="top" shrinkToFit="1"/>
    </xf>
    <xf numFmtId="0" fontId="28" fillId="0" borderId="48" xfId="8" applyFont="1" applyBorder="1" applyAlignment="1" applyProtection="1">
      <alignment horizontal="left" vertical="center" wrapText="1"/>
      <protection locked="0"/>
    </xf>
    <xf numFmtId="0" fontId="28" fillId="0" borderId="51" xfId="8" applyFont="1" applyBorder="1" applyAlignment="1" applyProtection="1">
      <alignment horizontal="left" vertical="center" shrinkToFit="1"/>
      <protection locked="0"/>
    </xf>
    <xf numFmtId="0" fontId="28" fillId="0" borderId="28" xfId="8" applyFont="1" applyBorder="1" applyAlignment="1" applyProtection="1">
      <alignment horizontal="center" vertical="center" wrapText="1"/>
      <protection locked="0"/>
    </xf>
    <xf numFmtId="0" fontId="28" fillId="0" borderId="27" xfId="8" applyFont="1" applyBorder="1" applyAlignment="1" applyProtection="1">
      <alignment horizontal="center" vertical="center" wrapText="1"/>
      <protection locked="0"/>
    </xf>
    <xf numFmtId="0" fontId="29" fillId="0" borderId="52" xfId="8" applyFont="1" applyBorder="1" applyAlignment="1" applyProtection="1">
      <alignment horizontal="center" vertical="center"/>
      <protection locked="0"/>
    </xf>
    <xf numFmtId="0" fontId="29" fillId="0" borderId="53" xfId="8" applyFont="1" applyBorder="1" applyAlignment="1" applyProtection="1">
      <alignment horizontal="center" vertical="center"/>
      <protection locked="0"/>
    </xf>
    <xf numFmtId="0" fontId="29" fillId="0" borderId="9" xfId="8" applyFont="1" applyBorder="1" applyProtection="1">
      <alignment vertical="center"/>
      <protection locked="0"/>
    </xf>
    <xf numFmtId="0" fontId="29" fillId="0" borderId="25" xfId="8" applyFont="1" applyBorder="1" applyProtection="1">
      <alignment vertical="center"/>
      <protection locked="0"/>
    </xf>
    <xf numFmtId="0" fontId="28" fillId="0" borderId="9" xfId="8" applyFont="1" applyBorder="1" applyProtection="1">
      <alignment vertical="center"/>
      <protection locked="0"/>
    </xf>
    <xf numFmtId="177" fontId="33" fillId="0" borderId="9" xfId="8" applyNumberFormat="1" applyFont="1" applyBorder="1" applyAlignment="1">
      <alignment horizontal="left" vertical="top" wrapText="1"/>
    </xf>
    <xf numFmtId="177" fontId="33" fillId="0" borderId="0" xfId="8" applyNumberFormat="1" applyFont="1" applyAlignment="1">
      <alignment horizontal="left" vertical="top" wrapText="1"/>
    </xf>
    <xf numFmtId="0" fontId="28" fillId="0" borderId="51" xfId="8" applyFont="1" applyBorder="1" applyAlignment="1" applyProtection="1">
      <alignment horizontal="center" vertical="center"/>
      <protection locked="0"/>
    </xf>
    <xf numFmtId="0" fontId="28" fillId="0" borderId="9" xfId="2" applyNumberFormat="1" applyFont="1" applyBorder="1" applyAlignment="1" applyProtection="1">
      <alignment vertical="top" wrapText="1"/>
      <protection locked="0"/>
    </xf>
    <xf numFmtId="0" fontId="28" fillId="0" borderId="0" xfId="2" applyNumberFormat="1" applyFont="1" applyBorder="1" applyAlignment="1" applyProtection="1">
      <alignment horizontal="left" vertical="center" wrapText="1"/>
      <protection locked="0"/>
    </xf>
    <xf numFmtId="0" fontId="28" fillId="0" borderId="25" xfId="2" applyNumberFormat="1" applyFont="1" applyBorder="1" applyAlignment="1" applyProtection="1">
      <alignment horizontal="left" vertical="center" wrapText="1"/>
      <protection locked="0"/>
    </xf>
    <xf numFmtId="0" fontId="30" fillId="0" borderId="27" xfId="8" applyFont="1" applyBorder="1" applyAlignment="1" applyProtection="1">
      <alignment horizontal="center" vertical="center" shrinkToFit="1"/>
      <protection locked="0"/>
    </xf>
    <xf numFmtId="0" fontId="29" fillId="0" borderId="0" xfId="8" applyFont="1" applyAlignment="1" applyProtection="1">
      <alignment horizontal="left" vertical="center" wrapText="1"/>
      <protection locked="0"/>
    </xf>
    <xf numFmtId="0" fontId="29" fillId="0" borderId="25" xfId="8" applyFont="1" applyBorder="1" applyAlignment="1" applyProtection="1">
      <alignment horizontal="left" vertical="center" shrinkToFit="1"/>
      <protection locked="0"/>
    </xf>
    <xf numFmtId="177" fontId="33" fillId="9" borderId="28" xfId="8" applyNumberFormat="1" applyFont="1" applyFill="1" applyBorder="1" applyAlignment="1">
      <alignment horizontal="left" vertical="top" wrapText="1"/>
    </xf>
    <xf numFmtId="177" fontId="33" fillId="9" borderId="0" xfId="8" applyNumberFormat="1" applyFont="1" applyFill="1" applyAlignment="1">
      <alignment horizontal="left" vertical="top" wrapText="1"/>
    </xf>
    <xf numFmtId="177" fontId="33" fillId="9" borderId="25" xfId="8" applyNumberFormat="1" applyFont="1" applyFill="1" applyBorder="1" applyAlignment="1">
      <alignment horizontal="left" vertical="top" wrapText="1"/>
    </xf>
    <xf numFmtId="0" fontId="28" fillId="0" borderId="8" xfId="8" applyFont="1" applyBorder="1" applyAlignment="1" applyProtection="1">
      <alignment horizontal="left" vertical="center" wrapText="1"/>
      <protection locked="0"/>
    </xf>
    <xf numFmtId="0" fontId="28" fillId="0" borderId="21" xfId="8" applyFont="1" applyBorder="1" applyAlignment="1" applyProtection="1">
      <alignment horizontal="left" vertical="center"/>
      <protection locked="0"/>
    </xf>
    <xf numFmtId="0" fontId="27" fillId="0" borderId="21" xfId="8" applyFont="1" applyBorder="1" applyAlignment="1" applyProtection="1">
      <alignment horizontal="left" vertical="center"/>
      <protection locked="0"/>
    </xf>
    <xf numFmtId="177" fontId="33" fillId="0" borderId="54" xfId="8" applyNumberFormat="1" applyFont="1" applyBorder="1" applyAlignment="1">
      <alignment horizontal="left" vertical="center" shrinkToFit="1"/>
    </xf>
    <xf numFmtId="177" fontId="33" fillId="0" borderId="55" xfId="8" applyNumberFormat="1" applyFont="1" applyBorder="1" applyAlignment="1">
      <alignment horizontal="left" vertical="center" shrinkToFit="1"/>
    </xf>
    <xf numFmtId="0" fontId="33" fillId="0" borderId="54" xfId="8" applyFont="1" applyBorder="1" applyAlignment="1">
      <alignment horizontal="left" vertical="center" shrinkToFit="1"/>
    </xf>
    <xf numFmtId="0" fontId="33" fillId="0" borderId="55" xfId="8" applyFont="1" applyBorder="1" applyAlignment="1">
      <alignment horizontal="left" vertical="center" shrinkToFit="1"/>
    </xf>
    <xf numFmtId="0" fontId="30" fillId="0" borderId="56" xfId="8" applyFont="1" applyBorder="1" applyAlignment="1" applyProtection="1">
      <alignment horizontal="center" vertical="center"/>
      <protection locked="0"/>
    </xf>
    <xf numFmtId="0" fontId="30" fillId="0" borderId="57" xfId="8" applyFont="1" applyBorder="1" applyAlignment="1" applyProtection="1">
      <alignment horizontal="center" vertical="center"/>
      <protection locked="0"/>
    </xf>
    <xf numFmtId="176" fontId="33" fillId="0" borderId="25" xfId="8" applyNumberFormat="1" applyFont="1" applyBorder="1" applyAlignment="1">
      <alignment horizontal="center" vertical="center"/>
    </xf>
    <xf numFmtId="0" fontId="30" fillId="0" borderId="31" xfId="8" applyFont="1" applyBorder="1" applyAlignment="1" applyProtection="1">
      <alignment horizontal="center" vertical="center"/>
      <protection locked="0"/>
    </xf>
    <xf numFmtId="0" fontId="28" fillId="0" borderId="10" xfId="2" applyNumberFormat="1" applyFont="1" applyBorder="1" applyAlignment="1" applyProtection="1">
      <alignment vertical="top" wrapText="1"/>
      <protection locked="0"/>
    </xf>
    <xf numFmtId="0" fontId="36" fillId="0" borderId="11" xfId="2" applyNumberFormat="1" applyFont="1" applyBorder="1" applyAlignment="1" applyProtection="1">
      <alignment vertical="center" wrapText="1"/>
      <protection locked="0"/>
    </xf>
    <xf numFmtId="0" fontId="28" fillId="0" borderId="16" xfId="8" applyFont="1" applyBorder="1" applyProtection="1">
      <alignment vertical="center"/>
      <protection locked="0"/>
    </xf>
    <xf numFmtId="0" fontId="32" fillId="0" borderId="48" xfId="8" applyFont="1" applyBorder="1">
      <alignment vertical="center"/>
    </xf>
    <xf numFmtId="0" fontId="32" fillId="0" borderId="0" xfId="8" applyFont="1" applyProtection="1">
      <alignment vertical="center"/>
      <protection locked="0"/>
    </xf>
    <xf numFmtId="0" fontId="28" fillId="0" borderId="58" xfId="8" applyFont="1" applyBorder="1" applyAlignment="1" applyProtection="1">
      <alignment horizontal="left" vertical="center"/>
      <protection locked="0"/>
    </xf>
    <xf numFmtId="0" fontId="28" fillId="0" borderId="9" xfId="8" applyFont="1" applyBorder="1" applyAlignment="1" applyProtection="1">
      <alignment horizontal="left" vertical="center"/>
      <protection locked="0"/>
    </xf>
    <xf numFmtId="0" fontId="28" fillId="0" borderId="27" xfId="8" applyFont="1" applyBorder="1" applyAlignment="1" applyProtection="1">
      <alignment horizontal="left" vertical="center"/>
      <protection locked="0"/>
    </xf>
    <xf numFmtId="0" fontId="27" fillId="0" borderId="9" xfId="8" applyFont="1" applyBorder="1" applyAlignment="1" applyProtection="1">
      <alignment horizontal="left" vertical="center"/>
      <protection locked="0"/>
    </xf>
    <xf numFmtId="0" fontId="27" fillId="0" borderId="27" xfId="8" applyFont="1" applyBorder="1" applyAlignment="1" applyProtection="1">
      <alignment horizontal="left" vertical="center"/>
      <protection locked="0"/>
    </xf>
    <xf numFmtId="0" fontId="28" fillId="0" borderId="59" xfId="8" applyFont="1" applyBorder="1" applyAlignment="1" applyProtection="1">
      <alignment horizontal="left" vertical="center" wrapText="1"/>
      <protection locked="0"/>
    </xf>
    <xf numFmtId="177" fontId="33" fillId="0" borderId="60" xfId="8" applyNumberFormat="1" applyFont="1" applyBorder="1" applyAlignment="1">
      <alignment horizontal="left" vertical="center" shrinkToFit="1"/>
    </xf>
    <xf numFmtId="177" fontId="33" fillId="0" borderId="50" xfId="8" applyNumberFormat="1" applyFont="1" applyBorder="1" applyAlignment="1">
      <alignment horizontal="left" vertical="center" shrinkToFit="1"/>
    </xf>
    <xf numFmtId="0" fontId="33" fillId="0" borderId="60" xfId="8" applyFont="1" applyBorder="1" applyAlignment="1">
      <alignment horizontal="left" vertical="center" shrinkToFit="1"/>
    </xf>
    <xf numFmtId="0" fontId="33" fillId="0" borderId="50" xfId="8" applyFont="1" applyBorder="1" applyAlignment="1">
      <alignment horizontal="left" vertical="center" shrinkToFit="1"/>
    </xf>
    <xf numFmtId="0" fontId="30" fillId="0" borderId="9" xfId="8" applyFont="1" applyBorder="1" applyAlignment="1" applyProtection="1">
      <alignment horizontal="center" vertical="center"/>
      <protection locked="0"/>
    </xf>
    <xf numFmtId="0" fontId="30" fillId="0" borderId="26" xfId="8" applyFont="1" applyBorder="1" applyAlignment="1" applyProtection="1">
      <alignment horizontal="center" vertical="center"/>
      <protection locked="0"/>
    </xf>
    <xf numFmtId="0" fontId="34" fillId="0" borderId="9" xfId="2" applyNumberFormat="1" applyFont="1" applyBorder="1" applyAlignment="1" applyProtection="1">
      <alignment horizontal="left" vertical="center" wrapText="1"/>
    </xf>
    <xf numFmtId="0" fontId="34" fillId="0" borderId="0" xfId="2" applyNumberFormat="1" applyFont="1" applyBorder="1" applyAlignment="1" applyProtection="1">
      <alignment horizontal="left" vertical="center" wrapText="1"/>
    </xf>
    <xf numFmtId="0" fontId="34" fillId="0" borderId="25" xfId="2" applyNumberFormat="1" applyFont="1" applyBorder="1" applyAlignment="1" applyProtection="1">
      <alignment horizontal="left" vertical="center" wrapText="1"/>
    </xf>
    <xf numFmtId="0" fontId="30" fillId="0" borderId="33" xfId="8" applyFont="1" applyBorder="1" applyAlignment="1" applyProtection="1">
      <alignment horizontal="center" vertical="center"/>
      <protection locked="0"/>
    </xf>
    <xf numFmtId="0" fontId="30" fillId="0" borderId="16" xfId="8" applyFont="1" applyBorder="1" applyAlignment="1" applyProtection="1">
      <alignment horizontal="center" vertical="center"/>
      <protection locked="0"/>
    </xf>
    <xf numFmtId="0" fontId="28" fillId="0" borderId="48" xfId="8" applyFont="1" applyBorder="1" applyProtection="1">
      <alignment vertical="center"/>
      <protection locked="0"/>
    </xf>
    <xf numFmtId="0" fontId="33" fillId="0" borderId="61" xfId="8" applyFont="1" applyBorder="1" applyAlignment="1">
      <alignment horizontal="left" vertical="center" shrinkToFit="1"/>
    </xf>
    <xf numFmtId="0" fontId="33" fillId="0" borderId="62" xfId="8" applyFont="1" applyBorder="1" applyAlignment="1">
      <alignment horizontal="left" vertical="center" shrinkToFit="1"/>
    </xf>
    <xf numFmtId="0" fontId="31" fillId="0" borderId="9" xfId="8" applyFont="1" applyBorder="1" applyAlignment="1">
      <alignment horizontal="center" vertical="center"/>
    </xf>
    <xf numFmtId="0" fontId="31" fillId="0" borderId="25" xfId="8" applyFont="1" applyBorder="1" applyAlignment="1">
      <alignment horizontal="center" vertical="center"/>
    </xf>
    <xf numFmtId="0" fontId="33" fillId="0" borderId="0" xfId="8" applyFont="1" applyAlignment="1">
      <alignment horizontal="right" vertical="center"/>
    </xf>
    <xf numFmtId="176" fontId="31" fillId="0" borderId="22" xfId="8" applyNumberFormat="1" applyFont="1" applyBorder="1" applyAlignment="1">
      <alignment horizontal="center" vertical="center"/>
    </xf>
    <xf numFmtId="176" fontId="31" fillId="0" borderId="18" xfId="8" applyNumberFormat="1" applyFont="1" applyBorder="1" applyAlignment="1">
      <alignment horizontal="center" vertical="center"/>
    </xf>
    <xf numFmtId="0" fontId="28" fillId="0" borderId="10" xfId="8" applyFont="1" applyBorder="1" applyAlignment="1" applyProtection="1">
      <alignment horizontal="left" vertical="center"/>
      <protection locked="0"/>
    </xf>
    <xf numFmtId="0" fontId="28" fillId="0" borderId="32" xfId="8" applyFont="1" applyBorder="1" applyAlignment="1" applyProtection="1">
      <alignment horizontal="left" vertical="center"/>
      <protection locked="0"/>
    </xf>
    <xf numFmtId="0" fontId="27" fillId="0" borderId="10" xfId="8" applyFont="1" applyBorder="1" applyAlignment="1" applyProtection="1">
      <alignment horizontal="left" vertical="center"/>
      <protection locked="0"/>
    </xf>
    <xf numFmtId="0" fontId="27" fillId="0" borderId="32" xfId="8" applyFont="1" applyBorder="1" applyAlignment="1" applyProtection="1">
      <alignment horizontal="left" vertical="center"/>
      <protection locked="0"/>
    </xf>
    <xf numFmtId="0" fontId="33" fillId="0" borderId="48" xfId="8" applyFont="1" applyBorder="1" applyAlignment="1">
      <alignment horizontal="left" vertical="center" shrinkToFit="1"/>
    </xf>
    <xf numFmtId="0" fontId="33" fillId="0" borderId="51" xfId="8" applyFont="1" applyBorder="1" applyAlignment="1">
      <alignment horizontal="left" vertical="center" shrinkToFit="1"/>
    </xf>
    <xf numFmtId="0" fontId="29" fillId="0" borderId="0" xfId="8" applyFont="1" applyAlignment="1" applyProtection="1">
      <alignment horizontal="center" vertical="top"/>
      <protection locked="0"/>
    </xf>
    <xf numFmtId="0" fontId="33" fillId="0" borderId="25" xfId="8" applyFont="1" applyBorder="1" applyAlignment="1">
      <alignment horizontal="right" vertical="center"/>
    </xf>
    <xf numFmtId="176" fontId="31" fillId="0" borderId="28" xfId="8" applyNumberFormat="1" applyFont="1" applyBorder="1" applyAlignment="1">
      <alignment horizontal="center" vertical="center"/>
    </xf>
    <xf numFmtId="176" fontId="31" fillId="0" borderId="25" xfId="8" applyNumberFormat="1" applyFont="1" applyBorder="1" applyAlignment="1">
      <alignment horizontal="center" vertical="center"/>
    </xf>
    <xf numFmtId="0" fontId="32" fillId="0" borderId="8" xfId="8" applyFont="1" applyBorder="1" applyAlignment="1">
      <alignment horizontal="left" vertical="center" wrapText="1"/>
    </xf>
    <xf numFmtId="0" fontId="32" fillId="0" borderId="21" xfId="8" applyFont="1" applyBorder="1" applyAlignment="1">
      <alignment horizontal="left" vertical="center" wrapText="1"/>
    </xf>
    <xf numFmtId="0" fontId="33" fillId="0" borderId="51" xfId="8" applyFont="1" applyBorder="1">
      <alignment vertical="center"/>
    </xf>
    <xf numFmtId="0" fontId="29" fillId="0" borderId="25" xfId="8" applyFont="1" applyBorder="1" applyAlignment="1" applyProtection="1">
      <alignment horizontal="center" vertical="center" wrapText="1"/>
      <protection locked="0"/>
    </xf>
    <xf numFmtId="0" fontId="32" fillId="0" borderId="0" xfId="8" applyFont="1" applyAlignment="1" applyProtection="1">
      <alignment horizontal="left" vertical="center" shrinkToFit="1"/>
      <protection locked="0"/>
    </xf>
    <xf numFmtId="0" fontId="32" fillId="0" borderId="9" xfId="8" applyFont="1" applyBorder="1" applyAlignment="1">
      <alignment horizontal="left" vertical="center" wrapText="1"/>
    </xf>
    <xf numFmtId="0" fontId="32" fillId="0" borderId="27" xfId="8" applyFont="1" applyBorder="1" applyAlignment="1">
      <alignment horizontal="left" vertical="center" wrapText="1"/>
    </xf>
    <xf numFmtId="0" fontId="28" fillId="0" borderId="9" xfId="8" applyFont="1" applyBorder="1" applyAlignment="1" applyProtection="1">
      <alignment horizontal="center" vertical="center"/>
      <protection locked="0"/>
    </xf>
    <xf numFmtId="0" fontId="28" fillId="0" borderId="25" xfId="8" applyFont="1" applyBorder="1" applyAlignment="1" applyProtection="1">
      <alignment horizontal="center" vertical="center"/>
      <protection locked="0"/>
    </xf>
    <xf numFmtId="176" fontId="33" fillId="0" borderId="16" xfId="8" applyNumberFormat="1" applyFont="1" applyBorder="1" applyAlignment="1">
      <alignment horizontal="center" vertical="center"/>
    </xf>
    <xf numFmtId="0" fontId="28" fillId="0" borderId="51" xfId="8" applyFont="1" applyBorder="1" applyProtection="1">
      <alignment vertical="center"/>
      <protection locked="0"/>
    </xf>
    <xf numFmtId="0" fontId="28" fillId="0" borderId="48" xfId="8" applyFont="1" applyBorder="1">
      <alignment vertical="center"/>
    </xf>
    <xf numFmtId="0" fontId="28" fillId="0" borderId="25" xfId="8" applyFont="1" applyBorder="1" applyAlignment="1" applyProtection="1">
      <alignment horizontal="left" vertical="center"/>
      <protection locked="0"/>
    </xf>
    <xf numFmtId="0" fontId="33" fillId="0" borderId="8" xfId="8" applyFont="1" applyBorder="1" applyAlignment="1">
      <alignment horizontal="left" vertical="center"/>
    </xf>
    <xf numFmtId="0" fontId="33" fillId="0" borderId="63" xfId="8" applyFont="1" applyBorder="1" applyAlignment="1">
      <alignment horizontal="left" vertical="center"/>
    </xf>
    <xf numFmtId="0" fontId="29" fillId="0" borderId="63" xfId="8" applyFont="1" applyBorder="1" applyAlignment="1" applyProtection="1">
      <alignment horizontal="center" vertical="center" shrinkToFit="1"/>
      <protection locked="0"/>
    </xf>
    <xf numFmtId="0" fontId="33" fillId="0" borderId="63" xfId="8" applyFont="1" applyBorder="1">
      <alignment vertical="center"/>
    </xf>
    <xf numFmtId="0" fontId="33" fillId="0" borderId="18" xfId="8" applyFont="1" applyBorder="1">
      <alignment vertical="center"/>
    </xf>
    <xf numFmtId="0" fontId="37" fillId="0" borderId="51" xfId="8" applyFont="1" applyBorder="1" applyAlignment="1" applyProtection="1">
      <alignment vertical="center" wrapText="1"/>
      <protection locked="0"/>
    </xf>
    <xf numFmtId="0" fontId="32" fillId="0" borderId="25" xfId="8" applyFont="1" applyBorder="1" applyAlignment="1">
      <alignment horizontal="left" shrinkToFit="1"/>
    </xf>
    <xf numFmtId="0" fontId="28" fillId="0" borderId="9" xfId="8" applyFont="1" applyBorder="1" applyAlignment="1" applyProtection="1">
      <alignment horizontal="left" vertical="center" shrinkToFit="1"/>
      <protection locked="0"/>
    </xf>
    <xf numFmtId="0" fontId="28" fillId="0" borderId="0" xfId="8" applyFont="1" applyAlignment="1" applyProtection="1">
      <alignment horizontal="left" vertical="center" shrinkToFit="1"/>
      <protection locked="0"/>
    </xf>
    <xf numFmtId="0" fontId="29" fillId="0" borderId="0" xfId="8" applyFont="1" applyAlignment="1" applyProtection="1">
      <alignment horizontal="center" vertical="center" shrinkToFit="1"/>
      <protection locked="0"/>
    </xf>
    <xf numFmtId="0" fontId="28" fillId="0" borderId="25" xfId="8" applyFont="1" applyBorder="1" applyAlignment="1" applyProtection="1">
      <alignment horizontal="left" vertical="center" shrinkToFit="1"/>
      <protection locked="0"/>
    </xf>
    <xf numFmtId="0" fontId="34" fillId="0" borderId="51" xfId="8" applyFont="1" applyBorder="1" applyAlignment="1">
      <alignment vertical="center" wrapText="1"/>
    </xf>
    <xf numFmtId="0" fontId="28" fillId="0" borderId="54" xfId="8" applyFont="1" applyBorder="1" applyAlignment="1" applyProtection="1">
      <alignment horizontal="center" vertical="center"/>
      <protection locked="0"/>
    </xf>
    <xf numFmtId="0" fontId="28" fillId="0" borderId="51" xfId="8" applyFont="1" applyBorder="1" applyAlignment="1" applyProtection="1">
      <alignment vertical="center" wrapText="1"/>
      <protection locked="0"/>
    </xf>
    <xf numFmtId="0" fontId="38" fillId="0" borderId="27" xfId="8" applyFont="1" applyBorder="1" applyProtection="1">
      <alignment vertical="center"/>
      <protection locked="0"/>
    </xf>
    <xf numFmtId="0" fontId="28" fillId="0" borderId="60" xfId="8" applyFont="1" applyBorder="1" applyAlignment="1" applyProtection="1">
      <alignment horizontal="center" vertical="center"/>
      <protection locked="0"/>
    </xf>
    <xf numFmtId="0" fontId="29" fillId="0" borderId="48" xfId="8" applyFont="1" applyBorder="1" applyAlignment="1" applyProtection="1">
      <alignment vertical="top"/>
      <protection locked="0"/>
    </xf>
    <xf numFmtId="0" fontId="32" fillId="0" borderId="64" xfId="8" applyFont="1" applyBorder="1" applyAlignment="1">
      <alignment horizontal="left" vertical="center" wrapText="1"/>
    </xf>
    <xf numFmtId="0" fontId="32" fillId="0" borderId="65" xfId="8" applyFont="1" applyBorder="1" applyAlignment="1">
      <alignment horizontal="left" vertical="center" wrapText="1"/>
    </xf>
    <xf numFmtId="176" fontId="31" fillId="0" borderId="66" xfId="8" applyNumberFormat="1" applyFont="1" applyBorder="1" applyAlignment="1">
      <alignment horizontal="center" vertical="center"/>
    </xf>
    <xf numFmtId="176" fontId="31" fillId="0" borderId="67" xfId="8" applyNumberFormat="1" applyFont="1" applyBorder="1" applyAlignment="1">
      <alignment horizontal="center" vertical="center"/>
    </xf>
    <xf numFmtId="0" fontId="28" fillId="0" borderId="60" xfId="8" applyFont="1" applyBorder="1" applyProtection="1">
      <alignment vertical="center"/>
      <protection locked="0"/>
    </xf>
    <xf numFmtId="0" fontId="29" fillId="0" borderId="48" xfId="8" quotePrefix="1" applyFont="1" applyBorder="1" applyAlignment="1" applyProtection="1">
      <alignment vertical="top"/>
      <protection locked="0"/>
    </xf>
    <xf numFmtId="0" fontId="28" fillId="0" borderId="56" xfId="8" applyFont="1" applyBorder="1" applyProtection="1">
      <alignment vertical="center"/>
      <protection locked="0"/>
    </xf>
    <xf numFmtId="0" fontId="28" fillId="0" borderId="68" xfId="8" applyFont="1" applyBorder="1" applyProtection="1">
      <alignment vertical="center"/>
      <protection locked="0"/>
    </xf>
    <xf numFmtId="0" fontId="33" fillId="0" borderId="60" xfId="8" applyFont="1" applyBorder="1" applyAlignment="1">
      <alignment horizontal="center" vertical="center"/>
    </xf>
    <xf numFmtId="0" fontId="28" fillId="0" borderId="9" xfId="8" applyFont="1" applyBorder="1" applyAlignment="1">
      <alignment horizontal="center" vertical="center"/>
    </xf>
    <xf numFmtId="0" fontId="28" fillId="0" borderId="27" xfId="8" applyFont="1" applyBorder="1" applyAlignment="1">
      <alignment horizontal="center" vertical="center"/>
    </xf>
    <xf numFmtId="0" fontId="30" fillId="0" borderId="69" xfId="8" applyFont="1" applyBorder="1" applyAlignment="1" applyProtection="1">
      <alignment horizontal="center" vertical="center"/>
      <protection locked="0"/>
    </xf>
    <xf numFmtId="0" fontId="28" fillId="0" borderId="70" xfId="8" applyFont="1" applyBorder="1" applyAlignment="1" applyProtection="1">
      <alignment horizontal="left" vertical="center" shrinkToFit="1"/>
      <protection locked="0"/>
    </xf>
    <xf numFmtId="0" fontId="28" fillId="0" borderId="71" xfId="8" applyFont="1" applyBorder="1" applyAlignment="1" applyProtection="1">
      <alignment horizontal="left" vertical="center" shrinkToFit="1"/>
      <protection locked="0"/>
    </xf>
    <xf numFmtId="177" fontId="32" fillId="0" borderId="71" xfId="8" applyNumberFormat="1" applyFont="1" applyBorder="1" applyAlignment="1">
      <alignment horizontal="left" vertical="center" shrinkToFit="1"/>
    </xf>
    <xf numFmtId="0" fontId="28" fillId="0" borderId="67" xfId="8" applyFont="1" applyBorder="1" applyAlignment="1" applyProtection="1">
      <alignment horizontal="left" vertical="center" shrinkToFit="1"/>
      <protection locked="0"/>
    </xf>
    <xf numFmtId="177" fontId="33" fillId="0" borderId="70" xfId="8" applyNumberFormat="1" applyFont="1" applyBorder="1" applyAlignment="1">
      <alignment horizontal="left" vertical="top" wrapText="1"/>
    </xf>
    <xf numFmtId="177" fontId="33" fillId="0" borderId="71" xfId="8" applyNumberFormat="1" applyFont="1" applyBorder="1" applyAlignment="1">
      <alignment horizontal="left" vertical="top" wrapText="1"/>
    </xf>
    <xf numFmtId="0" fontId="37" fillId="0" borderId="72" xfId="8" applyFont="1" applyBorder="1" applyAlignment="1" applyProtection="1">
      <alignment vertical="center" wrapText="1"/>
      <protection locked="0"/>
    </xf>
    <xf numFmtId="0" fontId="29" fillId="0" borderId="0" xfId="8" applyFont="1" applyAlignment="1" applyProtection="1">
      <alignment horizontal="left" vertical="center"/>
      <protection locked="0"/>
    </xf>
    <xf numFmtId="0" fontId="34" fillId="0" borderId="10" xfId="2" applyNumberFormat="1" applyFont="1" applyBorder="1" applyAlignment="1" applyProtection="1">
      <alignment horizontal="left" vertical="center" wrapText="1"/>
    </xf>
    <xf numFmtId="0" fontId="34" fillId="0" borderId="11" xfId="2" applyNumberFormat="1" applyFont="1" applyBorder="1" applyAlignment="1" applyProtection="1">
      <alignment horizontal="left" vertical="center" wrapText="1"/>
    </xf>
    <xf numFmtId="0" fontId="34" fillId="0" borderId="16" xfId="2" applyNumberFormat="1" applyFont="1" applyBorder="1" applyAlignment="1" applyProtection="1">
      <alignment horizontal="left" vertical="center" wrapText="1"/>
    </xf>
    <xf numFmtId="0" fontId="30" fillId="0" borderId="32" xfId="8" applyFont="1" applyBorder="1" applyAlignment="1" applyProtection="1">
      <alignment horizontal="center" vertical="center" shrinkToFit="1"/>
      <protection locked="0"/>
    </xf>
    <xf numFmtId="0" fontId="29" fillId="0" borderId="11" xfId="8" applyFont="1" applyBorder="1" applyAlignment="1" applyProtection="1">
      <alignment vertical="center" wrapText="1"/>
      <protection locked="0"/>
    </xf>
    <xf numFmtId="0" fontId="32" fillId="0" borderId="16" xfId="8" applyFont="1" applyBorder="1" applyAlignment="1">
      <alignment horizontal="left" shrinkToFit="1"/>
    </xf>
    <xf numFmtId="177" fontId="33" fillId="0" borderId="36" xfId="8" applyNumberFormat="1" applyFont="1" applyBorder="1" applyAlignment="1">
      <alignment horizontal="left" vertical="top" wrapText="1"/>
    </xf>
    <xf numFmtId="0" fontId="30" fillId="0" borderId="37" xfId="8" applyFont="1" applyBorder="1" applyAlignment="1" applyProtection="1">
      <alignment horizontal="center" vertical="center" shrinkToFit="1"/>
      <protection locked="0"/>
    </xf>
    <xf numFmtId="182" fontId="31" fillId="0" borderId="38" xfId="8" applyNumberFormat="1" applyFont="1" applyBorder="1" applyAlignment="1">
      <alignment horizontal="right" vertical="center" wrapText="1"/>
    </xf>
    <xf numFmtId="0" fontId="28" fillId="0" borderId="39" xfId="8" applyFont="1" applyBorder="1" applyAlignment="1" applyProtection="1">
      <alignment horizontal="left" vertical="center" shrinkToFit="1"/>
      <protection locked="0"/>
    </xf>
    <xf numFmtId="182" fontId="39" fillId="0" borderId="36" xfId="8" applyNumberFormat="1" applyFont="1" applyBorder="1" applyAlignment="1">
      <alignment horizontal="right" vertical="center" wrapText="1"/>
    </xf>
    <xf numFmtId="0" fontId="30" fillId="0" borderId="22" xfId="8" applyFont="1" applyBorder="1" applyAlignment="1" applyProtection="1">
      <alignment horizontal="center" vertical="center"/>
      <protection locked="0"/>
    </xf>
    <xf numFmtId="0" fontId="34" fillId="0" borderId="8" xfId="2" applyNumberFormat="1" applyFont="1" applyBorder="1" applyAlignment="1" applyProtection="1">
      <alignment horizontal="right" vertical="center"/>
    </xf>
    <xf numFmtId="0" fontId="28" fillId="0" borderId="63" xfId="2" applyNumberFormat="1" applyFont="1" applyBorder="1" applyAlignment="1" applyProtection="1">
      <alignment horizontal="center" wrapText="1"/>
      <protection locked="0"/>
    </xf>
    <xf numFmtId="0" fontId="29" fillId="0" borderId="18" xfId="8" applyFont="1" applyBorder="1" applyAlignment="1" applyProtection="1">
      <alignment horizontal="right" vertical="center"/>
      <protection locked="0"/>
    </xf>
    <xf numFmtId="0" fontId="29" fillId="0" borderId="26" xfId="8" applyFont="1" applyBorder="1" applyAlignment="1" applyProtection="1">
      <alignment horizontal="center" vertical="center"/>
      <protection locked="0"/>
    </xf>
    <xf numFmtId="38" fontId="40" fillId="0" borderId="8" xfId="18" applyFont="1" applyBorder="1" applyAlignment="1" applyProtection="1">
      <alignment horizontal="center" vertical="center"/>
    </xf>
    <xf numFmtId="38" fontId="40" fillId="0" borderId="18" xfId="18" applyFont="1" applyBorder="1" applyAlignment="1" applyProtection="1">
      <alignment horizontal="center" vertical="center"/>
    </xf>
    <xf numFmtId="0" fontId="41" fillId="0" borderId="0" xfId="8" applyFont="1" applyProtection="1">
      <alignment vertical="center"/>
      <protection locked="0"/>
    </xf>
    <xf numFmtId="0" fontId="28" fillId="0" borderId="73" xfId="8" applyFont="1" applyBorder="1" applyProtection="1">
      <alignment vertical="center"/>
      <protection locked="0"/>
    </xf>
    <xf numFmtId="177" fontId="31" fillId="0" borderId="11" xfId="8" applyNumberFormat="1" applyFont="1" applyBorder="1" applyAlignment="1">
      <alignment horizontal="left" vertical="center" shrinkToFit="1"/>
    </xf>
    <xf numFmtId="0" fontId="29" fillId="0" borderId="74" xfId="8" applyFont="1" applyBorder="1" applyAlignment="1" applyProtection="1">
      <alignment horizontal="right" vertical="top"/>
      <protection locked="0"/>
    </xf>
    <xf numFmtId="0" fontId="32" fillId="0" borderId="11" xfId="8" applyFont="1" applyBorder="1" applyAlignment="1" applyProtection="1">
      <alignment horizontal="left" vertical="center" shrinkToFit="1"/>
      <protection locked="0"/>
    </xf>
    <xf numFmtId="0" fontId="29" fillId="0" borderId="11" xfId="8" applyFont="1" applyBorder="1" applyAlignment="1" applyProtection="1">
      <alignment vertical="top"/>
      <protection locked="0"/>
    </xf>
    <xf numFmtId="0" fontId="29" fillId="0" borderId="10" xfId="8" applyFont="1" applyBorder="1" applyAlignment="1" applyProtection="1">
      <alignment vertical="top"/>
      <protection locked="0"/>
    </xf>
    <xf numFmtId="177" fontId="31" fillId="0" borderId="11" xfId="8" applyNumberFormat="1" applyFont="1" applyBorder="1" applyAlignment="1">
      <alignment horizontal="left" vertical="center" wrapText="1"/>
    </xf>
    <xf numFmtId="177" fontId="31" fillId="0" borderId="75" xfId="8" applyNumberFormat="1" applyFont="1" applyBorder="1" applyAlignment="1">
      <alignment horizontal="left" vertical="center" wrapText="1"/>
    </xf>
    <xf numFmtId="0" fontId="33" fillId="0" borderId="76" xfId="8" applyFont="1" applyBorder="1" applyAlignment="1">
      <alignment horizontal="left" vertical="center" shrinkToFit="1"/>
    </xf>
    <xf numFmtId="0" fontId="31" fillId="0" borderId="11" xfId="8" applyFont="1" applyBorder="1" applyAlignment="1">
      <alignment horizontal="left" vertical="top" shrinkToFit="1"/>
    </xf>
    <xf numFmtId="0" fontId="31" fillId="0" borderId="75" xfId="8" applyFont="1" applyBorder="1" applyAlignment="1">
      <alignment horizontal="left" vertical="top" shrinkToFit="1"/>
    </xf>
    <xf numFmtId="0" fontId="33" fillId="0" borderId="74" xfId="8" applyFont="1" applyBorder="1" applyAlignment="1">
      <alignment horizontal="left" vertical="center" shrinkToFit="1"/>
    </xf>
    <xf numFmtId="0" fontId="33" fillId="0" borderId="77" xfId="8" applyFont="1" applyBorder="1" applyAlignment="1">
      <alignment horizontal="left" vertical="center" shrinkToFit="1"/>
    </xf>
    <xf numFmtId="177" fontId="33" fillId="0" borderId="25" xfId="8" applyNumberFormat="1" applyFont="1" applyBorder="1" applyAlignment="1">
      <alignment horizontal="left" vertical="top" wrapText="1"/>
    </xf>
    <xf numFmtId="0" fontId="30" fillId="0" borderId="47" xfId="8" applyFont="1" applyBorder="1" applyAlignment="1" applyProtection="1">
      <alignment horizontal="center" vertical="center" shrinkToFit="1"/>
      <protection locked="0"/>
    </xf>
    <xf numFmtId="182" fontId="31" fillId="0" borderId="9" xfId="8" applyNumberFormat="1" applyFont="1" applyBorder="1" applyAlignment="1">
      <alignment horizontal="right" vertical="center" wrapText="1"/>
    </xf>
    <xf numFmtId="182" fontId="39" fillId="0" borderId="25" xfId="8" applyNumberFormat="1" applyFont="1" applyBorder="1" applyAlignment="1">
      <alignment horizontal="right" vertical="center" wrapText="1"/>
    </xf>
    <xf numFmtId="0" fontId="28" fillId="0" borderId="9" xfId="2" applyNumberFormat="1" applyFont="1" applyBorder="1" applyAlignment="1" applyProtection="1">
      <alignment horizontal="left" vertical="center" wrapText="1"/>
      <protection locked="0"/>
    </xf>
    <xf numFmtId="0" fontId="28" fillId="0" borderId="0" xfId="2" applyNumberFormat="1" applyFont="1" applyBorder="1" applyAlignment="1" applyProtection="1">
      <alignment horizontal="center" wrapText="1"/>
      <protection locked="0"/>
    </xf>
    <xf numFmtId="0" fontId="33" fillId="0" borderId="25" xfId="8" applyFont="1" applyBorder="1" applyAlignment="1">
      <alignment horizontal="center" vertical="center" shrinkToFit="1"/>
    </xf>
    <xf numFmtId="0" fontId="29" fillId="0" borderId="47" xfId="8" applyFont="1" applyBorder="1" applyAlignment="1" applyProtection="1">
      <alignment horizontal="center" vertical="center"/>
      <protection locked="0"/>
    </xf>
    <xf numFmtId="38" fontId="40" fillId="0" borderId="9" xfId="18" applyFont="1" applyBorder="1" applyAlignment="1" applyProtection="1">
      <alignment horizontal="center" vertical="center"/>
    </xf>
    <xf numFmtId="38" fontId="40" fillId="0" borderId="25" xfId="18" applyFont="1" applyBorder="1" applyAlignment="1" applyProtection="1">
      <alignment horizontal="center" vertical="center"/>
    </xf>
    <xf numFmtId="0" fontId="30" fillId="0" borderId="8" xfId="8" applyFont="1" applyBorder="1" applyAlignment="1" applyProtection="1">
      <alignment horizontal="center" vertical="center" wrapText="1"/>
      <protection locked="0"/>
    </xf>
    <xf numFmtId="0" fontId="32" fillId="0" borderId="78" xfId="8" applyFont="1" applyBorder="1" applyAlignment="1">
      <alignment horizontal="left" vertical="center" wrapText="1"/>
    </xf>
    <xf numFmtId="0" fontId="29" fillId="0" borderId="6" xfId="8" applyFont="1" applyBorder="1" applyAlignment="1" applyProtection="1">
      <alignment horizontal="center" vertical="center" wrapText="1"/>
      <protection locked="0"/>
    </xf>
    <xf numFmtId="0" fontId="33" fillId="0" borderId="8" xfId="8" applyFont="1" applyBorder="1" applyProtection="1">
      <alignment vertical="center"/>
      <protection locked="0"/>
    </xf>
    <xf numFmtId="0" fontId="33" fillId="0" borderId="63" xfId="8" applyFont="1" applyBorder="1" applyAlignment="1">
      <alignment horizontal="center" vertical="center"/>
    </xf>
    <xf numFmtId="0" fontId="33" fillId="0" borderId="63" xfId="8" applyFont="1" applyBorder="1" applyProtection="1">
      <alignment vertical="center"/>
      <protection locked="0"/>
    </xf>
    <xf numFmtId="0" fontId="27" fillId="0" borderId="63" xfId="8" applyFont="1" applyBorder="1" applyProtection="1">
      <alignment vertical="center"/>
      <protection locked="0"/>
    </xf>
    <xf numFmtId="0" fontId="27" fillId="0" borderId="21" xfId="8" applyFont="1" applyBorder="1" applyProtection="1">
      <alignment vertical="center"/>
      <protection locked="0"/>
    </xf>
    <xf numFmtId="0" fontId="30" fillId="0" borderId="6" xfId="8" applyFont="1" applyBorder="1" applyAlignment="1" applyProtection="1">
      <alignment horizontal="center" vertical="center"/>
      <protection locked="0"/>
    </xf>
    <xf numFmtId="0" fontId="33" fillId="0" borderId="63" xfId="8" applyFont="1" applyBorder="1" applyAlignment="1">
      <alignment vertical="center" shrinkToFit="1"/>
    </xf>
    <xf numFmtId="0" fontId="29" fillId="0" borderId="18" xfId="8" applyFont="1" applyBorder="1" applyAlignment="1" applyProtection="1">
      <alignment vertical="top"/>
      <protection locked="0"/>
    </xf>
    <xf numFmtId="0" fontId="30" fillId="0" borderId="9" xfId="8" applyFont="1" applyBorder="1" applyAlignment="1" applyProtection="1">
      <alignment horizontal="center" vertical="center" wrapText="1"/>
      <protection locked="0"/>
    </xf>
    <xf numFmtId="0" fontId="32" fillId="0" borderId="49" xfId="8" applyFont="1" applyBorder="1" applyAlignment="1">
      <alignment horizontal="left" vertical="center" wrapText="1"/>
    </xf>
    <xf numFmtId="0" fontId="29" fillId="0" borderId="7" xfId="8" applyFont="1" applyBorder="1" applyAlignment="1" applyProtection="1">
      <alignment horizontal="center" vertical="center" wrapText="1"/>
      <protection locked="0"/>
    </xf>
    <xf numFmtId="0" fontId="28" fillId="0" borderId="9" xfId="8" applyFont="1" applyBorder="1" applyAlignment="1" applyProtection="1">
      <alignment vertical="center" wrapText="1"/>
      <protection locked="0"/>
    </xf>
    <xf numFmtId="0" fontId="28" fillId="0" borderId="0" xfId="8" applyFont="1" applyAlignment="1" applyProtection="1">
      <alignment horizontal="left" vertical="center" wrapText="1"/>
      <protection locked="0"/>
    </xf>
    <xf numFmtId="0" fontId="28" fillId="0" borderId="0" xfId="8" applyFont="1" applyAlignment="1" applyProtection="1">
      <alignment vertical="center" wrapText="1"/>
      <protection locked="0"/>
    </xf>
    <xf numFmtId="0" fontId="27" fillId="0" borderId="27" xfId="8" applyFont="1" applyBorder="1" applyProtection="1">
      <alignment vertical="center"/>
      <protection locked="0"/>
    </xf>
    <xf numFmtId="0" fontId="30" fillId="0" borderId="7" xfId="8" applyFont="1" applyBorder="1" applyAlignment="1" applyProtection="1">
      <alignment horizontal="center" vertical="center"/>
      <protection locked="0"/>
    </xf>
    <xf numFmtId="0" fontId="28" fillId="0" borderId="0" xfId="8" applyFont="1" applyAlignment="1" applyProtection="1">
      <alignment horizontal="left" vertical="center"/>
      <protection locked="0"/>
    </xf>
    <xf numFmtId="0" fontId="28" fillId="0" borderId="33" xfId="8" applyFont="1" applyBorder="1" applyAlignment="1" applyProtection="1">
      <alignment horizontal="center" vertical="center" wrapText="1"/>
      <protection locked="0"/>
    </xf>
    <xf numFmtId="0" fontId="28" fillId="0" borderId="32" xfId="8" applyFont="1" applyBorder="1" applyAlignment="1" applyProtection="1">
      <alignment horizontal="center" vertical="center" wrapText="1"/>
      <protection locked="0"/>
    </xf>
    <xf numFmtId="177" fontId="33" fillId="0" borderId="73" xfId="8" applyNumberFormat="1" applyFont="1" applyBorder="1" applyAlignment="1">
      <alignment horizontal="left" vertical="center" shrinkToFit="1"/>
    </xf>
    <xf numFmtId="177" fontId="33" fillId="0" borderId="76" xfId="8" applyNumberFormat="1" applyFont="1" applyBorder="1" applyAlignment="1">
      <alignment horizontal="left" vertical="center" shrinkToFit="1"/>
    </xf>
    <xf numFmtId="0" fontId="33" fillId="0" borderId="73" xfId="8" applyFont="1" applyBorder="1" applyAlignment="1">
      <alignment horizontal="left" vertical="center" shrinkToFit="1"/>
    </xf>
    <xf numFmtId="0" fontId="28" fillId="0" borderId="16" xfId="8" applyFont="1" applyBorder="1" applyAlignment="1" applyProtection="1">
      <alignment horizontal="left" vertical="center"/>
      <protection locked="0"/>
    </xf>
    <xf numFmtId="0" fontId="31" fillId="0" borderId="22" xfId="8" applyFont="1" applyBorder="1" applyAlignment="1">
      <alignment horizontal="center" vertical="center"/>
    </xf>
    <xf numFmtId="0" fontId="31" fillId="0" borderId="18" xfId="8" applyFont="1" applyBorder="1" applyAlignment="1">
      <alignment horizontal="center" vertical="center"/>
    </xf>
    <xf numFmtId="0" fontId="29" fillId="0" borderId="0" xfId="8" applyFont="1" applyAlignment="1" applyProtection="1">
      <alignment vertical="top" wrapText="1"/>
      <protection locked="0"/>
    </xf>
    <xf numFmtId="0" fontId="28" fillId="0" borderId="22" xfId="8" applyFont="1" applyBorder="1" applyAlignment="1" applyProtection="1">
      <alignment horizontal="center" vertical="center" wrapText="1"/>
      <protection locked="0"/>
    </xf>
    <xf numFmtId="0" fontId="28" fillId="0" borderId="21" xfId="8" applyFont="1" applyBorder="1" applyAlignment="1" applyProtection="1">
      <alignment horizontal="center" vertical="center" wrapText="1"/>
      <protection locked="0"/>
    </xf>
    <xf numFmtId="177" fontId="32" fillId="0" borderId="79" xfId="8" applyNumberFormat="1" applyFont="1" applyBorder="1" applyAlignment="1">
      <alignment horizontal="center" vertical="center" shrinkToFit="1"/>
    </xf>
    <xf numFmtId="177" fontId="32" fillId="0" borderId="80" xfId="8" applyNumberFormat="1" applyFont="1" applyBorder="1" applyAlignment="1">
      <alignment horizontal="center" vertical="center" shrinkToFit="1"/>
    </xf>
    <xf numFmtId="0" fontId="32" fillId="0" borderId="79" xfId="8" applyFont="1" applyBorder="1" applyAlignment="1">
      <alignment horizontal="center" vertical="center" shrinkToFit="1"/>
    </xf>
    <xf numFmtId="0" fontId="32" fillId="0" borderId="80" xfId="8" applyFont="1" applyBorder="1" applyAlignment="1">
      <alignment horizontal="center" vertical="center" shrinkToFit="1"/>
    </xf>
    <xf numFmtId="0" fontId="29" fillId="0" borderId="81" xfId="8" applyFont="1" applyBorder="1" applyAlignment="1" applyProtection="1">
      <alignment horizontal="center" vertical="center"/>
      <protection locked="0"/>
    </xf>
    <xf numFmtId="0" fontId="29" fillId="0" borderId="82" xfId="8" applyFont="1" applyBorder="1" applyAlignment="1" applyProtection="1">
      <alignment horizontal="center" vertical="center"/>
      <protection locked="0"/>
    </xf>
    <xf numFmtId="0" fontId="33" fillId="0" borderId="9" xfId="2" applyNumberFormat="1" applyFont="1" applyBorder="1" applyAlignment="1" applyProtection="1">
      <alignment horizontal="left" vertical="center" wrapText="1"/>
    </xf>
    <xf numFmtId="0" fontId="37" fillId="0" borderId="0" xfId="2" applyNumberFormat="1" applyFont="1" applyBorder="1" applyAlignment="1" applyProtection="1">
      <alignment horizontal="center" vertical="center" wrapText="1"/>
      <protection locked="0"/>
    </xf>
    <xf numFmtId="0" fontId="30" fillId="0" borderId="28" xfId="8" applyFont="1" applyBorder="1" applyAlignment="1" applyProtection="1">
      <alignment horizontal="left" vertical="center"/>
      <protection locked="0"/>
    </xf>
    <xf numFmtId="0" fontId="30" fillId="0" borderId="25" xfId="8" applyFont="1" applyBorder="1" applyAlignment="1" applyProtection="1">
      <alignment horizontal="left" vertical="center"/>
      <protection locked="0"/>
    </xf>
    <xf numFmtId="177" fontId="32" fillId="0" borderId="60" xfId="8" applyNumberFormat="1" applyFont="1" applyBorder="1" applyAlignment="1">
      <alignment horizontal="center" vertical="center" shrinkToFit="1"/>
    </xf>
    <xf numFmtId="177" fontId="32" fillId="0" borderId="50" xfId="8" applyNumberFormat="1" applyFont="1" applyBorder="1" applyAlignment="1">
      <alignment horizontal="center" vertical="center" shrinkToFit="1"/>
    </xf>
    <xf numFmtId="0" fontId="32" fillId="0" borderId="60" xfId="8" applyFont="1" applyBorder="1" applyAlignment="1">
      <alignment horizontal="center" vertical="center" shrinkToFit="1"/>
    </xf>
    <xf numFmtId="0" fontId="32" fillId="0" borderId="50" xfId="8" applyFont="1" applyBorder="1" applyAlignment="1">
      <alignment horizontal="center" vertical="center" shrinkToFit="1"/>
    </xf>
    <xf numFmtId="0" fontId="29" fillId="0" borderId="83" xfId="8" applyFont="1" applyBorder="1" applyAlignment="1" applyProtection="1">
      <alignment horizontal="center" vertical="center"/>
      <protection locked="0"/>
    </xf>
    <xf numFmtId="0" fontId="29" fillId="0" borderId="84" xfId="8" applyFont="1" applyBorder="1" applyAlignment="1" applyProtection="1">
      <alignment horizontal="center" vertical="center"/>
      <protection locked="0"/>
    </xf>
    <xf numFmtId="0" fontId="30" fillId="0" borderId="0" xfId="8" applyFont="1" applyAlignment="1" applyProtection="1">
      <protection locked="0"/>
    </xf>
    <xf numFmtId="0" fontId="30" fillId="0" borderId="9" xfId="8" applyFont="1" applyBorder="1" applyAlignment="1" applyProtection="1">
      <alignment vertical="center" wrapText="1"/>
      <protection locked="0"/>
    </xf>
    <xf numFmtId="0" fontId="30" fillId="0" borderId="0" xfId="8" applyFont="1" applyAlignment="1" applyProtection="1">
      <alignment horizontal="center" vertical="center" wrapText="1"/>
      <protection locked="0"/>
    </xf>
    <xf numFmtId="0" fontId="30" fillId="0" borderId="0" xfId="8" applyFont="1" applyAlignment="1" applyProtection="1">
      <alignment vertical="center" wrapText="1"/>
      <protection locked="0"/>
    </xf>
    <xf numFmtId="177" fontId="32" fillId="0" borderId="73" xfId="8" applyNumberFormat="1" applyFont="1" applyBorder="1" applyAlignment="1">
      <alignment horizontal="center" vertical="center" shrinkToFit="1"/>
    </xf>
    <xf numFmtId="177" fontId="32" fillId="0" borderId="76" xfId="8" applyNumberFormat="1" applyFont="1" applyBorder="1" applyAlignment="1">
      <alignment horizontal="center" vertical="center" shrinkToFit="1"/>
    </xf>
    <xf numFmtId="0" fontId="32" fillId="0" borderId="73" xfId="8" applyFont="1" applyBorder="1" applyAlignment="1">
      <alignment horizontal="center" vertical="center" shrinkToFit="1"/>
    </xf>
    <xf numFmtId="0" fontId="32" fillId="0" borderId="76" xfId="8" applyFont="1" applyBorder="1" applyAlignment="1">
      <alignment horizontal="center" vertical="center" shrinkToFit="1"/>
    </xf>
    <xf numFmtId="0" fontId="30" fillId="0" borderId="66" xfId="8" applyFont="1" applyBorder="1" applyAlignment="1" applyProtection="1">
      <alignment horizontal="center" vertical="center"/>
      <protection locked="0"/>
    </xf>
    <xf numFmtId="0" fontId="28" fillId="0" borderId="70" xfId="2" applyNumberFormat="1" applyFont="1" applyBorder="1" applyAlignment="1" applyProtection="1">
      <alignment horizontal="left" vertical="center" wrapText="1"/>
      <protection locked="0"/>
    </xf>
    <xf numFmtId="0" fontId="37" fillId="0" borderId="71" xfId="8" applyFont="1" applyBorder="1" applyProtection="1">
      <alignment vertical="center"/>
      <protection locked="0"/>
    </xf>
    <xf numFmtId="0" fontId="29" fillId="0" borderId="67" xfId="8" applyFont="1" applyBorder="1" applyProtection="1">
      <alignment vertical="center"/>
      <protection locked="0"/>
    </xf>
    <xf numFmtId="0" fontId="29" fillId="0" borderId="69" xfId="8" applyFont="1" applyBorder="1" applyAlignment="1" applyProtection="1">
      <alignment horizontal="center" vertical="center"/>
      <protection locked="0"/>
    </xf>
    <xf numFmtId="0" fontId="29" fillId="0" borderId="70" xfId="8" applyFont="1" applyBorder="1" applyAlignment="1" applyProtection="1">
      <alignment horizontal="center" vertical="center"/>
      <protection locked="0"/>
    </xf>
    <xf numFmtId="0" fontId="29" fillId="0" borderId="67" xfId="8" applyFont="1" applyBorder="1" applyAlignment="1" applyProtection="1">
      <alignment horizontal="center" vertical="center"/>
      <protection locked="0"/>
    </xf>
    <xf numFmtId="0" fontId="29" fillId="9" borderId="0" xfId="8" applyFont="1" applyFill="1" applyAlignment="1" applyProtection="1">
      <alignment vertical="center" wrapText="1"/>
      <protection locked="0"/>
    </xf>
    <xf numFmtId="177" fontId="33" fillId="9" borderId="66" xfId="8" applyNumberFormat="1" applyFont="1" applyFill="1" applyBorder="1" applyAlignment="1">
      <alignment horizontal="left" vertical="top" wrapText="1"/>
    </xf>
    <xf numFmtId="177" fontId="33" fillId="9" borderId="71" xfId="8" applyNumberFormat="1" applyFont="1" applyFill="1" applyBorder="1" applyAlignment="1">
      <alignment horizontal="left" vertical="top" wrapText="1"/>
    </xf>
    <xf numFmtId="177" fontId="33" fillId="9" borderId="67" xfId="8" applyNumberFormat="1" applyFont="1" applyFill="1" applyBorder="1" applyAlignment="1">
      <alignment horizontal="left" vertical="top" wrapText="1"/>
    </xf>
    <xf numFmtId="0" fontId="31" fillId="0" borderId="28" xfId="8" applyFont="1" applyBorder="1" applyAlignment="1">
      <alignment horizontal="center" vertical="center"/>
    </xf>
    <xf numFmtId="0" fontId="30" fillId="0" borderId="70" xfId="8" applyFont="1" applyBorder="1" applyAlignment="1" applyProtection="1">
      <alignment horizontal="center" vertical="center" wrapText="1"/>
      <protection locked="0"/>
    </xf>
    <xf numFmtId="0" fontId="32" fillId="0" borderId="70" xfId="8" applyFont="1" applyBorder="1" applyAlignment="1">
      <alignment horizontal="left" vertical="center" wrapText="1"/>
    </xf>
    <xf numFmtId="0" fontId="32" fillId="0" borderId="85" xfId="8" applyFont="1" applyBorder="1" applyAlignment="1">
      <alignment horizontal="left" vertical="center" wrapText="1"/>
    </xf>
    <xf numFmtId="0" fontId="29" fillId="0" borderId="86" xfId="8" applyFont="1" applyBorder="1" applyAlignment="1" applyProtection="1">
      <alignment horizontal="center" vertical="center" wrapText="1"/>
      <protection locked="0"/>
    </xf>
    <xf numFmtId="0" fontId="32" fillId="0" borderId="87" xfId="8" applyFont="1" applyBorder="1" applyAlignment="1">
      <alignment horizontal="left" vertical="center" wrapText="1"/>
    </xf>
    <xf numFmtId="0" fontId="30" fillId="0" borderId="70" xfId="8" applyFont="1" applyBorder="1" applyAlignment="1" applyProtection="1">
      <alignment vertical="center" wrapText="1"/>
      <protection locked="0"/>
    </xf>
    <xf numFmtId="0" fontId="30" fillId="0" borderId="71" xfId="8" applyFont="1" applyBorder="1" applyAlignment="1" applyProtection="1">
      <alignment horizontal="center" vertical="center" wrapText="1"/>
      <protection locked="0"/>
    </xf>
    <xf numFmtId="0" fontId="30" fillId="0" borderId="71" xfId="8" applyFont="1" applyBorder="1" applyAlignment="1" applyProtection="1">
      <alignment vertical="center" wrapText="1"/>
      <protection locked="0"/>
    </xf>
    <xf numFmtId="0" fontId="27" fillId="0" borderId="71" xfId="8" applyFont="1" applyBorder="1" applyProtection="1">
      <alignment vertical="center"/>
      <protection locked="0"/>
    </xf>
    <xf numFmtId="0" fontId="27" fillId="0" borderId="87" xfId="8" applyFont="1" applyBorder="1" applyProtection="1">
      <alignment vertical="center"/>
      <protection locked="0"/>
    </xf>
    <xf numFmtId="0" fontId="30" fillId="0" borderId="86" xfId="8" applyFont="1" applyBorder="1" applyAlignment="1" applyProtection="1">
      <alignment horizontal="center" vertical="center"/>
      <protection locked="0"/>
    </xf>
    <xf numFmtId="0" fontId="29" fillId="0" borderId="71" xfId="8" applyFont="1" applyBorder="1" applyProtection="1">
      <alignment vertical="center"/>
      <protection locked="0"/>
    </xf>
    <xf numFmtId="0" fontId="29" fillId="0" borderId="71" xfId="8" applyFont="1" applyBorder="1" applyAlignment="1" applyProtection="1">
      <alignment horizontal="left" vertical="center"/>
      <protection locked="0"/>
    </xf>
    <xf numFmtId="0" fontId="29" fillId="0" borderId="71" xfId="8" applyFont="1" applyBorder="1" applyAlignment="1" applyProtection="1">
      <alignment vertical="top" wrapText="1"/>
      <protection locked="0"/>
    </xf>
    <xf numFmtId="0" fontId="28" fillId="0" borderId="26" xfId="8" applyFont="1" applyBorder="1" applyAlignment="1" applyProtection="1">
      <alignment horizontal="center" vertical="center" wrapText="1"/>
      <protection locked="0"/>
    </xf>
    <xf numFmtId="0" fontId="28" fillId="0" borderId="6" xfId="8" applyFont="1" applyBorder="1" applyAlignment="1" applyProtection="1">
      <alignment horizontal="center" vertical="center" wrapText="1"/>
      <protection locked="0"/>
    </xf>
    <xf numFmtId="178" fontId="32" fillId="0" borderId="6" xfId="8" applyNumberFormat="1" applyFont="1" applyBorder="1" applyAlignment="1">
      <alignment horizontal="right" vertical="center" shrinkToFit="1"/>
    </xf>
    <xf numFmtId="178" fontId="32" fillId="0" borderId="8" xfId="8" applyNumberFormat="1" applyFont="1" applyBorder="1" applyAlignment="1">
      <alignment horizontal="right" vertical="center" shrinkToFit="1"/>
    </xf>
    <xf numFmtId="178" fontId="32" fillId="0" borderId="21" xfId="8" applyNumberFormat="1" applyFont="1" applyBorder="1" applyAlignment="1">
      <alignment horizontal="right" vertical="center" shrinkToFit="1"/>
    </xf>
    <xf numFmtId="178" fontId="33" fillId="0" borderId="88" xfId="8" applyNumberFormat="1" applyFont="1" applyBorder="1" applyAlignment="1">
      <alignment horizontal="right" vertical="center" shrinkToFit="1"/>
    </xf>
    <xf numFmtId="0" fontId="37" fillId="0" borderId="0" xfId="8" applyFont="1" applyAlignment="1" applyProtection="1">
      <alignment horizontal="right" vertical="center" wrapText="1"/>
      <protection locked="0"/>
    </xf>
    <xf numFmtId="0" fontId="30" fillId="0" borderId="28" xfId="8" applyFont="1" applyBorder="1" applyAlignment="1" applyProtection="1">
      <alignment horizontal="left" vertical="top"/>
      <protection locked="0"/>
    </xf>
    <xf numFmtId="0" fontId="30" fillId="0" borderId="25" xfId="8" applyFont="1" applyBorder="1" applyProtection="1">
      <alignment vertical="center"/>
      <protection locked="0"/>
    </xf>
    <xf numFmtId="0" fontId="31" fillId="0" borderId="39" xfId="8" applyFont="1" applyBorder="1" applyAlignment="1">
      <alignment horizontal="left" vertical="center" shrinkToFit="1"/>
    </xf>
    <xf numFmtId="0" fontId="29" fillId="0" borderId="89" xfId="8" applyFont="1" applyBorder="1" applyAlignment="1" applyProtection="1">
      <alignment horizontal="center" vertical="center"/>
      <protection locked="0"/>
    </xf>
    <xf numFmtId="0" fontId="32" fillId="0" borderId="39" xfId="8" applyFont="1" applyBorder="1" applyAlignment="1">
      <alignment horizontal="left" vertical="top" shrinkToFit="1"/>
    </xf>
    <xf numFmtId="0" fontId="30" fillId="0" borderId="9" xfId="8" applyFont="1" applyBorder="1" applyAlignment="1" applyProtection="1">
      <alignment vertical="top"/>
      <protection locked="0"/>
    </xf>
    <xf numFmtId="177" fontId="31" fillId="0" borderId="25" xfId="8" applyNumberFormat="1" applyFont="1" applyBorder="1" applyAlignment="1">
      <alignment horizontal="left" vertical="center" wrapText="1"/>
    </xf>
    <xf numFmtId="0" fontId="29" fillId="0" borderId="28" xfId="10" applyFont="1" applyBorder="1" applyAlignment="1" applyProtection="1">
      <alignment horizontal="left" vertical="center" wrapText="1"/>
      <protection locked="0"/>
    </xf>
    <xf numFmtId="0" fontId="29" fillId="0" borderId="39" xfId="10" applyFont="1" applyBorder="1" applyAlignment="1" applyProtection="1">
      <alignment horizontal="left" vertical="center" wrapText="1"/>
      <protection locked="0"/>
    </xf>
    <xf numFmtId="0" fontId="28" fillId="0" borderId="47" xfId="8" applyFont="1" applyBorder="1" applyAlignment="1" applyProtection="1">
      <alignment horizontal="center" vertical="center" wrapText="1"/>
      <protection locked="0"/>
    </xf>
    <xf numFmtId="0" fontId="28" fillId="0" borderId="7" xfId="8" applyFont="1" applyBorder="1" applyAlignment="1" applyProtection="1">
      <alignment horizontal="center" vertical="center" wrapText="1"/>
      <protection locked="0"/>
    </xf>
    <xf numFmtId="178" fontId="32" fillId="0" borderId="7" xfId="8" applyNumberFormat="1" applyFont="1" applyBorder="1" applyAlignment="1">
      <alignment horizontal="right" vertical="center" shrinkToFit="1"/>
    </xf>
    <xf numFmtId="178" fontId="32" fillId="0" borderId="9" xfId="8" applyNumberFormat="1" applyFont="1" applyBorder="1" applyAlignment="1">
      <alignment horizontal="right" vertical="center" shrinkToFit="1"/>
    </xf>
    <xf numFmtId="178" fontId="32" fillId="0" borderId="27" xfId="8" applyNumberFormat="1" applyFont="1" applyBorder="1" applyAlignment="1">
      <alignment horizontal="right" vertical="center" shrinkToFit="1"/>
    </xf>
    <xf numFmtId="178" fontId="33" fillId="0" borderId="24" xfId="8" applyNumberFormat="1" applyFont="1" applyBorder="1" applyAlignment="1">
      <alignment horizontal="right" vertical="center" shrinkToFit="1"/>
    </xf>
    <xf numFmtId="0" fontId="30" fillId="10" borderId="0" xfId="8" applyFont="1" applyFill="1" applyProtection="1">
      <alignment vertical="center"/>
      <protection locked="0"/>
    </xf>
    <xf numFmtId="0" fontId="31" fillId="10" borderId="0" xfId="8" applyFont="1" applyFill="1" applyAlignment="1">
      <alignment horizontal="left" vertical="top" wrapText="1"/>
    </xf>
    <xf numFmtId="0" fontId="42" fillId="0" borderId="25" xfId="8" applyFont="1" applyBorder="1" applyProtection="1">
      <alignment vertical="center"/>
      <protection locked="0"/>
    </xf>
    <xf numFmtId="0" fontId="31" fillId="0" borderId="0" xfId="8" applyFont="1" applyAlignment="1">
      <alignment horizontal="left" vertical="center" shrinkToFit="1"/>
    </xf>
    <xf numFmtId="0" fontId="29" fillId="0" borderId="90" xfId="8" applyFont="1" applyBorder="1" applyAlignment="1" applyProtection="1">
      <alignment horizontal="center" vertical="center"/>
      <protection locked="0"/>
    </xf>
    <xf numFmtId="0" fontId="32" fillId="0" borderId="0" xfId="8" applyFont="1" applyAlignment="1">
      <alignment horizontal="left" vertical="top" shrinkToFit="1"/>
    </xf>
    <xf numFmtId="0" fontId="28" fillId="0" borderId="31" xfId="8" applyFont="1" applyBorder="1" applyAlignment="1" applyProtection="1">
      <alignment horizontal="center" vertical="center" wrapText="1"/>
      <protection locked="0"/>
    </xf>
    <xf numFmtId="0" fontId="28" fillId="0" borderId="1" xfId="8" applyFont="1" applyBorder="1" applyAlignment="1" applyProtection="1">
      <alignment horizontal="center" vertical="center" wrapText="1"/>
      <protection locked="0"/>
    </xf>
    <xf numFmtId="178" fontId="32" fillId="0" borderId="1" xfId="8" applyNumberFormat="1" applyFont="1" applyBorder="1" applyAlignment="1">
      <alignment horizontal="right" vertical="center" shrinkToFit="1"/>
    </xf>
    <xf numFmtId="178" fontId="32" fillId="0" borderId="10" xfId="8" applyNumberFormat="1" applyFont="1" applyBorder="1" applyAlignment="1">
      <alignment horizontal="right" vertical="center" shrinkToFit="1"/>
    </xf>
    <xf numFmtId="178" fontId="32" fillId="0" borderId="32" xfId="8" applyNumberFormat="1" applyFont="1" applyBorder="1" applyAlignment="1">
      <alignment horizontal="right" vertical="center" shrinkToFit="1"/>
    </xf>
    <xf numFmtId="178" fontId="33" fillId="0" borderId="91" xfId="8" applyNumberFormat="1" applyFont="1" applyBorder="1" applyAlignment="1">
      <alignment horizontal="right" vertical="center" shrinkToFit="1"/>
    </xf>
    <xf numFmtId="0" fontId="31" fillId="0" borderId="25" xfId="8" applyFont="1" applyBorder="1" applyAlignment="1">
      <alignment horizontal="left" vertical="center" shrinkToFit="1"/>
    </xf>
    <xf numFmtId="0" fontId="28" fillId="0" borderId="63" xfId="8" applyFont="1" applyBorder="1" applyAlignment="1" applyProtection="1">
      <alignment horizontal="center" vertical="center" wrapText="1"/>
      <protection locked="0"/>
    </xf>
    <xf numFmtId="0" fontId="32" fillId="0" borderId="8" xfId="8" applyFont="1" applyBorder="1" applyAlignment="1">
      <alignment horizontal="center" vertical="center" shrinkToFit="1"/>
    </xf>
    <xf numFmtId="0" fontId="32" fillId="0" borderId="21" xfId="8" applyFont="1" applyBorder="1" applyAlignment="1">
      <alignment horizontal="center" vertical="center" shrinkToFit="1"/>
    </xf>
    <xf numFmtId="0" fontId="29" fillId="0" borderId="9" xfId="8" applyFont="1" applyBorder="1" applyAlignment="1" applyProtection="1">
      <alignment vertical="center" wrapText="1"/>
      <protection locked="0"/>
    </xf>
    <xf numFmtId="0" fontId="37" fillId="0" borderId="0" xfId="8" applyFont="1" applyProtection="1">
      <alignment vertical="center"/>
      <protection locked="0"/>
    </xf>
    <xf numFmtId="0" fontId="29" fillId="0" borderId="25" xfId="8" applyFont="1" applyBorder="1" applyAlignment="1" applyProtection="1">
      <alignment vertical="center" wrapText="1"/>
      <protection locked="0"/>
    </xf>
    <xf numFmtId="0" fontId="28" fillId="0" borderId="0" xfId="8" applyFont="1" applyAlignment="1" applyProtection="1">
      <alignment horizontal="center" vertical="center" wrapText="1"/>
      <protection locked="0"/>
    </xf>
    <xf numFmtId="0" fontId="32" fillId="0" borderId="9" xfId="8" applyFont="1" applyBorder="1" applyAlignment="1">
      <alignment horizontal="center" vertical="center" shrinkToFit="1"/>
    </xf>
    <xf numFmtId="0" fontId="32" fillId="0" borderId="27" xfId="8" applyFont="1" applyBorder="1" applyAlignment="1">
      <alignment horizontal="center" vertical="center" shrinkToFit="1"/>
    </xf>
    <xf numFmtId="0" fontId="28" fillId="0" borderId="26" xfId="8" applyFont="1" applyBorder="1" applyAlignment="1" applyProtection="1">
      <alignment horizontal="center" vertical="center"/>
      <protection locked="0"/>
    </xf>
    <xf numFmtId="0" fontId="34" fillId="0" borderId="8" xfId="8" applyFont="1" applyBorder="1" applyAlignment="1">
      <alignment horizontal="right" vertical="top"/>
    </xf>
    <xf numFmtId="0" fontId="29" fillId="0" borderId="63" xfId="8" applyFont="1" applyBorder="1" applyAlignment="1" applyProtection="1">
      <alignment horizontal="left" vertical="top"/>
      <protection locked="0"/>
    </xf>
    <xf numFmtId="0" fontId="40" fillId="0" borderId="18" xfId="8" applyFont="1" applyBorder="1" applyAlignment="1">
      <alignment horizontal="left" vertical="center" shrinkToFit="1"/>
    </xf>
    <xf numFmtId="0" fontId="37" fillId="0" borderId="0" xfId="8" applyFont="1" applyAlignment="1" applyProtection="1">
      <alignment horizontal="left" vertical="top"/>
      <protection locked="0"/>
    </xf>
    <xf numFmtId="0" fontId="27" fillId="0" borderId="11" xfId="8" applyFont="1" applyBorder="1" applyAlignment="1" applyProtection="1">
      <alignment vertical="center" wrapText="1"/>
      <protection locked="0"/>
    </xf>
    <xf numFmtId="0" fontId="28" fillId="0" borderId="47" xfId="8" applyFont="1" applyBorder="1" applyAlignment="1" applyProtection="1">
      <alignment horizontal="center" vertical="center"/>
      <protection locked="0"/>
    </xf>
    <xf numFmtId="0" fontId="43" fillId="0" borderId="9" xfId="8" applyFont="1" applyBorder="1" applyAlignment="1" applyProtection="1">
      <alignment horizontal="center" vertical="top" shrinkToFit="1"/>
      <protection locked="0"/>
    </xf>
    <xf numFmtId="0" fontId="40" fillId="0" borderId="25" xfId="8" applyFont="1" applyBorder="1" applyAlignment="1">
      <alignment horizontal="left" vertical="center" shrinkToFit="1"/>
    </xf>
    <xf numFmtId="0" fontId="28" fillId="0" borderId="92" xfId="8" applyFont="1" applyBorder="1" applyAlignment="1" applyProtection="1">
      <alignment horizontal="center" vertical="center"/>
      <protection locked="0"/>
    </xf>
    <xf numFmtId="0" fontId="29" fillId="10" borderId="26" xfId="8" applyFont="1" applyFill="1" applyBorder="1" applyAlignment="1" applyProtection="1">
      <alignment horizontal="center" vertical="center"/>
      <protection locked="0"/>
    </xf>
    <xf numFmtId="0" fontId="29" fillId="10" borderId="6" xfId="8" applyFont="1" applyFill="1" applyBorder="1" applyAlignment="1" applyProtection="1">
      <alignment horizontal="center" vertical="center" wrapText="1"/>
      <protection locked="0"/>
    </xf>
    <xf numFmtId="0" fontId="29" fillId="10" borderId="6" xfId="8" applyFont="1" applyFill="1" applyBorder="1" applyAlignment="1" applyProtection="1">
      <alignment horizontal="center" vertical="center" shrinkToFit="1"/>
      <protection locked="0"/>
    </xf>
    <xf numFmtId="0" fontId="28" fillId="0" borderId="23" xfId="8" applyFont="1" applyBorder="1" applyAlignment="1" applyProtection="1">
      <alignment horizontal="center" vertical="center"/>
      <protection locked="0"/>
    </xf>
    <xf numFmtId="0" fontId="29" fillId="10" borderId="47" xfId="8" applyFont="1" applyFill="1" applyBorder="1" applyAlignment="1" applyProtection="1">
      <alignment horizontal="center" vertical="center"/>
      <protection locked="0"/>
    </xf>
    <xf numFmtId="0" fontId="29" fillId="10" borderId="7" xfId="8" applyFont="1" applyFill="1" applyBorder="1" applyAlignment="1" applyProtection="1">
      <alignment horizontal="center" vertical="center" wrapText="1"/>
      <protection locked="0"/>
    </xf>
    <xf numFmtId="0" fontId="29" fillId="10" borderId="7" xfId="8" applyFont="1" applyFill="1" applyBorder="1" applyAlignment="1" applyProtection="1">
      <alignment horizontal="center" vertical="center" shrinkToFit="1"/>
      <protection locked="0"/>
    </xf>
    <xf numFmtId="0" fontId="32" fillId="0" borderId="90" xfId="8" applyFont="1" applyBorder="1" applyAlignment="1" applyProtection="1">
      <alignment horizontal="left" vertical="top" shrinkToFit="1"/>
      <protection locked="0"/>
    </xf>
    <xf numFmtId="0" fontId="32" fillId="0" borderId="10" xfId="8" applyFont="1" applyBorder="1" applyAlignment="1">
      <alignment horizontal="center" vertical="center" shrinkToFit="1"/>
    </xf>
    <xf numFmtId="0" fontId="32" fillId="0" borderId="32" xfId="8" applyFont="1" applyBorder="1" applyAlignment="1">
      <alignment horizontal="center" vertical="center" shrinkToFit="1"/>
    </xf>
    <xf numFmtId="0" fontId="29" fillId="0" borderId="26" xfId="8" applyFont="1" applyBorder="1" applyAlignment="1" applyProtection="1">
      <alignment horizontal="center" vertical="center" wrapText="1"/>
      <protection locked="0"/>
    </xf>
    <xf numFmtId="0" fontId="32" fillId="0" borderId="6" xfId="8" applyFont="1" applyBorder="1" applyAlignment="1">
      <alignment horizontal="right" vertical="center" shrinkToFit="1"/>
    </xf>
    <xf numFmtId="0" fontId="32" fillId="0" borderId="8" xfId="8" applyFont="1" applyBorder="1" applyAlignment="1">
      <alignment horizontal="right" vertical="center" shrinkToFit="1"/>
    </xf>
    <xf numFmtId="0" fontId="32" fillId="0" borderId="21" xfId="8" applyFont="1" applyBorder="1" applyAlignment="1">
      <alignment horizontal="right" vertical="center" shrinkToFit="1"/>
    </xf>
    <xf numFmtId="0" fontId="34" fillId="0" borderId="9" xfId="8" applyFont="1" applyBorder="1" applyAlignment="1">
      <alignment horizontal="right" vertical="top" shrinkToFit="1"/>
    </xf>
    <xf numFmtId="0" fontId="37" fillId="0" borderId="0" xfId="8" applyFont="1" applyAlignment="1" applyProtection="1">
      <alignment horizontal="left" vertical="top" shrinkToFit="1"/>
      <protection locked="0"/>
    </xf>
    <xf numFmtId="0" fontId="28" fillId="0" borderId="93" xfId="8" applyFont="1" applyBorder="1" applyAlignment="1" applyProtection="1">
      <alignment horizontal="center" vertical="center"/>
      <protection locked="0"/>
    </xf>
    <xf numFmtId="0" fontId="29" fillId="10" borderId="31" xfId="8" applyFont="1" applyFill="1" applyBorder="1" applyAlignment="1" applyProtection="1">
      <alignment horizontal="center" vertical="center"/>
      <protection locked="0"/>
    </xf>
    <xf numFmtId="0" fontId="29" fillId="10" borderId="1" xfId="8" applyFont="1" applyFill="1" applyBorder="1" applyAlignment="1" applyProtection="1">
      <alignment horizontal="center" vertical="center" wrapText="1"/>
      <protection locked="0"/>
    </xf>
    <xf numFmtId="0" fontId="29" fillId="10" borderId="1" xfId="8" applyFont="1" applyFill="1" applyBorder="1" applyAlignment="1" applyProtection="1">
      <alignment horizontal="center" vertical="center" shrinkToFit="1"/>
      <protection locked="0"/>
    </xf>
    <xf numFmtId="0" fontId="29" fillId="0" borderId="47" xfId="8" applyFont="1" applyBorder="1" applyAlignment="1" applyProtection="1">
      <alignment horizontal="center" vertical="center" wrapText="1"/>
      <protection locked="0"/>
    </xf>
    <xf numFmtId="0" fontId="32" fillId="0" borderId="7" xfId="8" applyFont="1" applyBorder="1" applyAlignment="1">
      <alignment horizontal="right" vertical="center" shrinkToFit="1"/>
    </xf>
    <xf numFmtId="0" fontId="32" fillId="0" borderId="9" xfId="8" applyFont="1" applyBorder="1" applyAlignment="1">
      <alignment horizontal="right" vertical="center" shrinkToFit="1"/>
    </xf>
    <xf numFmtId="0" fontId="32" fillId="0" borderId="27" xfId="8" applyFont="1" applyBorder="1" applyAlignment="1">
      <alignment horizontal="right" vertical="center" shrinkToFit="1"/>
    </xf>
    <xf numFmtId="0" fontId="43" fillId="0" borderId="9" xfId="8" applyFont="1" applyBorder="1" applyAlignment="1" applyProtection="1">
      <alignment horizontal="left" vertical="top" shrinkToFit="1"/>
      <protection locked="0"/>
    </xf>
    <xf numFmtId="183" fontId="33" fillId="0" borderId="23" xfId="8" applyNumberFormat="1" applyFont="1" applyBorder="1" applyAlignment="1">
      <alignment horizontal="center" vertical="center"/>
    </xf>
    <xf numFmtId="177" fontId="33" fillId="10" borderId="15" xfId="8" applyNumberFormat="1" applyFont="1" applyFill="1" applyBorder="1" applyAlignment="1">
      <alignment horizontal="center" vertical="center"/>
    </xf>
    <xf numFmtId="0" fontId="44" fillId="10" borderId="6" xfId="8" applyFont="1" applyFill="1" applyBorder="1" applyAlignment="1">
      <alignment horizontal="center" vertical="center"/>
    </xf>
    <xf numFmtId="183" fontId="32" fillId="10" borderId="6" xfId="8" applyNumberFormat="1" applyFont="1" applyFill="1" applyBorder="1" applyAlignment="1">
      <alignment horizontal="center" vertical="center" wrapText="1"/>
    </xf>
    <xf numFmtId="0" fontId="29" fillId="0" borderId="31" xfId="8" applyFont="1" applyBorder="1" applyAlignment="1" applyProtection="1">
      <alignment horizontal="center" vertical="center" wrapText="1"/>
      <protection locked="0"/>
    </xf>
    <xf numFmtId="0" fontId="29" fillId="0" borderId="1" xfId="8" applyFont="1" applyBorder="1" applyAlignment="1" applyProtection="1">
      <alignment horizontal="center" vertical="center" wrapText="1"/>
      <protection locked="0"/>
    </xf>
    <xf numFmtId="0" fontId="32" fillId="0" borderId="1" xfId="8" applyFont="1" applyBorder="1" applyAlignment="1">
      <alignment horizontal="right" vertical="center" shrinkToFit="1"/>
    </xf>
    <xf numFmtId="0" fontId="32" fillId="0" borderId="10" xfId="8" applyFont="1" applyBorder="1" applyAlignment="1">
      <alignment horizontal="right" vertical="center" shrinkToFit="1"/>
    </xf>
    <xf numFmtId="0" fontId="32" fillId="0" borderId="32" xfId="8" applyFont="1" applyBorder="1" applyAlignment="1">
      <alignment horizontal="right" vertical="center" shrinkToFit="1"/>
    </xf>
    <xf numFmtId="0" fontId="44" fillId="10" borderId="7" xfId="8" applyFont="1" applyFill="1" applyBorder="1" applyAlignment="1">
      <alignment horizontal="center" vertical="center"/>
    </xf>
    <xf numFmtId="183" fontId="32" fillId="10" borderId="7" xfId="8" applyNumberFormat="1" applyFont="1" applyFill="1" applyBorder="1" applyAlignment="1">
      <alignment horizontal="center" vertical="center" wrapText="1"/>
    </xf>
    <xf numFmtId="184" fontId="32" fillId="0" borderId="8" xfId="8" applyNumberFormat="1" applyFont="1" applyBorder="1" applyAlignment="1">
      <alignment horizontal="right" vertical="center" shrinkToFit="1"/>
    </xf>
    <xf numFmtId="184" fontId="32" fillId="0" borderId="21" xfId="8" applyNumberFormat="1" applyFont="1" applyBorder="1" applyAlignment="1">
      <alignment horizontal="right" vertical="center" shrinkToFit="1"/>
    </xf>
    <xf numFmtId="184" fontId="32" fillId="0" borderId="18" xfId="8" applyNumberFormat="1" applyFont="1" applyBorder="1" applyAlignment="1">
      <alignment horizontal="right" vertical="center" shrinkToFit="1"/>
    </xf>
    <xf numFmtId="184" fontId="33" fillId="0" borderId="88" xfId="8" applyNumberFormat="1" applyFont="1" applyBorder="1" applyAlignment="1">
      <alignment horizontal="right" vertical="center" shrinkToFit="1"/>
    </xf>
    <xf numFmtId="0" fontId="42" fillId="0" borderId="28" xfId="8" applyFont="1" applyBorder="1" applyProtection="1">
      <alignment vertical="center"/>
      <protection locked="0"/>
    </xf>
    <xf numFmtId="184" fontId="32" fillId="0" borderId="9" xfId="8" applyNumberFormat="1" applyFont="1" applyBorder="1" applyAlignment="1">
      <alignment horizontal="right" vertical="center" shrinkToFit="1"/>
    </xf>
    <xf numFmtId="184" fontId="32" fillId="0" borderId="27" xfId="8" applyNumberFormat="1" applyFont="1" applyBorder="1" applyAlignment="1">
      <alignment horizontal="right" vertical="center" shrinkToFit="1"/>
    </xf>
    <xf numFmtId="184" fontId="32" fillId="0" borderId="25" xfId="8" applyNumberFormat="1" applyFont="1" applyBorder="1" applyAlignment="1">
      <alignment horizontal="right" vertical="center" shrinkToFit="1"/>
    </xf>
    <xf numFmtId="184" fontId="33" fillId="0" borderId="24" xfId="8" applyNumberFormat="1" applyFont="1" applyBorder="1" applyAlignment="1">
      <alignment horizontal="right" vertical="center" shrinkToFit="1"/>
    </xf>
    <xf numFmtId="0" fontId="44" fillId="10" borderId="1" xfId="8" applyFont="1" applyFill="1" applyBorder="1" applyAlignment="1">
      <alignment horizontal="center" vertical="center"/>
    </xf>
    <xf numFmtId="184" fontId="32" fillId="0" borderId="10" xfId="8" applyNumberFormat="1" applyFont="1" applyBorder="1" applyAlignment="1">
      <alignment horizontal="right" vertical="center" shrinkToFit="1"/>
    </xf>
    <xf numFmtId="184" fontId="32" fillId="0" borderId="32" xfId="8" applyNumberFormat="1" applyFont="1" applyBorder="1" applyAlignment="1">
      <alignment horizontal="right" vertical="center" shrinkToFit="1"/>
    </xf>
    <xf numFmtId="184" fontId="32" fillId="0" borderId="16" xfId="8" applyNumberFormat="1" applyFont="1" applyBorder="1" applyAlignment="1">
      <alignment horizontal="right" vertical="center" shrinkToFit="1"/>
    </xf>
    <xf numFmtId="184" fontId="33" fillId="0" borderId="91" xfId="8" applyNumberFormat="1" applyFont="1" applyBorder="1" applyAlignment="1">
      <alignment horizontal="right" vertical="center" shrinkToFit="1"/>
    </xf>
    <xf numFmtId="0" fontId="44" fillId="10" borderId="2" xfId="8" applyFont="1" applyFill="1" applyBorder="1" applyAlignment="1">
      <alignment horizontal="center" vertical="center"/>
    </xf>
    <xf numFmtId="0" fontId="32" fillId="10" borderId="7" xfId="8" applyFont="1" applyFill="1" applyBorder="1" applyAlignment="1">
      <alignment horizontal="center" vertical="center" wrapText="1"/>
    </xf>
    <xf numFmtId="179" fontId="32" fillId="0" borderId="8" xfId="8" applyNumberFormat="1" applyFont="1" applyBorder="1" applyAlignment="1">
      <alignment horizontal="right" vertical="center" shrinkToFit="1"/>
    </xf>
    <xf numFmtId="179" fontId="32" fillId="0" borderId="21" xfId="8" applyNumberFormat="1" applyFont="1" applyBorder="1" applyAlignment="1">
      <alignment horizontal="right" vertical="center" shrinkToFit="1"/>
    </xf>
    <xf numFmtId="184" fontId="33" fillId="0" borderId="88" xfId="18" applyNumberFormat="1" applyFont="1" applyBorder="1" applyAlignment="1" applyProtection="1">
      <alignment horizontal="right" vertical="center" shrinkToFit="1"/>
    </xf>
    <xf numFmtId="179" fontId="32" fillId="0" borderId="9" xfId="8" applyNumberFormat="1" applyFont="1" applyBorder="1" applyAlignment="1">
      <alignment horizontal="right" vertical="center" shrinkToFit="1"/>
    </xf>
    <xf numFmtId="179" fontId="32" fillId="0" borderId="27" xfId="8" applyNumberFormat="1" applyFont="1" applyBorder="1" applyAlignment="1">
      <alignment horizontal="right" vertical="center" shrinkToFit="1"/>
    </xf>
    <xf numFmtId="184" fontId="33" fillId="0" borderId="24" xfId="18" applyNumberFormat="1" applyFont="1" applyBorder="1" applyAlignment="1" applyProtection="1">
      <alignment horizontal="right" vertical="center" shrinkToFit="1"/>
    </xf>
    <xf numFmtId="0" fontId="34" fillId="0" borderId="9" xfId="8" applyFont="1" applyBorder="1" applyAlignment="1">
      <alignment horizontal="left" vertical="center" shrinkToFit="1"/>
    </xf>
    <xf numFmtId="177" fontId="33" fillId="0" borderId="60" xfId="8" applyNumberFormat="1" applyFont="1" applyBorder="1" applyAlignment="1">
      <alignment horizontal="center" vertical="center"/>
    </xf>
    <xf numFmtId="183" fontId="33" fillId="0" borderId="93" xfId="8" applyNumberFormat="1" applyFont="1" applyBorder="1" applyAlignment="1">
      <alignment horizontal="center" vertical="center"/>
    </xf>
    <xf numFmtId="0" fontId="32" fillId="10" borderId="1" xfId="8" applyFont="1" applyFill="1" applyBorder="1" applyAlignment="1">
      <alignment horizontal="center" vertical="center" wrapText="1"/>
    </xf>
    <xf numFmtId="0" fontId="30" fillId="0" borderId="67" xfId="8" applyFont="1" applyBorder="1" applyAlignment="1" applyProtection="1">
      <alignment horizontal="center" vertical="center"/>
      <protection locked="0"/>
    </xf>
    <xf numFmtId="0" fontId="28" fillId="0" borderId="94" xfId="8" applyFont="1" applyBorder="1" applyProtection="1">
      <alignment vertical="center"/>
      <protection locked="0"/>
    </xf>
    <xf numFmtId="0" fontId="31" fillId="0" borderId="71" xfId="8" applyFont="1" applyBorder="1" applyAlignment="1">
      <alignment horizontal="left" vertical="center" shrinkToFit="1"/>
    </xf>
    <xf numFmtId="0" fontId="29" fillId="0" borderId="95" xfId="8" applyFont="1" applyBorder="1" applyAlignment="1" applyProtection="1">
      <alignment vertical="top"/>
      <protection locked="0"/>
    </xf>
    <xf numFmtId="0" fontId="32" fillId="0" borderId="96" xfId="8" applyFont="1" applyBorder="1" applyAlignment="1" applyProtection="1">
      <alignment horizontal="left" vertical="top" shrinkToFit="1"/>
      <protection locked="0"/>
    </xf>
    <xf numFmtId="0" fontId="29" fillId="0" borderId="71" xfId="8" applyFont="1" applyBorder="1" applyAlignment="1" applyProtection="1">
      <alignment vertical="top"/>
      <protection locked="0"/>
    </xf>
    <xf numFmtId="0" fontId="29" fillId="0" borderId="70" xfId="8" applyFont="1" applyBorder="1" applyAlignment="1" applyProtection="1">
      <alignment vertical="top"/>
      <protection locked="0"/>
    </xf>
    <xf numFmtId="177" fontId="31" fillId="0" borderId="71" xfId="8" applyNumberFormat="1" applyFont="1" applyBorder="1" applyAlignment="1">
      <alignment horizontal="left" vertical="center" wrapText="1"/>
    </xf>
    <xf numFmtId="177" fontId="31" fillId="0" borderId="67" xfId="8" applyNumberFormat="1" applyFont="1" applyBorder="1" applyAlignment="1">
      <alignment horizontal="left" vertical="center" wrapText="1"/>
    </xf>
    <xf numFmtId="0" fontId="28" fillId="0" borderId="66" xfId="8" applyFont="1" applyBorder="1" applyAlignment="1" applyProtection="1">
      <alignment horizontal="center" vertical="center" wrapText="1"/>
      <protection locked="0"/>
    </xf>
    <xf numFmtId="0" fontId="28" fillId="0" borderId="87" xfId="8" applyFont="1" applyBorder="1" applyAlignment="1" applyProtection="1">
      <alignment horizontal="center" vertical="center" wrapText="1"/>
      <protection locked="0"/>
    </xf>
    <xf numFmtId="184" fontId="32" fillId="0" borderId="70" xfId="8" applyNumberFormat="1" applyFont="1" applyBorder="1" applyAlignment="1">
      <alignment horizontal="right" vertical="center" shrinkToFit="1"/>
    </xf>
    <xf numFmtId="184" fontId="32" fillId="0" borderId="87" xfId="8" applyNumberFormat="1" applyFont="1" applyBorder="1" applyAlignment="1">
      <alignment horizontal="right" vertical="center" shrinkToFit="1"/>
    </xf>
    <xf numFmtId="179" fontId="32" fillId="0" borderId="70" xfId="8" applyNumberFormat="1" applyFont="1" applyBorder="1" applyAlignment="1">
      <alignment horizontal="right" vertical="center" shrinkToFit="1"/>
    </xf>
    <xf numFmtId="179" fontId="32" fillId="0" borderId="87" xfId="8" applyNumberFormat="1" applyFont="1" applyBorder="1" applyAlignment="1">
      <alignment horizontal="right" vertical="center" shrinkToFit="1"/>
    </xf>
    <xf numFmtId="184" fontId="32" fillId="0" borderId="67" xfId="8" applyNumberFormat="1" applyFont="1" applyBorder="1" applyAlignment="1">
      <alignment horizontal="right" vertical="center" shrinkToFit="1"/>
    </xf>
    <xf numFmtId="184" fontId="33" fillId="0" borderId="91" xfId="18" applyNumberFormat="1" applyFont="1" applyBorder="1" applyAlignment="1" applyProtection="1">
      <alignment horizontal="right" vertical="center" shrinkToFit="1"/>
    </xf>
    <xf numFmtId="177" fontId="33" fillId="0" borderId="67" xfId="8" applyNumberFormat="1" applyFont="1" applyBorder="1" applyAlignment="1">
      <alignment horizontal="left" vertical="top" wrapText="1"/>
    </xf>
    <xf numFmtId="0" fontId="28" fillId="0" borderId="69" xfId="8" applyFont="1" applyBorder="1" applyAlignment="1" applyProtection="1">
      <alignment horizontal="center" vertical="center"/>
      <protection locked="0"/>
    </xf>
    <xf numFmtId="0" fontId="34" fillId="0" borderId="70" xfId="8" applyFont="1" applyBorder="1" applyAlignment="1">
      <alignment horizontal="left" vertical="center" shrinkToFit="1"/>
    </xf>
    <xf numFmtId="0" fontId="37" fillId="0" borderId="71" xfId="8" applyFont="1" applyBorder="1" applyAlignment="1" applyProtection="1">
      <alignment horizontal="left" vertical="top" shrinkToFit="1"/>
      <protection locked="0"/>
    </xf>
    <xf numFmtId="0" fontId="40" fillId="0" borderId="67" xfId="8" applyFont="1" applyBorder="1" applyAlignment="1">
      <alignment horizontal="left" vertical="center" shrinkToFit="1"/>
    </xf>
    <xf numFmtId="0" fontId="30" fillId="0" borderId="0" xfId="8" applyFont="1" applyAlignment="1" applyProtection="1">
      <alignment vertical="top"/>
      <protection locked="0"/>
    </xf>
    <xf numFmtId="0" fontId="27" fillId="0" borderId="0" xfId="8" applyFont="1" applyAlignment="1" applyProtection="1">
      <alignment horizontal="left" vertical="center"/>
      <protection locked="0"/>
    </xf>
    <xf numFmtId="0" fontId="45" fillId="0" borderId="2" xfId="0" applyFont="1" applyBorder="1" applyAlignment="1">
      <alignment horizontal="center" vertical="center"/>
    </xf>
    <xf numFmtId="0" fontId="4" fillId="0" borderId="2" xfId="0" applyFont="1" applyBorder="1" applyAlignment="1">
      <alignment vertical="center" wrapText="1"/>
    </xf>
    <xf numFmtId="0" fontId="45" fillId="0" borderId="2" xfId="0" applyFont="1" applyBorder="1" applyAlignment="1">
      <alignment vertical="center" wrapText="1"/>
    </xf>
    <xf numFmtId="0" fontId="45" fillId="0" borderId="2" xfId="0" applyFont="1" applyBorder="1" applyAlignment="1">
      <alignment horizontal="center" vertical="center" wrapText="1"/>
    </xf>
    <xf numFmtId="0" fontId="12" fillId="11" borderId="2" xfId="0" applyFont="1" applyFill="1" applyBorder="1" applyAlignment="1">
      <alignment horizontal="center" vertical="center" wrapText="1"/>
    </xf>
    <xf numFmtId="0" fontId="4" fillId="0" borderId="2" xfId="0" applyFont="1" applyBorder="1" applyAlignment="1">
      <alignment horizontal="center" vertical="center" shrinkToFit="1"/>
    </xf>
    <xf numFmtId="0" fontId="6" fillId="0" borderId="0" xfId="0" applyFont="1" applyAlignment="1">
      <alignment horizontal="left" vertical="center" wrapText="1"/>
    </xf>
    <xf numFmtId="0" fontId="6" fillId="0" borderId="0" xfId="0" applyFont="1" applyAlignment="1">
      <alignment horizontal="left" vertical="center"/>
    </xf>
    <xf numFmtId="0" fontId="22" fillId="0" borderId="0" xfId="14" applyFont="1" applyAlignment="1">
      <alignment vertical="center"/>
    </xf>
    <xf numFmtId="0" fontId="46" fillId="0" borderId="0" xfId="14" applyFont="1" applyAlignment="1">
      <alignment vertical="center"/>
    </xf>
    <xf numFmtId="0" fontId="15" fillId="0" borderId="2" xfId="14" applyFont="1" applyBorder="1" applyAlignment="1">
      <alignment horizontal="center" wrapText="1"/>
    </xf>
    <xf numFmtId="0" fontId="47" fillId="0" borderId="0" xfId="14" applyFont="1" applyAlignment="1">
      <alignment vertical="center"/>
    </xf>
    <xf numFmtId="0" fontId="48" fillId="0" borderId="0" xfId="14" applyFont="1" applyAlignment="1">
      <alignment vertical="center"/>
    </xf>
    <xf numFmtId="0" fontId="4" fillId="0" borderId="3" xfId="14" applyFont="1" applyBorder="1" applyAlignment="1">
      <alignment horizontal="center" vertical="center" textRotation="255" wrapText="1"/>
    </xf>
    <xf numFmtId="0" fontId="4" fillId="0" borderId="4" xfId="14" applyFont="1" applyBorder="1" applyAlignment="1">
      <alignment horizontal="center" vertical="center" textRotation="255" wrapText="1"/>
    </xf>
    <xf numFmtId="0" fontId="5" fillId="0" borderId="2" xfId="14" applyFont="1" applyBorder="1" applyAlignment="1">
      <alignment horizontal="left" vertical="center" wrapText="1"/>
    </xf>
    <xf numFmtId="0" fontId="22" fillId="0" borderId="2" xfId="14" applyFont="1" applyBorder="1" applyAlignment="1" applyProtection="1">
      <alignment horizontal="center" vertical="center"/>
      <protection locked="0"/>
    </xf>
    <xf numFmtId="0" fontId="5" fillId="5" borderId="2" xfId="14" applyFont="1" applyFill="1" applyBorder="1" applyAlignment="1" applyProtection="1">
      <alignment horizontal="center" vertical="center" wrapText="1"/>
      <protection locked="0"/>
    </xf>
    <xf numFmtId="0" fontId="5" fillId="0" borderId="2" xfId="14" applyFont="1" applyBorder="1" applyAlignment="1" applyProtection="1">
      <alignment horizontal="center" vertical="center" wrapText="1"/>
      <protection locked="0"/>
    </xf>
    <xf numFmtId="0" fontId="49" fillId="0" borderId="6" xfId="14" applyFont="1" applyBorder="1" applyAlignment="1">
      <alignment horizontal="left" vertical="center"/>
    </xf>
    <xf numFmtId="177" fontId="48" fillId="0" borderId="15" xfId="14" applyNumberFormat="1" applyFont="1" applyBorder="1" applyAlignment="1">
      <alignment horizontal="center" vertical="center"/>
    </xf>
    <xf numFmtId="0" fontId="4" fillId="0" borderId="0" xfId="14" applyFont="1" applyAlignment="1">
      <alignment vertical="center"/>
    </xf>
    <xf numFmtId="49" fontId="21" fillId="0" borderId="2" xfId="0" applyNumberFormat="1" applyFont="1" applyBorder="1" applyAlignment="1" applyProtection="1">
      <alignment horizontal="left" vertical="center" shrinkToFit="1"/>
      <protection locked="0"/>
    </xf>
    <xf numFmtId="0" fontId="10" fillId="2" borderId="3" xfId="14" applyFont="1" applyFill="1" applyBorder="1" applyAlignment="1">
      <alignment horizontal="center" vertical="center"/>
    </xf>
    <xf numFmtId="176" fontId="21" fillId="0" borderId="2" xfId="0" applyNumberFormat="1" applyFont="1" applyBorder="1" applyAlignment="1" applyProtection="1">
      <alignment horizontal="left" vertical="center"/>
      <protection locked="0"/>
    </xf>
    <xf numFmtId="49" fontId="21" fillId="0" borderId="5" xfId="14" applyNumberFormat="1" applyFont="1" applyBorder="1" applyAlignment="1" applyProtection="1">
      <alignment horizontal="left" vertical="center" wrapText="1"/>
      <protection locked="0"/>
    </xf>
    <xf numFmtId="0" fontId="21" fillId="0" borderId="2" xfId="0" applyFont="1" applyBorder="1" applyAlignment="1" applyProtection="1">
      <alignment horizontal="left" vertical="center"/>
      <protection locked="0"/>
    </xf>
    <xf numFmtId="49" fontId="21" fillId="0" borderId="2" xfId="14" applyNumberFormat="1" applyFont="1" applyBorder="1" applyAlignment="1" applyProtection="1">
      <alignment horizontal="left" vertical="center" wrapText="1"/>
      <protection locked="0"/>
    </xf>
    <xf numFmtId="0" fontId="49" fillId="0" borderId="7" xfId="14" applyFont="1" applyBorder="1" applyAlignment="1">
      <alignment horizontal="left" vertical="center"/>
    </xf>
    <xf numFmtId="49" fontId="21" fillId="0" borderId="5" xfId="14" applyNumberFormat="1" applyFont="1" applyBorder="1" applyAlignment="1" applyProtection="1">
      <alignment horizontal="left" vertical="center"/>
      <protection locked="0"/>
    </xf>
    <xf numFmtId="177" fontId="5" fillId="0" borderId="2" xfId="14" applyNumberFormat="1" applyFont="1" applyBorder="1" applyAlignment="1">
      <alignment horizontal="center" vertical="center" wrapText="1"/>
    </xf>
    <xf numFmtId="177" fontId="5" fillId="0" borderId="2" xfId="14" applyNumberFormat="1" applyFont="1" applyBorder="1" applyAlignment="1">
      <alignment horizontal="center" vertical="center"/>
    </xf>
    <xf numFmtId="177" fontId="5" fillId="5" borderId="2" xfId="14" applyNumberFormat="1" applyFont="1" applyFill="1" applyBorder="1" applyAlignment="1">
      <alignment horizontal="center" vertical="center" wrapText="1"/>
    </xf>
    <xf numFmtId="0" fontId="49" fillId="0" borderId="1" xfId="14" applyFont="1" applyBorder="1" applyAlignment="1">
      <alignment horizontal="left" vertical="center"/>
    </xf>
    <xf numFmtId="0" fontId="5" fillId="0" borderId="2" xfId="0" applyFont="1" applyBorder="1" applyAlignment="1" applyProtection="1">
      <alignment vertical="center" wrapText="1" shrinkToFit="1"/>
      <protection locked="0"/>
    </xf>
    <xf numFmtId="0" fontId="15" fillId="0" borderId="2" xfId="14" applyFont="1" applyBorder="1" applyAlignment="1" applyProtection="1">
      <alignment horizontal="left" vertical="center" wrapText="1" shrinkToFit="1"/>
      <protection locked="0"/>
    </xf>
    <xf numFmtId="0" fontId="15" fillId="0" borderId="2" xfId="14" applyFont="1" applyBorder="1" applyAlignment="1" applyProtection="1">
      <alignment horizontal="left" vertical="center" shrinkToFit="1"/>
      <protection locked="0"/>
    </xf>
    <xf numFmtId="49" fontId="5" fillId="0" borderId="2" xfId="14" applyNumberFormat="1" applyFont="1" applyBorder="1" applyAlignment="1" applyProtection="1">
      <alignment horizontal="left" vertical="top" wrapText="1" shrinkToFit="1"/>
      <protection locked="0"/>
    </xf>
    <xf numFmtId="0" fontId="5" fillId="0" borderId="2" xfId="14" applyFont="1" applyBorder="1" applyAlignment="1" applyProtection="1">
      <alignment horizontal="left" vertical="center" wrapText="1" shrinkToFit="1"/>
      <protection locked="0"/>
    </xf>
    <xf numFmtId="0" fontId="5" fillId="0" borderId="2" xfId="14" applyFont="1" applyBorder="1" applyAlignment="1" applyProtection="1">
      <alignment vertical="center" shrinkToFit="1"/>
      <protection locked="0"/>
    </xf>
    <xf numFmtId="0" fontId="5" fillId="0" borderId="1" xfId="14" applyFont="1" applyBorder="1" applyAlignment="1" applyProtection="1">
      <alignment vertical="center" wrapText="1" shrinkToFit="1"/>
      <protection locked="0"/>
    </xf>
    <xf numFmtId="0" fontId="0" fillId="0" borderId="0" xfId="0" applyAlignment="1"/>
    <xf numFmtId="0" fontId="0" fillId="0" borderId="0" xfId="0" applyAlignment="1">
      <alignment shrinkToFit="1"/>
    </xf>
    <xf numFmtId="0" fontId="0" fillId="0" borderId="0" xfId="0" applyAlignment="1">
      <alignment horizontal="center"/>
    </xf>
    <xf numFmtId="0" fontId="50" fillId="0" borderId="0" xfId="0" applyFont="1" applyAlignment="1"/>
    <xf numFmtId="0" fontId="51" fillId="0" borderId="0" xfId="0" applyFont="1" applyAlignment="1"/>
    <xf numFmtId="0" fontId="1" fillId="0" borderId="2" xfId="0" applyFont="1" applyBorder="1" applyAlignment="1">
      <alignment horizontal="center" vertical="center"/>
    </xf>
    <xf numFmtId="0" fontId="0" fillId="0" borderId="2" xfId="0" applyBorder="1">
      <alignment vertical="center"/>
    </xf>
    <xf numFmtId="0" fontId="0" fillId="0" borderId="2" xfId="0" applyBorder="1" applyAlignment="1"/>
    <xf numFmtId="49" fontId="0" fillId="0" borderId="0" xfId="0" applyNumberFormat="1" applyAlignment="1"/>
    <xf numFmtId="0" fontId="52" fillId="0" borderId="2" xfId="0" applyFont="1" applyBorder="1">
      <alignment vertical="center"/>
    </xf>
    <xf numFmtId="0" fontId="1" fillId="0" borderId="2" xfId="0" applyFont="1" applyBorder="1" applyAlignment="1">
      <alignment horizontal="center" vertical="center" shrinkToFit="1"/>
    </xf>
    <xf numFmtId="0" fontId="0" fillId="12" borderId="2" xfId="0" applyFill="1" applyBorder="1" applyAlignment="1">
      <alignment horizontal="left" shrinkToFit="1"/>
    </xf>
    <xf numFmtId="177" fontId="0" fillId="12" borderId="2" xfId="0" applyNumberFormat="1" applyFill="1" applyBorder="1" applyAlignment="1">
      <alignment horizontal="left" shrinkToFit="1"/>
    </xf>
    <xf numFmtId="14" fontId="0" fillId="12" borderId="2" xfId="0" applyNumberFormat="1" applyFill="1" applyBorder="1" applyAlignment="1">
      <alignment horizontal="left" shrinkToFit="1"/>
    </xf>
    <xf numFmtId="182" fontId="0" fillId="12" borderId="2" xfId="0" applyNumberFormat="1" applyFill="1" applyBorder="1" applyAlignment="1">
      <alignment horizontal="left" shrinkToFit="1"/>
    </xf>
    <xf numFmtId="185" fontId="0" fillId="12" borderId="2" xfId="0" applyNumberFormat="1" applyFill="1" applyBorder="1" applyAlignment="1">
      <alignment horizontal="left" shrinkToFit="1"/>
    </xf>
    <xf numFmtId="179" fontId="0" fillId="12" borderId="2" xfId="0" applyNumberFormat="1" applyFill="1" applyBorder="1" applyAlignment="1">
      <alignment horizontal="left" shrinkToFit="1"/>
    </xf>
    <xf numFmtId="178" fontId="0" fillId="12" borderId="2" xfId="0" applyNumberFormat="1" applyFill="1" applyBorder="1" applyAlignment="1">
      <alignment horizontal="left" shrinkToFit="1"/>
    </xf>
    <xf numFmtId="177" fontId="0" fillId="12" borderId="2" xfId="0" applyNumberFormat="1" applyFill="1" applyBorder="1" applyAlignment="1">
      <alignment shrinkToFit="1"/>
    </xf>
    <xf numFmtId="0" fontId="0" fillId="12" borderId="2" xfId="0" applyFill="1" applyBorder="1" applyAlignment="1">
      <alignment shrinkToFit="1"/>
    </xf>
    <xf numFmtId="0" fontId="1" fillId="0" borderId="2" xfId="0" applyFont="1" applyBorder="1" applyAlignment="1">
      <alignment horizontal="center" vertical="center" wrapText="1"/>
    </xf>
    <xf numFmtId="0" fontId="0" fillId="0" borderId="2" xfId="0" applyBorder="1" applyAlignment="1">
      <alignment horizontal="center"/>
    </xf>
    <xf numFmtId="0" fontId="0" fillId="13" borderId="2" xfId="0" applyFill="1" applyBorder="1" applyAlignment="1">
      <alignment horizontal="center"/>
    </xf>
    <xf numFmtId="0" fontId="0" fillId="13" borderId="2" xfId="0" applyFill="1" applyBorder="1" applyAlignment="1"/>
    <xf numFmtId="0" fontId="53" fillId="0" borderId="2" xfId="0" applyFont="1" applyBorder="1" applyAlignment="1">
      <alignment horizontal="center"/>
    </xf>
    <xf numFmtId="0" fontId="54" fillId="0" borderId="2" xfId="0" applyFont="1" applyBorder="1" applyAlignment="1">
      <alignment horizontal="left"/>
    </xf>
    <xf numFmtId="14" fontId="54" fillId="0" borderId="2" xfId="0" applyNumberFormat="1" applyFont="1" applyBorder="1" applyAlignment="1">
      <alignment horizontal="left"/>
    </xf>
    <xf numFmtId="0" fontId="54" fillId="0" borderId="2" xfId="0" applyFont="1" applyBorder="1" applyAlignment="1">
      <alignment horizontal="left" shrinkToFit="1"/>
    </xf>
    <xf numFmtId="49" fontId="1" fillId="0" borderId="0" xfId="0" applyNumberFormat="1" applyFont="1">
      <alignment vertical="center"/>
    </xf>
    <xf numFmtId="49" fontId="55" fillId="0" borderId="0" xfId="0" applyNumberFormat="1" applyFont="1" applyAlignment="1"/>
    <xf numFmtId="49" fontId="1" fillId="0" borderId="2" xfId="0" applyNumberFormat="1" applyFont="1" applyBorder="1" applyAlignment="1">
      <alignment horizontal="center" vertical="center"/>
    </xf>
    <xf numFmtId="49" fontId="1" fillId="0" borderId="2" xfId="0" applyNumberFormat="1" applyFont="1" applyBorder="1">
      <alignment vertical="center"/>
    </xf>
    <xf numFmtId="0" fontId="0" fillId="0" borderId="2" xfId="0" quotePrefix="1" applyBorder="1">
      <alignment vertical="center"/>
    </xf>
    <xf numFmtId="49" fontId="1" fillId="0" borderId="0" xfId="0" applyNumberFormat="1" applyFont="1" applyAlignment="1">
      <alignment horizontal="center" vertical="center"/>
    </xf>
    <xf numFmtId="0" fontId="1" fillId="0" borderId="0" xfId="0" applyFont="1">
      <alignment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49" fontId="1" fillId="0" borderId="2" xfId="0" applyNumberFormat="1" applyFont="1" applyBorder="1" applyAlignment="1">
      <alignment horizontal="left" vertical="center"/>
    </xf>
    <xf numFmtId="177" fontId="1" fillId="0" borderId="2" xfId="0" applyNumberFormat="1" applyFont="1" applyBorder="1" applyAlignment="1">
      <alignment horizontal="center" vertical="center"/>
    </xf>
    <xf numFmtId="0" fontId="0" fillId="0" borderId="0" xfId="0">
      <alignment vertical="center"/>
    </xf>
    <xf numFmtId="49" fontId="56" fillId="0" borderId="2" xfId="0" applyNumberFormat="1" applyFont="1" applyBorder="1" applyAlignment="1">
      <alignment horizontal="center" vertical="center"/>
    </xf>
    <xf numFmtId="0" fontId="0" fillId="0" borderId="2" xfId="0" applyBorder="1">
      <alignment vertical="center"/>
    </xf>
    <xf numFmtId="0" fontId="0" fillId="0" borderId="2" xfId="0" applyBorder="1" applyAlignment="1">
      <alignment vertical="center" shrinkToFit="1"/>
    </xf>
    <xf numFmtId="0" fontId="1" fillId="0" borderId="2" xfId="0" applyFont="1" applyBorder="1" applyAlignment="1">
      <alignment vertical="center" shrinkToFit="1"/>
    </xf>
    <xf numFmtId="49" fontId="0" fillId="0" borderId="1" xfId="0" applyNumberFormat="1" applyBorder="1">
      <alignment vertical="center"/>
    </xf>
    <xf numFmtId="49" fontId="0" fillId="0" borderId="1" xfId="0" quotePrefix="1" applyNumberFormat="1" applyBorder="1">
      <alignment vertical="center"/>
    </xf>
    <xf numFmtId="49" fontId="1" fillId="0" borderId="1" xfId="0" applyNumberFormat="1" applyFont="1" applyBorder="1">
      <alignment vertical="center"/>
    </xf>
  </cellXfs>
  <cellStyles count="19">
    <cellStyle name="パーセント 2" xfId="1"/>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 name="桁区切り" xfId="18" builtinId="6"/>
  </cellStyles>
  <dxfs count="358">
    <dxf>
      <font>
        <b/>
        <i val="0"/>
        <color rgb="FFFF0000"/>
      </font>
      <fill>
        <patternFill>
          <bgColor rgb="FFFFCCFF"/>
        </patternFill>
      </fill>
    </dxf>
    <dxf>
      <font>
        <color theme="1" tint="5.e-002"/>
      </font>
      <fill>
        <patternFill patternType="none">
          <bgColor auto="1"/>
        </patternFill>
      </fill>
    </dxf>
    <dxf>
      <fill>
        <patternFill>
          <bgColor theme="0" tint="-0.5"/>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5"/>
        </patternFill>
      </fill>
    </dxf>
    <dxf>
      <fill>
        <patternFill>
          <bgColor theme="0" tint="-0.5"/>
        </patternFill>
      </fill>
    </dxf>
    <dxf>
      <fill>
        <patternFill patternType="none">
          <bgColor auto="1"/>
        </patternFill>
      </fill>
    </dxf>
    <dxf>
      <fill>
        <patternFill>
          <bgColor theme="0" tint="-0.5"/>
        </patternFill>
      </fill>
    </dxf>
    <dxf>
      <fill>
        <patternFill>
          <bgColor theme="0" tint="-0.5"/>
        </patternFill>
      </fill>
    </dxf>
    <dxf>
      <fill>
        <patternFill>
          <bgColor theme="0" tint="-0.5"/>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ill>
        <patternFill patternType="solid">
          <bgColor theme="1" tint="0.25"/>
        </patternFill>
      </fill>
    </dxf>
    <dxf>
      <font>
        <strike val="0"/>
        <color theme="1" tint="5.e-002"/>
        <u val="none"/>
      </font>
      <numFmt numFmtId="0" formatCode="General"/>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b/>
        <i val="0"/>
        <color theme="3"/>
      </font>
      <fill>
        <patternFill>
          <bgColor theme="3" tint="0.8"/>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5"/>
        </patternFill>
      </fill>
    </dxf>
    <dxf>
      <font>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5"/>
        </patternFill>
      </fill>
    </dxf>
    <dxf>
      <font>
        <b/>
        <i val="0"/>
        <color rgb="FFFF0000"/>
      </font>
      <fill>
        <patternFill>
          <bgColor rgb="FFFFCCFF"/>
        </patternFill>
      </fill>
    </dxf>
    <dxf>
      <font>
        <color theme="1"/>
      </font>
      <fill>
        <patternFill patternType="none">
          <bgColor auto="1"/>
        </patternFill>
      </fill>
    </dxf>
    <dxf>
      <fill>
        <patternFill>
          <bgColor theme="1" tint="0.25"/>
        </patternFill>
      </fill>
    </dxf>
    <dxf>
      <font>
        <color theme="1"/>
      </font>
      <fill>
        <patternFill patternType="none">
          <bgColor auto="1"/>
        </patternFill>
      </fill>
    </dxf>
    <dxf>
      <font>
        <b/>
        <i val="0"/>
        <color rgb="FFFF0000"/>
      </font>
      <fill>
        <patternFill>
          <bgColor rgb="FFFFCCFF"/>
        </patternFill>
      </fill>
    </dxf>
    <dxf>
      <fill>
        <patternFill>
          <bgColor theme="1" tint="0.25"/>
        </patternFill>
      </fill>
    </dxf>
    <dxf>
      <font>
        <b/>
        <i val="0"/>
        <color rgb="FFFF0000"/>
      </font>
      <fill>
        <patternFill>
          <bgColor rgb="FFFFCCFF"/>
        </patternFill>
      </fill>
    </dxf>
    <dxf>
      <fill>
        <patternFill>
          <bgColor theme="1" tint="0.25"/>
        </patternFill>
      </fill>
    </dxf>
    <dxf>
      <font>
        <b/>
        <i val="0"/>
        <color rgb="FFFF0000"/>
      </font>
      <fill>
        <patternFill>
          <bgColor rgb="FFFFCCFF"/>
        </patternFill>
      </fill>
    </dxf>
    <dxf>
      <font>
        <color theme="1"/>
      </font>
      <fill>
        <patternFill patternType="none">
          <bgColor auto="1"/>
        </patternFill>
      </fill>
    </dxf>
    <dxf>
      <font>
        <b/>
        <i val="0"/>
        <color rgb="FFFF0000"/>
      </font>
      <fill>
        <patternFill>
          <bgColor rgb="FFFFCCFF"/>
        </patternFill>
      </fill>
    </dxf>
    <dxf>
      <fill>
        <patternFill>
          <bgColor theme="1" tint="0.25"/>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bgColor theme="1" tint="0.25"/>
        </patternFill>
      </fill>
    </dxf>
    <dxf>
      <font>
        <color theme="1"/>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theme="3"/>
        <u val="none"/>
      </font>
      <numFmt numFmtId="0" formatCode="General"/>
      <fill>
        <patternFill>
          <bgColor theme="3" tint="0.8"/>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ill>
        <patternFill>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5"/>
        </patternFill>
      </fill>
    </dxf>
    <dxf>
      <font>
        <strike/>
      </font>
      <fill>
        <patternFill patternType="none">
          <bgColor auto="1"/>
        </patternFill>
      </fill>
    </dxf>
    <dxf>
      <font>
        <strike/>
      </font>
      <fill>
        <patternFill patternType="none">
          <bgColor auto="1"/>
        </patternFill>
      </fill>
    </dxf>
    <dxf>
      <fill>
        <patternFill>
          <bgColor theme="1" tint="0.25"/>
        </patternFill>
      </fill>
    </dxf>
    <dxf>
      <font>
        <strike/>
      </font>
      <fill>
        <patternFill patternType="none">
          <bgColor auto="1"/>
        </patternFill>
      </fill>
    </dxf>
    <dxf>
      <fill>
        <patternFill>
          <bgColor theme="1" tint="0.25"/>
        </patternFill>
      </fill>
    </dxf>
    <dxf>
      <fill>
        <patternFill>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219075</xdr:colOff>
      <xdr:row>0</xdr:row>
      <xdr:rowOff>167640</xdr:rowOff>
    </xdr:from>
    <xdr:to xmlns:xdr="http://schemas.openxmlformats.org/drawingml/2006/spreadsheetDrawing">
      <xdr:col>9</xdr:col>
      <xdr:colOff>2757170</xdr:colOff>
      <xdr:row>0</xdr:row>
      <xdr:rowOff>960120</xdr:rowOff>
    </xdr:to>
    <xdr:sp macro="" textlink="">
      <xdr:nvSpPr>
        <xdr:cNvPr id="2" name="テキスト ボックス 1"/>
        <xdr:cNvSpPr txBox="1"/>
      </xdr:nvSpPr>
      <xdr:spPr>
        <a:xfrm>
          <a:off x="4385945" y="167640"/>
          <a:ext cx="9359900" cy="79248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「入力欄」のうち、白色のセルのみ入力</a:t>
          </a:r>
          <a:endParaRPr kumimoji="1" lang="en-US" altLang="ja-JP" sz="1600">
            <a:latin typeface="BIZ UDPゴシック"/>
            <a:ea typeface="BIZ UDPゴシック"/>
          </a:endParaRP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黒く塗りつぶされた項目は入力不要です。入力内容に応じて塗りつぶしが解除された場合、入力が必要になります</a:t>
          </a:r>
        </a:p>
      </xdr:txBody>
    </xdr:sp>
    <xdr:clientData/>
  </xdr:twoCellAnchor>
  <xdr:twoCellAnchor>
    <xdr:from xmlns:xdr="http://schemas.openxmlformats.org/drawingml/2006/spreadsheetDrawing">
      <xdr:col>7</xdr:col>
      <xdr:colOff>1631315</xdr:colOff>
      <xdr:row>1</xdr:row>
      <xdr:rowOff>156845</xdr:rowOff>
    </xdr:from>
    <xdr:to xmlns:xdr="http://schemas.openxmlformats.org/drawingml/2006/spreadsheetDrawing">
      <xdr:col>7</xdr:col>
      <xdr:colOff>2166620</xdr:colOff>
      <xdr:row>3</xdr:row>
      <xdr:rowOff>38735</xdr:rowOff>
    </xdr:to>
    <xdr:sp macro="" textlink="">
      <xdr:nvSpPr>
        <xdr:cNvPr id="4" name="二等辺三角形 3"/>
        <xdr:cNvSpPr/>
      </xdr:nvSpPr>
      <xdr:spPr>
        <a:xfrm rot="10800000">
          <a:off x="7009765" y="1452245"/>
          <a:ext cx="535305" cy="28194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1631315</xdr:colOff>
      <xdr:row>0</xdr:row>
      <xdr:rowOff>1021080</xdr:rowOff>
    </xdr:from>
    <xdr:to xmlns:xdr="http://schemas.openxmlformats.org/drawingml/2006/spreadsheetDrawing">
      <xdr:col>7</xdr:col>
      <xdr:colOff>2166620</xdr:colOff>
      <xdr:row>0</xdr:row>
      <xdr:rowOff>1295400</xdr:rowOff>
    </xdr:to>
    <xdr:sp macro="" textlink="">
      <xdr:nvSpPr>
        <xdr:cNvPr id="5" name="二等辺三角形 4"/>
        <xdr:cNvSpPr/>
      </xdr:nvSpPr>
      <xdr:spPr>
        <a:xfrm rot="10800000">
          <a:off x="7009765" y="1021080"/>
          <a:ext cx="535305" cy="27432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1631315</xdr:colOff>
      <xdr:row>201</xdr:row>
      <xdr:rowOff>28575</xdr:rowOff>
    </xdr:from>
    <xdr:to xmlns:xdr="http://schemas.openxmlformats.org/drawingml/2006/spreadsheetDrawing">
      <xdr:col>7</xdr:col>
      <xdr:colOff>2166620</xdr:colOff>
      <xdr:row>202</xdr:row>
      <xdr:rowOff>635</xdr:rowOff>
    </xdr:to>
    <xdr:sp macro="" textlink="">
      <xdr:nvSpPr>
        <xdr:cNvPr id="3" name="二等辺三角形 2"/>
        <xdr:cNvSpPr/>
      </xdr:nvSpPr>
      <xdr:spPr>
        <a:xfrm rot="10800000">
          <a:off x="7009765" y="91339035"/>
          <a:ext cx="535305" cy="27686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1631315</xdr:colOff>
      <xdr:row>205</xdr:row>
      <xdr:rowOff>19050</xdr:rowOff>
    </xdr:from>
    <xdr:to xmlns:xdr="http://schemas.openxmlformats.org/drawingml/2006/spreadsheetDrawing">
      <xdr:col>7</xdr:col>
      <xdr:colOff>2166620</xdr:colOff>
      <xdr:row>205</xdr:row>
      <xdr:rowOff>296545</xdr:rowOff>
    </xdr:to>
    <xdr:sp macro="" textlink="">
      <xdr:nvSpPr>
        <xdr:cNvPr id="7" name="二等辺三角形 6"/>
        <xdr:cNvSpPr/>
      </xdr:nvSpPr>
      <xdr:spPr>
        <a:xfrm rot="10800000">
          <a:off x="7009765" y="92469970"/>
          <a:ext cx="535305" cy="27749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18</xdr:col>
      <xdr:colOff>144780</xdr:colOff>
      <xdr:row>31</xdr:row>
      <xdr:rowOff>11430</xdr:rowOff>
    </xdr:from>
    <xdr:to xmlns:xdr="http://schemas.openxmlformats.org/drawingml/2006/spreadsheetDrawing">
      <xdr:col>24</xdr:col>
      <xdr:colOff>107315</xdr:colOff>
      <xdr:row>31</xdr:row>
      <xdr:rowOff>163195</xdr:rowOff>
    </xdr:to>
    <xdr:sp macro="" textlink="">
      <xdr:nvSpPr>
        <xdr:cNvPr id="2" name="大かっこ 1"/>
        <xdr:cNvSpPr/>
      </xdr:nvSpPr>
      <xdr:spPr>
        <a:xfrm>
          <a:off x="5194935" y="6850380"/>
          <a:ext cx="1539875" cy="15176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182880</xdr:colOff>
      <xdr:row>8</xdr:row>
      <xdr:rowOff>59055</xdr:rowOff>
    </xdr:from>
    <xdr:to xmlns:xdr="http://schemas.openxmlformats.org/drawingml/2006/spreadsheetDrawing">
      <xdr:col>38</xdr:col>
      <xdr:colOff>205740</xdr:colOff>
      <xdr:row>9</xdr:row>
      <xdr:rowOff>199390</xdr:rowOff>
    </xdr:to>
    <xdr:sp macro="" textlink="">
      <xdr:nvSpPr>
        <xdr:cNvPr id="4" name="大かっこ 3"/>
        <xdr:cNvSpPr/>
      </xdr:nvSpPr>
      <xdr:spPr>
        <a:xfrm>
          <a:off x="6547485" y="1694815"/>
          <a:ext cx="400812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2353310</xdr:colOff>
      <xdr:row>0</xdr:row>
      <xdr:rowOff>187960</xdr:rowOff>
    </xdr:from>
    <xdr:to xmlns:xdr="http://schemas.openxmlformats.org/drawingml/2006/spreadsheetDrawing">
      <xdr:col>9</xdr:col>
      <xdr:colOff>3347085</xdr:colOff>
      <xdr:row>0</xdr:row>
      <xdr:rowOff>1254760</xdr:rowOff>
    </xdr:to>
    <xdr:sp macro="" textlink="">
      <xdr:nvSpPr>
        <xdr:cNvPr id="5" name="テキスト ボックス 4"/>
        <xdr:cNvSpPr txBox="1"/>
      </xdr:nvSpPr>
      <xdr:spPr>
        <a:xfrm>
          <a:off x="3999230" y="187960"/>
          <a:ext cx="9054465" cy="10668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「行政側入力欄」のうち、白色のセルのみ入力</a:t>
          </a:r>
          <a:endParaRPr kumimoji="1" lang="en-US" altLang="ja-JP" sz="1600">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１．配布前に「１．初期設定」を入力してください。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３．都道府県政令指定都市担当者は「５．都道府県政令指定都市入力欄」を入力してください。</a:t>
          </a:r>
        </a:p>
      </xdr:txBody>
    </xdr:sp>
    <xdr:clientData/>
  </xdr:twoCellAnchor>
  <xdr:twoCellAnchor>
    <xdr:from xmlns:xdr="http://schemas.openxmlformats.org/drawingml/2006/spreadsheetDrawing">
      <xdr:col>7</xdr:col>
      <xdr:colOff>1243330</xdr:colOff>
      <xdr:row>2</xdr:row>
      <xdr:rowOff>12065</xdr:rowOff>
    </xdr:from>
    <xdr:to xmlns:xdr="http://schemas.openxmlformats.org/drawingml/2006/spreadsheetDrawing">
      <xdr:col>7</xdr:col>
      <xdr:colOff>1776095</xdr:colOff>
      <xdr:row>2</xdr:row>
      <xdr:rowOff>303530</xdr:rowOff>
    </xdr:to>
    <xdr:sp macro="" textlink="">
      <xdr:nvSpPr>
        <xdr:cNvPr id="6" name="二等辺三角形 5"/>
        <xdr:cNvSpPr/>
      </xdr:nvSpPr>
      <xdr:spPr>
        <a:xfrm rot="10800000">
          <a:off x="6621780" y="1783715"/>
          <a:ext cx="532765" cy="29146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1243330</xdr:colOff>
      <xdr:row>0</xdr:row>
      <xdr:rowOff>1311275</xdr:rowOff>
    </xdr:from>
    <xdr:to xmlns:xdr="http://schemas.openxmlformats.org/drawingml/2006/spreadsheetDrawing">
      <xdr:col>7</xdr:col>
      <xdr:colOff>1776095</xdr:colOff>
      <xdr:row>0</xdr:row>
      <xdr:rowOff>1587500</xdr:rowOff>
    </xdr:to>
    <xdr:sp macro="" textlink="">
      <xdr:nvSpPr>
        <xdr:cNvPr id="7" name="二等辺三角形 6"/>
        <xdr:cNvSpPr/>
      </xdr:nvSpPr>
      <xdr:spPr>
        <a:xfrm rot="10800000">
          <a:off x="6621780" y="1311275"/>
          <a:ext cx="532765" cy="27622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7030A0"/>
  </sheetPr>
  <dimension ref="A1:L43"/>
  <sheetViews>
    <sheetView showGridLines="0" zoomScaleSheetLayoutView="100" workbookViewId="0">
      <pane ySplit="1" topLeftCell="A2" activePane="bottomLeft" state="frozen"/>
      <selection pane="bottomLeft"/>
    </sheetView>
  </sheetViews>
  <sheetFormatPr defaultColWidth="0" defaultRowHeight="18.75" zeroHeight="1"/>
  <cols>
    <col min="1" max="3" width="3.6328125" style="1" customWidth="1"/>
    <col min="4" max="4" width="36.6328125" style="1" customWidth="1"/>
    <col min="5" max="5" width="3.7265625" style="1" bestFit="1" customWidth="1"/>
    <col min="6" max="6" width="20.453125" style="1" customWidth="1"/>
    <col min="7" max="7" width="85.6328125" style="1" customWidth="1"/>
    <col min="8" max="8" width="1.6328125" style="1" customWidth="1"/>
    <col min="9" max="12" width="0" style="1" hidden="1" customWidth="1"/>
    <col min="13" max="16384" width="9" style="1" hidden="1" customWidth="1"/>
  </cols>
  <sheetData>
    <row r="1" spans="1:7" ht="49.5" customHeight="1">
      <c r="A1" s="3" t="s">
        <v>2023</v>
      </c>
    </row>
    <row r="2" spans="1:7"/>
    <row r="3" spans="1:7" ht="24">
      <c r="B3" s="4" t="s">
        <v>6523</v>
      </c>
      <c r="C3" s="6"/>
    </row>
    <row r="4" spans="1:7" ht="24">
      <c r="B4" s="4"/>
      <c r="C4" s="5" t="s">
        <v>6954</v>
      </c>
    </row>
    <row r="5" spans="1:7">
      <c r="C5" s="7" t="s">
        <v>1135</v>
      </c>
      <c r="D5" s="13" t="s">
        <v>5936</v>
      </c>
      <c r="E5" s="20" t="s">
        <v>9788</v>
      </c>
      <c r="F5" s="20"/>
      <c r="G5" s="7"/>
    </row>
    <row r="6" spans="1:7" ht="39.65" customHeight="1">
      <c r="C6" s="8" t="s">
        <v>8852</v>
      </c>
      <c r="D6" s="14" t="s">
        <v>3513</v>
      </c>
      <c r="E6" s="19" t="s">
        <v>1431</v>
      </c>
      <c r="F6" s="26"/>
      <c r="G6" s="35"/>
    </row>
    <row r="7" spans="1:7" ht="39.65" customHeight="1">
      <c r="C7" s="8" t="s">
        <v>9228</v>
      </c>
      <c r="D7" s="14" t="s">
        <v>9783</v>
      </c>
      <c r="E7" s="21" t="s">
        <v>9786</v>
      </c>
      <c r="F7" s="27"/>
      <c r="G7" s="36"/>
    </row>
    <row r="8" spans="1:7" ht="39.65" customHeight="1">
      <c r="C8" s="8" t="s">
        <v>1052</v>
      </c>
      <c r="D8" s="14" t="s">
        <v>9782</v>
      </c>
      <c r="E8" s="19" t="s">
        <v>9798</v>
      </c>
      <c r="F8" s="26"/>
      <c r="G8" s="35"/>
    </row>
    <row r="9" spans="1:7" ht="39.65" customHeight="1">
      <c r="C9" s="8" t="s">
        <v>361</v>
      </c>
      <c r="D9" s="14" t="s">
        <v>599</v>
      </c>
      <c r="E9" s="19" t="s">
        <v>9784</v>
      </c>
      <c r="F9" s="26"/>
      <c r="G9" s="35"/>
    </row>
    <row r="10" spans="1:7"/>
    <row r="11" spans="1:7" ht="24">
      <c r="B11" s="4" t="s">
        <v>168</v>
      </c>
      <c r="C11" s="6"/>
    </row>
    <row r="12" spans="1:7" ht="19.5">
      <c r="B12" s="5" t="s">
        <v>6586</v>
      </c>
      <c r="C12" s="5"/>
    </row>
    <row r="13" spans="1:7">
      <c r="C13" s="9" t="s">
        <v>1135</v>
      </c>
      <c r="D13" s="9" t="s">
        <v>9787</v>
      </c>
      <c r="E13" s="13" t="s">
        <v>9788</v>
      </c>
      <c r="F13" s="20"/>
      <c r="G13" s="7"/>
    </row>
    <row r="14" spans="1:7" ht="39" customHeight="1">
      <c r="C14" s="8" t="s">
        <v>8852</v>
      </c>
      <c r="D14" s="15" t="s">
        <v>1192</v>
      </c>
      <c r="E14" s="19" t="s">
        <v>9794</v>
      </c>
      <c r="F14" s="26"/>
      <c r="G14" s="35"/>
    </row>
    <row r="15" spans="1:7" ht="39" customHeight="1">
      <c r="C15" s="8" t="s">
        <v>9228</v>
      </c>
      <c r="D15" s="15" t="s">
        <v>9790</v>
      </c>
      <c r="E15" s="19" t="s">
        <v>9791</v>
      </c>
      <c r="F15" s="26"/>
      <c r="G15" s="35"/>
    </row>
    <row r="16" spans="1:7" ht="39" customHeight="1">
      <c r="C16" s="8" t="s">
        <v>1052</v>
      </c>
      <c r="D16" s="15" t="s">
        <v>6210</v>
      </c>
      <c r="E16" s="19" t="s">
        <v>9792</v>
      </c>
      <c r="F16" s="26"/>
      <c r="G16" s="35"/>
    </row>
    <row r="17" spans="2:12" ht="39" customHeight="1">
      <c r="C17" s="8" t="s">
        <v>361</v>
      </c>
      <c r="D17" s="15" t="s">
        <v>9795</v>
      </c>
      <c r="E17" s="19" t="s">
        <v>9847</v>
      </c>
      <c r="F17" s="26"/>
      <c r="G17" s="35"/>
    </row>
    <row r="18" spans="2:12" ht="39" customHeight="1">
      <c r="C18" s="8" t="s">
        <v>8517</v>
      </c>
      <c r="D18" s="15" t="s">
        <v>9499</v>
      </c>
      <c r="E18" s="22" t="s">
        <v>5263</v>
      </c>
      <c r="F18" s="28"/>
      <c r="G18" s="37"/>
    </row>
    <row r="19" spans="2:12" s="2" customFormat="1" ht="18" customHeight="1">
      <c r="D19" s="5"/>
      <c r="E19" s="5"/>
      <c r="F19" s="5"/>
      <c r="G19" s="5"/>
      <c r="J19" s="1"/>
      <c r="K19" s="42"/>
      <c r="L19" s="43"/>
    </row>
    <row r="20" spans="2:12" ht="19.5">
      <c r="B20" s="5" t="s">
        <v>9865</v>
      </c>
      <c r="C20" s="5"/>
    </row>
    <row r="21" spans="2:12">
      <c r="C21" s="9" t="s">
        <v>1135</v>
      </c>
      <c r="D21" s="9" t="s">
        <v>9796</v>
      </c>
      <c r="E21" s="13" t="s">
        <v>9788</v>
      </c>
      <c r="F21" s="20"/>
      <c r="G21" s="7"/>
    </row>
    <row r="22" spans="2:12" ht="39" customHeight="1">
      <c r="C22" s="10" t="s">
        <v>8852</v>
      </c>
      <c r="D22" s="16" t="s">
        <v>9525</v>
      </c>
      <c r="E22" s="23" t="s">
        <v>9801</v>
      </c>
      <c r="F22" s="29"/>
      <c r="G22" s="38"/>
    </row>
    <row r="23" spans="2:12" ht="27.65" customHeight="1">
      <c r="C23" s="11"/>
      <c r="D23" s="17"/>
      <c r="E23" s="24" t="s">
        <v>9808</v>
      </c>
      <c r="F23" s="30" t="s">
        <v>9525</v>
      </c>
      <c r="G23" s="14" t="s">
        <v>9804</v>
      </c>
    </row>
    <row r="24" spans="2:12" ht="27.65" customHeight="1">
      <c r="C24" s="11"/>
      <c r="D24" s="17"/>
      <c r="E24" s="24"/>
      <c r="F24" s="31" t="s">
        <v>9797</v>
      </c>
      <c r="G24" s="14" t="s">
        <v>6840</v>
      </c>
    </row>
    <row r="25" spans="2:12" ht="27.65" customHeight="1">
      <c r="C25" s="11"/>
      <c r="D25" s="17"/>
      <c r="E25" s="24"/>
      <c r="F25" s="8" t="s">
        <v>1156</v>
      </c>
      <c r="G25" s="14" t="s">
        <v>3294</v>
      </c>
    </row>
    <row r="26" spans="2:12" ht="27.65" customHeight="1">
      <c r="C26" s="11"/>
      <c r="D26" s="17"/>
      <c r="E26" s="24"/>
      <c r="F26" s="8" t="s">
        <v>9268</v>
      </c>
      <c r="G26" s="14" t="s">
        <v>5509</v>
      </c>
    </row>
    <row r="27" spans="2:12" ht="27.65" customHeight="1">
      <c r="C27" s="11"/>
      <c r="D27" s="17"/>
      <c r="E27" s="24"/>
      <c r="F27" s="8" t="s">
        <v>2870</v>
      </c>
      <c r="G27" s="14" t="s">
        <v>4117</v>
      </c>
    </row>
    <row r="28" spans="2:12" ht="27.65" customHeight="1">
      <c r="C28" s="12"/>
      <c r="D28" s="18"/>
      <c r="E28" s="24"/>
      <c r="F28" s="32"/>
      <c r="G28" s="14" t="s">
        <v>9805</v>
      </c>
    </row>
    <row r="29" spans="2:12" ht="54.75" customHeight="1">
      <c r="C29" s="8" t="s">
        <v>9228</v>
      </c>
      <c r="D29" s="15" t="s">
        <v>1128</v>
      </c>
      <c r="E29" s="21" t="s">
        <v>2859</v>
      </c>
      <c r="F29" s="27"/>
      <c r="G29" s="36"/>
    </row>
    <row r="30" spans="2:12">
      <c r="C30" s="10" t="s">
        <v>1052</v>
      </c>
      <c r="D30" s="16" t="s">
        <v>3568</v>
      </c>
      <c r="E30" s="25" t="s">
        <v>568</v>
      </c>
      <c r="F30" s="33"/>
      <c r="G30" s="39"/>
    </row>
    <row r="31" spans="2:12" ht="39" customHeight="1">
      <c r="C31" s="11"/>
      <c r="D31" s="17"/>
      <c r="E31" s="24" t="s">
        <v>9809</v>
      </c>
      <c r="F31" s="34" t="s">
        <v>7319</v>
      </c>
      <c r="G31" s="40" t="s">
        <v>9802</v>
      </c>
    </row>
    <row r="32" spans="2:12" ht="39" customHeight="1">
      <c r="C32" s="11"/>
      <c r="D32" s="17"/>
      <c r="E32" s="24"/>
      <c r="F32" s="34" t="s">
        <v>5621</v>
      </c>
      <c r="G32" s="41" t="s">
        <v>9799</v>
      </c>
    </row>
    <row r="33" spans="2:7" ht="39" customHeight="1">
      <c r="C33" s="11"/>
      <c r="D33" s="17"/>
      <c r="E33" s="24"/>
      <c r="F33" s="34" t="s">
        <v>3723</v>
      </c>
      <c r="G33" s="35" t="s">
        <v>9800</v>
      </c>
    </row>
    <row r="34" spans="2:7" ht="56.25">
      <c r="C34" s="11"/>
      <c r="D34" s="17"/>
      <c r="E34" s="24"/>
      <c r="F34" s="8" t="s">
        <v>8699</v>
      </c>
      <c r="G34" s="40" t="s">
        <v>9806</v>
      </c>
    </row>
    <row r="35" spans="2:7" ht="39" customHeight="1">
      <c r="C35" s="12"/>
      <c r="D35" s="18"/>
      <c r="E35" s="24"/>
      <c r="F35" s="8" t="s">
        <v>1818</v>
      </c>
      <c r="G35" s="41" t="s">
        <v>3876</v>
      </c>
    </row>
    <row r="36" spans="2:7" ht="128.25" customHeight="1">
      <c r="C36" s="8" t="s">
        <v>361</v>
      </c>
      <c r="D36" s="15" t="s">
        <v>9574</v>
      </c>
      <c r="E36" s="19" t="s">
        <v>9810</v>
      </c>
      <c r="F36" s="28"/>
      <c r="G36" s="37"/>
    </row>
    <row r="37" spans="2:7" ht="18.75" customHeight="1"/>
    <row r="38" spans="2:7" ht="19.5">
      <c r="B38" s="5" t="s">
        <v>9807</v>
      </c>
    </row>
    <row r="39" spans="2:7" ht="19.5">
      <c r="C39" s="5" t="s">
        <v>8044</v>
      </c>
    </row>
    <row r="40" spans="2:7">
      <c r="C40" s="7" t="s">
        <v>1135</v>
      </c>
      <c r="D40" s="13" t="s">
        <v>9821</v>
      </c>
      <c r="E40" s="20"/>
      <c r="F40" s="20"/>
      <c r="G40" s="7"/>
    </row>
    <row r="41" spans="2:7" ht="57" customHeight="1">
      <c r="C41" s="8" t="s">
        <v>8852</v>
      </c>
      <c r="D41" s="19" t="s">
        <v>9124</v>
      </c>
      <c r="E41" s="26"/>
      <c r="F41" s="26"/>
      <c r="G41" s="35"/>
    </row>
    <row r="42" spans="2:7" ht="39" customHeight="1">
      <c r="C42" s="8" t="s">
        <v>9228</v>
      </c>
      <c r="D42" s="19" t="s">
        <v>9823</v>
      </c>
      <c r="E42" s="26"/>
      <c r="F42" s="26"/>
      <c r="G42" s="35"/>
    </row>
    <row r="43" spans="2:7" ht="39" customHeight="1">
      <c r="C43" s="8" t="s">
        <v>1052</v>
      </c>
      <c r="D43" s="19" t="s">
        <v>6130</v>
      </c>
      <c r="E43" s="26"/>
      <c r="F43" s="26"/>
      <c r="G43" s="35"/>
    </row>
  </sheetData>
  <mergeCells count="26">
    <mergeCell ref="E5:G5"/>
    <mergeCell ref="E6:G6"/>
    <mergeCell ref="E7:G7"/>
    <mergeCell ref="E8:G8"/>
    <mergeCell ref="E9:G9"/>
    <mergeCell ref="E13:G13"/>
    <mergeCell ref="E14:G14"/>
    <mergeCell ref="E15:G15"/>
    <mergeCell ref="E16:G16"/>
    <mergeCell ref="E17:G17"/>
    <mergeCell ref="E18:G18"/>
    <mergeCell ref="E21:G21"/>
    <mergeCell ref="E22:G22"/>
    <mergeCell ref="E29:G29"/>
    <mergeCell ref="E30:G30"/>
    <mergeCell ref="E36:G36"/>
    <mergeCell ref="D40:G40"/>
    <mergeCell ref="D41:G41"/>
    <mergeCell ref="D42:G42"/>
    <mergeCell ref="D43:G43"/>
    <mergeCell ref="E23:E28"/>
    <mergeCell ref="C30:C35"/>
    <mergeCell ref="D30:D35"/>
    <mergeCell ref="E31:E35"/>
    <mergeCell ref="C22:C28"/>
    <mergeCell ref="D22:D28"/>
  </mergeCells>
  <phoneticPr fontId="3"/>
  <pageMargins left="0.7" right="0.7" top="0.75" bottom="0.75" header="0.3" footer="0.3"/>
  <pageSetup paperSize="9" scale="54"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7"/>
  <dimension ref="A1:AU3751"/>
  <sheetViews>
    <sheetView topLeftCell="AP3" workbookViewId="0"/>
  </sheetViews>
  <sheetFormatPr defaultColWidth="9" defaultRowHeight="13"/>
  <cols>
    <col min="1" max="1" width="3.6328125" style="847" customWidth="1"/>
    <col min="2" max="2" width="11.7265625" style="847" customWidth="1"/>
    <col min="3" max="3" width="9" style="847"/>
    <col min="4" max="4" width="3.6328125" style="847" customWidth="1"/>
    <col min="5" max="5" width="21.36328125" style="847" bestFit="1" customWidth="1"/>
    <col min="6" max="6" width="9" style="847"/>
    <col min="7" max="7" width="3.6328125" style="847" customWidth="1"/>
    <col min="8" max="9" width="9" style="847"/>
    <col min="10" max="10" width="3.6328125" style="847" customWidth="1"/>
    <col min="11" max="11" width="12.08984375" style="847" bestFit="1" customWidth="1"/>
    <col min="12" max="12" width="9" style="847"/>
    <col min="13" max="13" width="3.6328125" style="847" customWidth="1"/>
    <col min="14" max="14" width="25.26953125" style="847" bestFit="1" customWidth="1"/>
    <col min="15" max="15" width="9" style="847"/>
    <col min="16" max="16" width="3.6328125" style="847" customWidth="1"/>
    <col min="17" max="17" width="25.26953125" style="847" bestFit="1" customWidth="1"/>
    <col min="18" max="18" width="9" style="847"/>
    <col min="19" max="19" width="3.6328125" style="847" customWidth="1"/>
    <col min="20" max="20" width="29" style="847" bestFit="1" customWidth="1"/>
    <col min="21" max="22" width="9" style="847"/>
    <col min="23" max="23" width="3.6328125" style="847" customWidth="1"/>
    <col min="24" max="24" width="16" style="847" bestFit="1" customWidth="1"/>
    <col min="25" max="25" width="6.08984375" style="847" bestFit="1" customWidth="1"/>
    <col min="26" max="26" width="3.6328125" style="847" customWidth="1"/>
    <col min="27" max="27" width="20.6328125" style="847" customWidth="1"/>
    <col min="28" max="28" width="9" style="847"/>
    <col min="29" max="29" width="3.6328125" style="847" customWidth="1"/>
    <col min="30" max="30" width="9.453125" style="847" customWidth="1"/>
    <col min="31" max="31" width="6.08984375" style="847" bestFit="1" customWidth="1"/>
    <col min="32" max="32" width="3.6328125" style="847" customWidth="1"/>
    <col min="33" max="33" width="23.08984375" style="847" bestFit="1" customWidth="1"/>
    <col min="34" max="34" width="6.08984375" style="847" bestFit="1" customWidth="1"/>
    <col min="35" max="35" width="3.6328125" style="847" customWidth="1"/>
    <col min="36" max="36" width="24.90625" style="847" bestFit="1" customWidth="1"/>
    <col min="37" max="37" width="6.08984375" style="847" bestFit="1" customWidth="1"/>
    <col min="38" max="38" width="9" style="847"/>
    <col min="39" max="39" width="31.90625" style="847" bestFit="1" customWidth="1"/>
    <col min="40" max="41" width="9" style="847"/>
    <col min="42" max="42" width="44.36328125" style="847" bestFit="1" customWidth="1"/>
    <col min="43" max="44" width="8" style="847" bestFit="1" customWidth="1"/>
    <col min="45" max="45" width="9" style="847"/>
    <col min="46" max="46" width="45.7265625" style="847" bestFit="1" customWidth="1"/>
    <col min="47" max="47" width="5.36328125" style="847" bestFit="1" customWidth="1"/>
    <col min="48" max="16384" width="9" style="847"/>
  </cols>
  <sheetData>
    <row r="1" spans="1:47" ht="14">
      <c r="A1" s="848" t="s">
        <v>1753</v>
      </c>
    </row>
    <row r="3" spans="1:47">
      <c r="B3" s="847" t="s">
        <v>3966</v>
      </c>
      <c r="E3" s="847" t="s">
        <v>8987</v>
      </c>
      <c r="H3" s="847" t="s">
        <v>4760</v>
      </c>
      <c r="K3" s="858" t="s">
        <v>2161</v>
      </c>
      <c r="L3" s="858"/>
      <c r="N3" s="847" t="s">
        <v>9221</v>
      </c>
      <c r="O3" s="858"/>
      <c r="Q3" s="858" t="s">
        <v>3005</v>
      </c>
      <c r="R3" s="858"/>
      <c r="T3" s="847" t="s">
        <v>9149</v>
      </c>
      <c r="X3" s="858" t="s">
        <v>9222</v>
      </c>
      <c r="Y3" s="858"/>
      <c r="AA3" s="858" t="s">
        <v>9506</v>
      </c>
      <c r="AD3" s="858" t="s">
        <v>9468</v>
      </c>
      <c r="AE3" s="858"/>
      <c r="AG3" s="858" t="s">
        <v>9478</v>
      </c>
      <c r="AH3" s="858"/>
      <c r="AJ3" s="858" t="s">
        <v>5968</v>
      </c>
      <c r="AK3" s="858"/>
      <c r="AM3" s="847" t="s">
        <v>10989</v>
      </c>
      <c r="AP3" s="847" t="s">
        <v>10990</v>
      </c>
      <c r="AT3" s="858" t="s">
        <v>4567</v>
      </c>
    </row>
    <row r="4" spans="1:47">
      <c r="B4" s="849" t="s">
        <v>953</v>
      </c>
      <c r="C4" s="849" t="s">
        <v>9140</v>
      </c>
      <c r="E4" s="849" t="s">
        <v>1096</v>
      </c>
      <c r="F4" s="849" t="s">
        <v>9140</v>
      </c>
      <c r="H4" s="849" t="s">
        <v>6021</v>
      </c>
      <c r="I4" s="849" t="s">
        <v>9143</v>
      </c>
      <c r="K4" s="859" t="s">
        <v>1114</v>
      </c>
      <c r="L4" s="849" t="s">
        <v>9143</v>
      </c>
      <c r="N4" s="859" t="s">
        <v>9226</v>
      </c>
      <c r="O4" s="849" t="s">
        <v>9143</v>
      </c>
      <c r="Q4" s="859" t="s">
        <v>9225</v>
      </c>
      <c r="R4" s="849" t="s">
        <v>9143</v>
      </c>
      <c r="T4" s="849" t="s">
        <v>5719</v>
      </c>
      <c r="U4" s="849" t="s">
        <v>9163</v>
      </c>
      <c r="V4" s="849" t="s">
        <v>64</v>
      </c>
      <c r="X4" s="849" t="s">
        <v>3168</v>
      </c>
      <c r="Y4" s="849" t="s">
        <v>9143</v>
      </c>
      <c r="AA4" s="849" t="s">
        <v>9255</v>
      </c>
      <c r="AB4" s="849" t="s">
        <v>806</v>
      </c>
      <c r="AD4" s="825" t="s">
        <v>2171</v>
      </c>
      <c r="AE4" s="849" t="s">
        <v>9143</v>
      </c>
      <c r="AG4" s="859" t="s">
        <v>9483</v>
      </c>
      <c r="AH4" s="849" t="s">
        <v>9143</v>
      </c>
      <c r="AJ4" s="859" t="s">
        <v>8314</v>
      </c>
      <c r="AK4" s="849" t="s">
        <v>9143</v>
      </c>
      <c r="AM4" s="849" t="s">
        <v>7067</v>
      </c>
      <c r="AN4" s="849" t="s">
        <v>9140</v>
      </c>
      <c r="AP4" s="849" t="s">
        <v>5719</v>
      </c>
      <c r="AQ4" s="849" t="s">
        <v>9163</v>
      </c>
      <c r="AR4" s="849" t="s">
        <v>64</v>
      </c>
      <c r="AT4" s="849" t="s">
        <v>9255</v>
      </c>
      <c r="AU4" s="849" t="s">
        <v>806</v>
      </c>
    </row>
    <row r="5" spans="1:47">
      <c r="B5" s="850" t="s">
        <v>1314</v>
      </c>
      <c r="C5" s="850" t="s">
        <v>1132</v>
      </c>
      <c r="E5" s="850" t="s">
        <v>1506</v>
      </c>
      <c r="F5" s="850" t="s">
        <v>729</v>
      </c>
      <c r="H5" s="850" t="s">
        <v>1839</v>
      </c>
      <c r="I5" s="850" t="s">
        <v>9141</v>
      </c>
      <c r="K5" s="850" t="s">
        <v>2947</v>
      </c>
      <c r="L5" s="850" t="s">
        <v>9141</v>
      </c>
      <c r="N5" s="850" t="s">
        <v>9227</v>
      </c>
      <c r="O5" s="850" t="s">
        <v>9141</v>
      </c>
      <c r="Q5" s="850" t="s">
        <v>649</v>
      </c>
      <c r="R5" s="850" t="s">
        <v>9141</v>
      </c>
      <c r="T5" s="850" t="s">
        <v>9165</v>
      </c>
      <c r="U5" s="850" t="s">
        <v>9150</v>
      </c>
      <c r="V5" s="850" t="s">
        <v>1132</v>
      </c>
      <c r="X5" s="850" t="s">
        <v>9223</v>
      </c>
      <c r="Y5" s="850" t="s">
        <v>9141</v>
      </c>
      <c r="AA5" s="825" t="s">
        <v>9257</v>
      </c>
      <c r="AB5" s="863">
        <v>392</v>
      </c>
      <c r="AD5" s="825" t="s">
        <v>9469</v>
      </c>
      <c r="AE5" s="850" t="s">
        <v>9141</v>
      </c>
      <c r="AG5" s="850" t="s">
        <v>9835</v>
      </c>
      <c r="AH5" s="850" t="s">
        <v>9141</v>
      </c>
      <c r="AJ5" s="850" t="s">
        <v>9485</v>
      </c>
      <c r="AK5" s="850" t="s">
        <v>9141</v>
      </c>
      <c r="AM5" s="850" t="s">
        <v>601</v>
      </c>
      <c r="AN5" s="850" t="s">
        <v>729</v>
      </c>
      <c r="AP5" s="850" t="s">
        <v>8336</v>
      </c>
      <c r="AQ5" s="850" t="s">
        <v>9150</v>
      </c>
      <c r="AR5" s="850" t="s">
        <v>1132</v>
      </c>
      <c r="AT5" s="825" t="s">
        <v>9257</v>
      </c>
      <c r="AU5" s="854">
        <v>392</v>
      </c>
    </row>
    <row r="6" spans="1:47">
      <c r="B6" s="850" t="s">
        <v>1318</v>
      </c>
      <c r="C6" s="850" t="s">
        <v>1140</v>
      </c>
      <c r="E6" s="850" t="s">
        <v>1508</v>
      </c>
      <c r="F6" s="850" t="s">
        <v>313</v>
      </c>
      <c r="H6" s="850" t="s">
        <v>4474</v>
      </c>
      <c r="I6" s="850" t="s">
        <v>6850</v>
      </c>
      <c r="K6" s="850" t="s">
        <v>2462</v>
      </c>
      <c r="L6" s="850" t="s">
        <v>6850</v>
      </c>
      <c r="N6" s="850" t="s">
        <v>8809</v>
      </c>
      <c r="O6" s="850" t="s">
        <v>5277</v>
      </c>
      <c r="Q6" s="850" t="s">
        <v>4801</v>
      </c>
      <c r="R6" s="850" t="s">
        <v>6850</v>
      </c>
      <c r="T6" s="850" t="s">
        <v>859</v>
      </c>
      <c r="U6" s="850" t="s">
        <v>9150</v>
      </c>
      <c r="V6" s="850" t="s">
        <v>1140</v>
      </c>
      <c r="X6" s="850" t="s">
        <v>6236</v>
      </c>
      <c r="Y6" s="850" t="s">
        <v>6850</v>
      </c>
      <c r="AA6" s="825" t="s">
        <v>8043</v>
      </c>
      <c r="AB6" s="863">
        <v>352</v>
      </c>
      <c r="AD6" s="850" t="s">
        <v>9471</v>
      </c>
      <c r="AE6" s="850" t="s">
        <v>6850</v>
      </c>
      <c r="AG6" s="850" t="s">
        <v>9479</v>
      </c>
      <c r="AH6" s="850" t="s">
        <v>6850</v>
      </c>
      <c r="AJ6" s="850" t="s">
        <v>9473</v>
      </c>
      <c r="AK6" s="850" t="s">
        <v>6850</v>
      </c>
      <c r="AM6" s="850" t="s">
        <v>6177</v>
      </c>
      <c r="AN6" s="850" t="s">
        <v>313</v>
      </c>
      <c r="AP6" s="850" t="s">
        <v>10991</v>
      </c>
      <c r="AQ6" s="850" t="s">
        <v>9150</v>
      </c>
      <c r="AR6" s="850" t="s">
        <v>1140</v>
      </c>
      <c r="AT6" s="825" t="s">
        <v>8043</v>
      </c>
      <c r="AU6" s="854">
        <v>352</v>
      </c>
    </row>
    <row r="7" spans="1:47">
      <c r="B7" s="850" t="s">
        <v>1322</v>
      </c>
      <c r="C7" s="850" t="s">
        <v>1145</v>
      </c>
      <c r="E7" s="850" t="s">
        <v>304</v>
      </c>
      <c r="F7" s="850" t="s">
        <v>669</v>
      </c>
      <c r="K7" s="825" t="s">
        <v>7677</v>
      </c>
      <c r="L7" s="850" t="s">
        <v>9146</v>
      </c>
      <c r="N7" s="825" t="s">
        <v>9571</v>
      </c>
      <c r="O7" s="850" t="s">
        <v>9147</v>
      </c>
      <c r="Q7" s="825" t="s">
        <v>9567</v>
      </c>
      <c r="R7" s="850" t="s">
        <v>9146</v>
      </c>
      <c r="T7" s="825" t="s">
        <v>4602</v>
      </c>
      <c r="U7" s="850" t="s">
        <v>9150</v>
      </c>
      <c r="V7" s="850" t="s">
        <v>1145</v>
      </c>
      <c r="X7" s="825" t="s">
        <v>9224</v>
      </c>
      <c r="Y7" s="850" t="s">
        <v>9146</v>
      </c>
      <c r="AA7" s="825" t="s">
        <v>2907</v>
      </c>
      <c r="AB7" s="863">
        <v>372</v>
      </c>
      <c r="AG7" s="825" t="s">
        <v>9480</v>
      </c>
      <c r="AH7" s="850" t="s">
        <v>9146</v>
      </c>
      <c r="AJ7" s="850" t="s">
        <v>9486</v>
      </c>
      <c r="AK7" s="850" t="s">
        <v>9146</v>
      </c>
      <c r="AM7" s="850" t="s">
        <v>9874</v>
      </c>
      <c r="AN7" s="850" t="s">
        <v>669</v>
      </c>
      <c r="AP7" s="825" t="s">
        <v>4241</v>
      </c>
      <c r="AQ7" s="850" t="s">
        <v>9150</v>
      </c>
      <c r="AR7" s="850" t="s">
        <v>1145</v>
      </c>
      <c r="AT7" s="825" t="s">
        <v>2907</v>
      </c>
      <c r="AU7" s="854">
        <v>372</v>
      </c>
    </row>
    <row r="8" spans="1:47">
      <c r="B8" s="850" t="s">
        <v>700</v>
      </c>
      <c r="C8" s="850" t="s">
        <v>14</v>
      </c>
      <c r="E8" s="850" t="s">
        <v>1517</v>
      </c>
      <c r="F8" s="850" t="s">
        <v>1514</v>
      </c>
      <c r="K8" s="825" t="s">
        <v>9144</v>
      </c>
      <c r="L8" s="850" t="s">
        <v>5277</v>
      </c>
      <c r="Q8" s="825" t="s">
        <v>3158</v>
      </c>
      <c r="R8" s="850" t="s">
        <v>5277</v>
      </c>
      <c r="T8" s="825" t="s">
        <v>9166</v>
      </c>
      <c r="U8" s="850" t="s">
        <v>9150</v>
      </c>
      <c r="V8" s="850" t="s">
        <v>14</v>
      </c>
      <c r="X8" s="825" t="s">
        <v>9854</v>
      </c>
      <c r="Y8" s="850" t="s">
        <v>5277</v>
      </c>
      <c r="AA8" s="825" t="s">
        <v>5169</v>
      </c>
      <c r="AB8" s="864" t="s">
        <v>3798</v>
      </c>
      <c r="AG8" s="825" t="s">
        <v>9481</v>
      </c>
      <c r="AH8" s="850" t="s">
        <v>5277</v>
      </c>
      <c r="AJ8" s="850" t="s">
        <v>9487</v>
      </c>
      <c r="AK8" s="850" t="s">
        <v>5277</v>
      </c>
      <c r="AM8" s="850" t="s">
        <v>9875</v>
      </c>
      <c r="AN8" s="850" t="s">
        <v>1514</v>
      </c>
      <c r="AP8" s="825" t="s">
        <v>10992</v>
      </c>
      <c r="AQ8" s="850" t="s">
        <v>9150</v>
      </c>
      <c r="AR8" s="850" t="s">
        <v>14</v>
      </c>
      <c r="AT8" s="825" t="s">
        <v>5169</v>
      </c>
      <c r="AU8" s="855" t="s">
        <v>3798</v>
      </c>
    </row>
    <row r="9" spans="1:47">
      <c r="B9" s="850" t="s">
        <v>1324</v>
      </c>
      <c r="C9" s="850" t="s">
        <v>258</v>
      </c>
      <c r="E9" s="850" t="s">
        <v>1523</v>
      </c>
      <c r="F9" s="850" t="s">
        <v>70</v>
      </c>
      <c r="K9" s="825" t="s">
        <v>9145</v>
      </c>
      <c r="L9" s="850" t="s">
        <v>9147</v>
      </c>
      <c r="Q9" s="825" t="s">
        <v>9561</v>
      </c>
      <c r="R9" s="850" t="s">
        <v>9147</v>
      </c>
      <c r="T9" s="825" t="s">
        <v>116</v>
      </c>
      <c r="U9" s="850" t="s">
        <v>9150</v>
      </c>
      <c r="V9" s="850" t="s">
        <v>258</v>
      </c>
      <c r="X9" s="825" t="s">
        <v>6987</v>
      </c>
      <c r="Y9" s="850" t="s">
        <v>5277</v>
      </c>
      <c r="AA9" s="825" t="s">
        <v>2067</v>
      </c>
      <c r="AB9" s="864" t="s">
        <v>9258</v>
      </c>
      <c r="AJ9" s="850" t="s">
        <v>9488</v>
      </c>
      <c r="AK9" s="850" t="s">
        <v>9147</v>
      </c>
      <c r="AM9" s="850" t="s">
        <v>9877</v>
      </c>
      <c r="AN9" s="850" t="s">
        <v>70</v>
      </c>
      <c r="AP9" s="825" t="s">
        <v>7542</v>
      </c>
      <c r="AQ9" s="850" t="s">
        <v>9150</v>
      </c>
      <c r="AR9" s="850" t="s">
        <v>258</v>
      </c>
      <c r="AT9" s="825" t="s">
        <v>2067</v>
      </c>
      <c r="AU9" s="855" t="s">
        <v>9258</v>
      </c>
    </row>
    <row r="10" spans="1:47">
      <c r="B10" s="850" t="s">
        <v>1042</v>
      </c>
      <c r="C10" s="850" t="s">
        <v>623</v>
      </c>
      <c r="E10" s="850" t="s">
        <v>532</v>
      </c>
      <c r="F10" s="850" t="s">
        <v>912</v>
      </c>
      <c r="K10" s="825" t="s">
        <v>6888</v>
      </c>
      <c r="L10" s="850" t="s">
        <v>9148</v>
      </c>
      <c r="Q10" s="825" t="s">
        <v>9560</v>
      </c>
      <c r="R10" s="850" t="s">
        <v>9148</v>
      </c>
      <c r="T10" s="850" t="s">
        <v>2872</v>
      </c>
      <c r="U10" s="850" t="s">
        <v>9151</v>
      </c>
      <c r="V10" s="850" t="s">
        <v>1132</v>
      </c>
      <c r="X10" s="825" t="s">
        <v>9855</v>
      </c>
      <c r="Y10" s="850" t="s">
        <v>9147</v>
      </c>
      <c r="AA10" s="825" t="s">
        <v>6767</v>
      </c>
      <c r="AB10" s="863">
        <v>840</v>
      </c>
      <c r="AJ10" s="850" t="s">
        <v>9489</v>
      </c>
      <c r="AK10" s="850" t="s">
        <v>9148</v>
      </c>
      <c r="AM10" s="850" t="s">
        <v>2910</v>
      </c>
      <c r="AN10" s="850" t="s">
        <v>912</v>
      </c>
      <c r="AP10" s="850" t="s">
        <v>10993</v>
      </c>
      <c r="AQ10" s="850" t="s">
        <v>9151</v>
      </c>
      <c r="AR10" s="850" t="s">
        <v>1132</v>
      </c>
      <c r="AT10" s="825" t="s">
        <v>6767</v>
      </c>
      <c r="AU10" s="854">
        <v>840</v>
      </c>
    </row>
    <row r="11" spans="1:47">
      <c r="B11" s="850" t="s">
        <v>595</v>
      </c>
      <c r="C11" s="850" t="s">
        <v>1150</v>
      </c>
      <c r="E11" s="850" t="s">
        <v>1537</v>
      </c>
      <c r="F11" s="850" t="s">
        <v>1527</v>
      </c>
      <c r="K11" s="825" t="s">
        <v>9090</v>
      </c>
      <c r="L11" s="850" t="s">
        <v>6963</v>
      </c>
      <c r="Q11" s="825" t="s">
        <v>9559</v>
      </c>
      <c r="R11" s="850" t="s">
        <v>6963</v>
      </c>
      <c r="T11" s="850" t="s">
        <v>1528</v>
      </c>
      <c r="U11" s="850" t="s">
        <v>9151</v>
      </c>
      <c r="V11" s="850" t="s">
        <v>1140</v>
      </c>
      <c r="X11" s="825" t="s">
        <v>5886</v>
      </c>
      <c r="Y11" s="850" t="s">
        <v>9147</v>
      </c>
      <c r="AA11" s="825" t="s">
        <v>4415</v>
      </c>
      <c r="AB11" s="863">
        <v>850</v>
      </c>
      <c r="AJ11" s="850" t="s">
        <v>2761</v>
      </c>
      <c r="AK11" s="850" t="s">
        <v>6963</v>
      </c>
      <c r="AM11" s="850" t="s">
        <v>4318</v>
      </c>
      <c r="AN11" s="850" t="s">
        <v>1527</v>
      </c>
      <c r="AP11" s="850" t="s">
        <v>4132</v>
      </c>
      <c r="AQ11" s="850" t="s">
        <v>9151</v>
      </c>
      <c r="AR11" s="850" t="s">
        <v>1140</v>
      </c>
      <c r="AT11" s="825" t="s">
        <v>4415</v>
      </c>
      <c r="AU11" s="854">
        <v>850</v>
      </c>
    </row>
    <row r="12" spans="1:47">
      <c r="B12" s="850" t="s">
        <v>538</v>
      </c>
      <c r="C12" s="850" t="s">
        <v>1171</v>
      </c>
      <c r="E12" s="850" t="s">
        <v>644</v>
      </c>
      <c r="F12" s="850" t="s">
        <v>1544</v>
      </c>
      <c r="Q12" s="825" t="s">
        <v>9568</v>
      </c>
      <c r="R12" s="850" t="s">
        <v>292</v>
      </c>
      <c r="T12" s="825" t="s">
        <v>9168</v>
      </c>
      <c r="U12" s="850" t="s">
        <v>9151</v>
      </c>
      <c r="V12" s="850" t="s">
        <v>1145</v>
      </c>
      <c r="X12" s="825" t="s">
        <v>6083</v>
      </c>
      <c r="Y12" s="850" t="s">
        <v>9148</v>
      </c>
      <c r="AA12" s="825" t="s">
        <v>9259</v>
      </c>
      <c r="AB12" s="864" t="s">
        <v>5410</v>
      </c>
      <c r="AJ12" s="850" t="s">
        <v>9490</v>
      </c>
      <c r="AK12" s="850" t="s">
        <v>292</v>
      </c>
      <c r="AM12" s="850" t="s">
        <v>9878</v>
      </c>
      <c r="AN12" s="850" t="s">
        <v>1544</v>
      </c>
      <c r="AP12" s="825" t="s">
        <v>4322</v>
      </c>
      <c r="AQ12" s="850" t="s">
        <v>9151</v>
      </c>
      <c r="AR12" s="850" t="s">
        <v>1145</v>
      </c>
      <c r="AT12" s="825" t="s">
        <v>9259</v>
      </c>
      <c r="AU12" s="855" t="s">
        <v>5410</v>
      </c>
    </row>
    <row r="13" spans="1:47">
      <c r="B13" s="850" t="s">
        <v>1326</v>
      </c>
      <c r="C13" s="850" t="s">
        <v>1177</v>
      </c>
      <c r="E13" s="850" t="s">
        <v>499</v>
      </c>
      <c r="F13" s="850" t="s">
        <v>1546</v>
      </c>
      <c r="Q13" s="825" t="s">
        <v>9569</v>
      </c>
      <c r="R13" s="850" t="s">
        <v>9871</v>
      </c>
      <c r="T13" s="825" t="s">
        <v>8823</v>
      </c>
      <c r="U13" s="850" t="s">
        <v>9151</v>
      </c>
      <c r="V13" s="850" t="s">
        <v>14</v>
      </c>
      <c r="X13" s="825" t="s">
        <v>9090</v>
      </c>
      <c r="Y13" s="850" t="s">
        <v>6963</v>
      </c>
      <c r="AA13" s="825" t="s">
        <v>92</v>
      </c>
      <c r="AB13" s="863">
        <v>784</v>
      </c>
      <c r="AJ13" s="850" t="s">
        <v>9491</v>
      </c>
      <c r="AK13" s="850" t="s">
        <v>4240</v>
      </c>
      <c r="AM13" s="850" t="s">
        <v>8514</v>
      </c>
      <c r="AN13" s="850" t="s">
        <v>1546</v>
      </c>
      <c r="AP13" s="825" t="s">
        <v>7562</v>
      </c>
      <c r="AQ13" s="850" t="s">
        <v>9151</v>
      </c>
      <c r="AR13" s="850" t="s">
        <v>14</v>
      </c>
      <c r="AT13" s="825" t="s">
        <v>92</v>
      </c>
      <c r="AU13" s="855">
        <v>784</v>
      </c>
    </row>
    <row r="14" spans="1:47">
      <c r="B14" s="850" t="s">
        <v>1335</v>
      </c>
      <c r="C14" s="850" t="s">
        <v>1180</v>
      </c>
      <c r="E14" s="850" t="s">
        <v>1555</v>
      </c>
      <c r="F14" s="850" t="s">
        <v>1548</v>
      </c>
      <c r="Q14" s="825" t="s">
        <v>9570</v>
      </c>
      <c r="R14" s="850" t="s">
        <v>2991</v>
      </c>
      <c r="T14" s="825" t="s">
        <v>8105</v>
      </c>
      <c r="U14" s="850" t="s">
        <v>9151</v>
      </c>
      <c r="V14" s="850" t="s">
        <v>258</v>
      </c>
      <c r="AA14" s="825" t="s">
        <v>4632</v>
      </c>
      <c r="AB14" s="864" t="s">
        <v>9151</v>
      </c>
      <c r="AJ14" s="850" t="s">
        <v>9492</v>
      </c>
      <c r="AK14" s="850" t="s">
        <v>1180</v>
      </c>
      <c r="AM14" s="850" t="s">
        <v>9880</v>
      </c>
      <c r="AN14" s="850" t="s">
        <v>1548</v>
      </c>
      <c r="AP14" s="825" t="s">
        <v>10994</v>
      </c>
      <c r="AQ14" s="850" t="s">
        <v>9151</v>
      </c>
      <c r="AR14" s="850" t="s">
        <v>258</v>
      </c>
      <c r="AT14" s="825" t="s">
        <v>4632</v>
      </c>
      <c r="AU14" s="855" t="s">
        <v>9151</v>
      </c>
    </row>
    <row r="15" spans="1:47">
      <c r="B15" s="850" t="s">
        <v>1337</v>
      </c>
      <c r="C15" s="850" t="s">
        <v>1183</v>
      </c>
      <c r="E15" s="850" t="s">
        <v>1568</v>
      </c>
      <c r="F15" s="850" t="s">
        <v>1560</v>
      </c>
      <c r="Q15" s="825" t="s">
        <v>9862</v>
      </c>
      <c r="R15" s="850" t="s">
        <v>4240</v>
      </c>
      <c r="T15" s="850" t="s">
        <v>8435</v>
      </c>
      <c r="U15" s="850" t="s">
        <v>9152</v>
      </c>
      <c r="V15" s="850" t="s">
        <v>1132</v>
      </c>
      <c r="AA15" s="825" t="s">
        <v>9261</v>
      </c>
      <c r="AB15" s="864" t="s">
        <v>9260</v>
      </c>
      <c r="AJ15" s="850" t="s">
        <v>9021</v>
      </c>
      <c r="AK15" s="850" t="s">
        <v>1183</v>
      </c>
      <c r="AM15" s="850" t="s">
        <v>9881</v>
      </c>
      <c r="AN15" s="850" t="s">
        <v>1560</v>
      </c>
      <c r="AP15" s="850" t="s">
        <v>2015</v>
      </c>
      <c r="AQ15" s="850" t="s">
        <v>9152</v>
      </c>
      <c r="AR15" s="850" t="s">
        <v>1132</v>
      </c>
      <c r="AT15" s="825" t="s">
        <v>9261</v>
      </c>
      <c r="AU15" s="855" t="s">
        <v>9260</v>
      </c>
    </row>
    <row r="16" spans="1:47">
      <c r="B16" s="850" t="s">
        <v>1343</v>
      </c>
      <c r="C16" s="850" t="s">
        <v>1184</v>
      </c>
      <c r="E16" s="850" t="s">
        <v>1573</v>
      </c>
      <c r="F16" s="850" t="s">
        <v>944</v>
      </c>
      <c r="Q16" s="825" t="s">
        <v>9863</v>
      </c>
      <c r="R16" s="850" t="s">
        <v>4240</v>
      </c>
      <c r="T16" s="850" t="s">
        <v>9169</v>
      </c>
      <c r="U16" s="850" t="s">
        <v>9152</v>
      </c>
      <c r="V16" s="850" t="s">
        <v>1140</v>
      </c>
      <c r="AA16" s="825" t="s">
        <v>4727</v>
      </c>
      <c r="AB16" s="863">
        <v>533</v>
      </c>
      <c r="AJ16" s="850" t="s">
        <v>4490</v>
      </c>
      <c r="AK16" s="850" t="s">
        <v>1184</v>
      </c>
      <c r="AM16" s="850" t="s">
        <v>9882</v>
      </c>
      <c r="AN16" s="850" t="s">
        <v>944</v>
      </c>
      <c r="AP16" s="850" t="s">
        <v>5286</v>
      </c>
      <c r="AQ16" s="850" t="s">
        <v>9152</v>
      </c>
      <c r="AR16" s="850" t="s">
        <v>1140</v>
      </c>
      <c r="AT16" s="825" t="s">
        <v>4727</v>
      </c>
      <c r="AU16" s="855">
        <v>533</v>
      </c>
    </row>
    <row r="17" spans="2:47">
      <c r="B17" s="850" t="s">
        <v>646</v>
      </c>
      <c r="C17" s="850" t="s">
        <v>1187</v>
      </c>
      <c r="E17" s="850" t="s">
        <v>1597</v>
      </c>
      <c r="F17" s="850" t="s">
        <v>1587</v>
      </c>
      <c r="Q17" s="825" t="s">
        <v>9562</v>
      </c>
      <c r="R17" s="850" t="s">
        <v>4240</v>
      </c>
      <c r="T17" s="825" t="s">
        <v>8388</v>
      </c>
      <c r="U17" s="850" t="s">
        <v>9152</v>
      </c>
      <c r="V17" s="850" t="s">
        <v>1145</v>
      </c>
      <c r="AA17" s="825" t="s">
        <v>9009</v>
      </c>
      <c r="AB17" s="864" t="s">
        <v>2406</v>
      </c>
      <c r="AJ17" s="850" t="s">
        <v>9493</v>
      </c>
      <c r="AK17" s="850" t="s">
        <v>1187</v>
      </c>
      <c r="AM17" s="850" t="s">
        <v>1616</v>
      </c>
      <c r="AN17" s="850" t="s">
        <v>1587</v>
      </c>
      <c r="AP17" s="825" t="s">
        <v>10995</v>
      </c>
      <c r="AQ17" s="850" t="s">
        <v>9152</v>
      </c>
      <c r="AR17" s="850" t="s">
        <v>1145</v>
      </c>
      <c r="AT17" s="825" t="s">
        <v>9009</v>
      </c>
      <c r="AU17" s="855" t="s">
        <v>2406</v>
      </c>
    </row>
    <row r="18" spans="2:47">
      <c r="B18" s="850" t="s">
        <v>1344</v>
      </c>
      <c r="C18" s="850" t="s">
        <v>839</v>
      </c>
      <c r="E18" s="850" t="s">
        <v>578</v>
      </c>
      <c r="F18" s="850" t="s">
        <v>985</v>
      </c>
      <c r="O18" s="858"/>
      <c r="Q18" s="861" t="s">
        <v>9563</v>
      </c>
      <c r="R18" s="850" t="s">
        <v>4240</v>
      </c>
      <c r="T18" s="825" t="s">
        <v>9170</v>
      </c>
      <c r="U18" s="850" t="s">
        <v>9152</v>
      </c>
      <c r="V18" s="850" t="s">
        <v>14</v>
      </c>
      <c r="AA18" s="825" t="s">
        <v>2113</v>
      </c>
      <c r="AB18" s="864" t="s">
        <v>9262</v>
      </c>
      <c r="AJ18" s="850" t="s">
        <v>4553</v>
      </c>
      <c r="AK18" s="850" t="s">
        <v>839</v>
      </c>
      <c r="AM18" s="850" t="s">
        <v>9883</v>
      </c>
      <c r="AN18" s="850" t="s">
        <v>985</v>
      </c>
      <c r="AP18" s="825" t="s">
        <v>10996</v>
      </c>
      <c r="AQ18" s="850" t="s">
        <v>9152</v>
      </c>
      <c r="AR18" s="850" t="s">
        <v>14</v>
      </c>
      <c r="AT18" s="825" t="s">
        <v>2113</v>
      </c>
      <c r="AU18" s="855" t="s">
        <v>9262</v>
      </c>
    </row>
    <row r="19" spans="2:47">
      <c r="B19" s="850" t="s">
        <v>1345</v>
      </c>
      <c r="C19" s="850" t="s">
        <v>1201</v>
      </c>
      <c r="E19" s="850" t="s">
        <v>1599</v>
      </c>
      <c r="F19" s="850" t="s">
        <v>398</v>
      </c>
      <c r="Q19" s="861" t="s">
        <v>9564</v>
      </c>
      <c r="R19" s="850" t="s">
        <v>4240</v>
      </c>
      <c r="T19" s="825" t="s">
        <v>1647</v>
      </c>
      <c r="U19" s="850" t="s">
        <v>9152</v>
      </c>
      <c r="V19" s="850" t="s">
        <v>258</v>
      </c>
      <c r="AA19" s="825" t="s">
        <v>9263</v>
      </c>
      <c r="AB19" s="863">
        <v>660</v>
      </c>
      <c r="AM19" s="850" t="s">
        <v>9884</v>
      </c>
      <c r="AN19" s="850" t="s">
        <v>398</v>
      </c>
      <c r="AP19" s="825" t="s">
        <v>9776</v>
      </c>
      <c r="AQ19" s="850" t="s">
        <v>9152</v>
      </c>
      <c r="AR19" s="850" t="s">
        <v>258</v>
      </c>
      <c r="AT19" s="825" t="s">
        <v>9263</v>
      </c>
      <c r="AU19" s="854">
        <v>660</v>
      </c>
    </row>
    <row r="20" spans="2:47">
      <c r="B20" s="850" t="s">
        <v>870</v>
      </c>
      <c r="C20" s="850" t="s">
        <v>1202</v>
      </c>
      <c r="E20" s="850" t="s">
        <v>1605</v>
      </c>
      <c r="F20" s="850" t="s">
        <v>150</v>
      </c>
      <c r="Q20" s="861" t="s">
        <v>9868</v>
      </c>
      <c r="R20" s="850" t="s">
        <v>4240</v>
      </c>
      <c r="T20" s="850" t="s">
        <v>6625</v>
      </c>
      <c r="U20" s="850" t="s">
        <v>6450</v>
      </c>
      <c r="V20" s="850" t="s">
        <v>1132</v>
      </c>
      <c r="AA20" s="825" t="s">
        <v>3387</v>
      </c>
      <c r="AB20" s="864" t="s">
        <v>8485</v>
      </c>
      <c r="AM20" s="850" t="s">
        <v>9885</v>
      </c>
      <c r="AN20" s="850" t="s">
        <v>150</v>
      </c>
      <c r="AP20" s="850" t="s">
        <v>3495</v>
      </c>
      <c r="AQ20" s="850" t="s">
        <v>6450</v>
      </c>
      <c r="AR20" s="850" t="s">
        <v>1132</v>
      </c>
      <c r="AT20" s="825" t="s">
        <v>3387</v>
      </c>
      <c r="AU20" s="854" t="s">
        <v>8485</v>
      </c>
    </row>
    <row r="21" spans="2:47">
      <c r="B21" s="850" t="s">
        <v>1353</v>
      </c>
      <c r="C21" s="850" t="s">
        <v>1205</v>
      </c>
      <c r="E21" s="850" t="s">
        <v>1625</v>
      </c>
      <c r="F21" s="850" t="s">
        <v>1611</v>
      </c>
      <c r="Q21" s="850" t="s">
        <v>9090</v>
      </c>
      <c r="R21" s="850" t="s">
        <v>4240</v>
      </c>
      <c r="T21" s="850" t="s">
        <v>3615</v>
      </c>
      <c r="U21" s="850" t="s">
        <v>6450</v>
      </c>
      <c r="V21" s="850" t="s">
        <v>1140</v>
      </c>
      <c r="AA21" s="825" t="s">
        <v>8080</v>
      </c>
      <c r="AB21" s="864" t="s">
        <v>2668</v>
      </c>
      <c r="AM21" s="850" t="s">
        <v>9886</v>
      </c>
      <c r="AN21" s="850" t="s">
        <v>1611</v>
      </c>
      <c r="AP21" s="850" t="s">
        <v>10997</v>
      </c>
      <c r="AQ21" s="850" t="s">
        <v>6450</v>
      </c>
      <c r="AR21" s="850" t="s">
        <v>1140</v>
      </c>
      <c r="AT21" s="825" t="s">
        <v>8080</v>
      </c>
      <c r="AU21" s="854" t="s">
        <v>2668</v>
      </c>
    </row>
    <row r="22" spans="2:47">
      <c r="B22" s="850" t="s">
        <v>1355</v>
      </c>
      <c r="C22" s="850" t="s">
        <v>1215</v>
      </c>
      <c r="E22" s="850" t="s">
        <v>1153</v>
      </c>
      <c r="F22" s="850" t="s">
        <v>1367</v>
      </c>
      <c r="T22" s="825" t="s">
        <v>9172</v>
      </c>
      <c r="U22" s="850" t="s">
        <v>6450</v>
      </c>
      <c r="V22" s="850" t="s">
        <v>1145</v>
      </c>
      <c r="AA22" s="825" t="s">
        <v>1686</v>
      </c>
      <c r="AB22" s="864" t="s">
        <v>6200</v>
      </c>
      <c r="AM22" s="850" t="s">
        <v>6623</v>
      </c>
      <c r="AN22" s="850" t="s">
        <v>1367</v>
      </c>
      <c r="AP22" s="825" t="s">
        <v>4399</v>
      </c>
      <c r="AQ22" s="850" t="s">
        <v>6450</v>
      </c>
      <c r="AR22" s="850" t="s">
        <v>1145</v>
      </c>
      <c r="AT22" s="825" t="s">
        <v>1686</v>
      </c>
      <c r="AU22" s="854" t="s">
        <v>6200</v>
      </c>
    </row>
    <row r="23" spans="2:47">
      <c r="B23" s="850" t="s">
        <v>1365</v>
      </c>
      <c r="C23" s="850" t="s">
        <v>1221</v>
      </c>
      <c r="E23" s="850" t="s">
        <v>1632</v>
      </c>
      <c r="F23" s="850" t="s">
        <v>1628</v>
      </c>
      <c r="T23" s="825" t="s">
        <v>9173</v>
      </c>
      <c r="U23" s="850" t="s">
        <v>6450</v>
      </c>
      <c r="V23" s="850" t="s">
        <v>14</v>
      </c>
      <c r="AA23" s="825" t="s">
        <v>9264</v>
      </c>
      <c r="AB23" s="863">
        <v>887</v>
      </c>
      <c r="AM23" s="850" t="s">
        <v>9887</v>
      </c>
      <c r="AN23" s="850" t="s">
        <v>1628</v>
      </c>
      <c r="AP23" s="825" t="s">
        <v>4813</v>
      </c>
      <c r="AQ23" s="850" t="s">
        <v>6450</v>
      </c>
      <c r="AR23" s="850" t="s">
        <v>14</v>
      </c>
      <c r="AT23" s="825" t="s">
        <v>9264</v>
      </c>
      <c r="AU23" s="854">
        <v>887</v>
      </c>
    </row>
    <row r="24" spans="2:47">
      <c r="B24" s="850" t="s">
        <v>1373</v>
      </c>
      <c r="C24" s="850" t="s">
        <v>194</v>
      </c>
      <c r="E24" s="850" t="s">
        <v>938</v>
      </c>
      <c r="F24" s="850" t="s">
        <v>1634</v>
      </c>
      <c r="T24" s="825" t="s">
        <v>2012</v>
      </c>
      <c r="U24" s="850" t="s">
        <v>6450</v>
      </c>
      <c r="V24" s="850" t="s">
        <v>258</v>
      </c>
      <c r="AA24" s="825" t="s">
        <v>5375</v>
      </c>
      <c r="AB24" s="863">
        <v>826</v>
      </c>
      <c r="AM24" s="850" t="s">
        <v>9888</v>
      </c>
      <c r="AN24" s="850" t="s">
        <v>1634</v>
      </c>
      <c r="AP24" s="825" t="s">
        <v>10754</v>
      </c>
      <c r="AQ24" s="850" t="s">
        <v>6450</v>
      </c>
      <c r="AR24" s="850" t="s">
        <v>258</v>
      </c>
      <c r="AT24" s="825" t="s">
        <v>5375</v>
      </c>
      <c r="AU24" s="854">
        <v>826</v>
      </c>
    </row>
    <row r="25" spans="2:47">
      <c r="B25" s="850" t="s">
        <v>1381</v>
      </c>
      <c r="C25" s="850" t="s">
        <v>1231</v>
      </c>
      <c r="E25" s="850" t="s">
        <v>521</v>
      </c>
      <c r="F25" s="850" t="s">
        <v>1641</v>
      </c>
      <c r="T25" s="825" t="s">
        <v>779</v>
      </c>
      <c r="U25" s="850" t="s">
        <v>6450</v>
      </c>
      <c r="V25" s="850" t="s">
        <v>623</v>
      </c>
      <c r="AA25" s="825" t="s">
        <v>3348</v>
      </c>
      <c r="AB25" s="864" t="s">
        <v>9265</v>
      </c>
      <c r="AM25" s="850" t="s">
        <v>9889</v>
      </c>
      <c r="AN25" s="850" t="s">
        <v>1641</v>
      </c>
      <c r="AP25" s="825" t="s">
        <v>8813</v>
      </c>
      <c r="AQ25" s="850" t="s">
        <v>6450</v>
      </c>
      <c r="AR25" s="850" t="s">
        <v>623</v>
      </c>
      <c r="AT25" s="825" t="s">
        <v>3348</v>
      </c>
      <c r="AU25" s="854" t="s">
        <v>9265</v>
      </c>
    </row>
    <row r="26" spans="2:47">
      <c r="B26" s="850" t="s">
        <v>1392</v>
      </c>
      <c r="C26" s="850" t="s">
        <v>1232</v>
      </c>
      <c r="E26" s="850" t="s">
        <v>233</v>
      </c>
      <c r="F26" s="850" t="s">
        <v>1642</v>
      </c>
      <c r="T26" s="825" t="s">
        <v>9174</v>
      </c>
      <c r="U26" s="850" t="s">
        <v>6450</v>
      </c>
      <c r="V26" s="850" t="s">
        <v>1150</v>
      </c>
      <c r="AA26" s="825" t="s">
        <v>7708</v>
      </c>
      <c r="AB26" s="864" t="s">
        <v>9266</v>
      </c>
      <c r="AM26" s="850" t="s">
        <v>7518</v>
      </c>
      <c r="AN26" s="850" t="s">
        <v>1642</v>
      </c>
      <c r="AP26" s="825" t="s">
        <v>10998</v>
      </c>
      <c r="AQ26" s="850" t="s">
        <v>6450</v>
      </c>
      <c r="AR26" s="850" t="s">
        <v>1150</v>
      </c>
      <c r="AT26" s="825" t="s">
        <v>7708</v>
      </c>
      <c r="AU26" s="854" t="s">
        <v>9266</v>
      </c>
    </row>
    <row r="27" spans="2:47">
      <c r="B27" s="850" t="s">
        <v>1396</v>
      </c>
      <c r="C27" s="850" t="s">
        <v>4</v>
      </c>
      <c r="E27" s="850" t="s">
        <v>1649</v>
      </c>
      <c r="F27" s="850" t="s">
        <v>50</v>
      </c>
      <c r="T27" s="825" t="s">
        <v>9175</v>
      </c>
      <c r="U27" s="850" t="s">
        <v>6450</v>
      </c>
      <c r="V27" s="850" t="s">
        <v>1171</v>
      </c>
      <c r="AA27" s="825" t="s">
        <v>9267</v>
      </c>
      <c r="AB27" s="863">
        <v>376</v>
      </c>
      <c r="AM27" s="850" t="s">
        <v>4529</v>
      </c>
      <c r="AN27" s="850" t="s">
        <v>50</v>
      </c>
      <c r="AP27" s="825" t="s">
        <v>3153</v>
      </c>
      <c r="AQ27" s="850" t="s">
        <v>6450</v>
      </c>
      <c r="AR27" s="850" t="s">
        <v>1171</v>
      </c>
      <c r="AT27" s="825" t="s">
        <v>9267</v>
      </c>
      <c r="AU27" s="854">
        <v>376</v>
      </c>
    </row>
    <row r="28" spans="2:47">
      <c r="B28" s="850" t="s">
        <v>1399</v>
      </c>
      <c r="C28" s="850" t="s">
        <v>1104</v>
      </c>
      <c r="E28" s="850" t="s">
        <v>8</v>
      </c>
      <c r="F28" s="850" t="s">
        <v>1651</v>
      </c>
      <c r="T28" s="825" t="s">
        <v>4136</v>
      </c>
      <c r="U28" s="850" t="s">
        <v>6450</v>
      </c>
      <c r="V28" s="850" t="s">
        <v>1177</v>
      </c>
      <c r="AA28" s="825" t="s">
        <v>9270</v>
      </c>
      <c r="AB28" s="863">
        <v>380</v>
      </c>
      <c r="AM28" s="850" t="s">
        <v>9890</v>
      </c>
      <c r="AN28" s="850" t="s">
        <v>1651</v>
      </c>
      <c r="AP28" s="825" t="s">
        <v>10999</v>
      </c>
      <c r="AQ28" s="850" t="s">
        <v>6450</v>
      </c>
      <c r="AR28" s="850" t="s">
        <v>1177</v>
      </c>
      <c r="AT28" s="825" t="s">
        <v>9270</v>
      </c>
      <c r="AU28" s="854">
        <v>380</v>
      </c>
    </row>
    <row r="29" spans="2:47">
      <c r="B29" s="850" t="s">
        <v>607</v>
      </c>
      <c r="C29" s="850" t="s">
        <v>1233</v>
      </c>
      <c r="E29" s="850" t="s">
        <v>1390</v>
      </c>
      <c r="F29" s="850" t="s">
        <v>1133</v>
      </c>
      <c r="T29" s="825" t="s">
        <v>116</v>
      </c>
      <c r="U29" s="850" t="s">
        <v>6450</v>
      </c>
      <c r="V29" s="850" t="s">
        <v>1180</v>
      </c>
      <c r="AA29" s="825" t="s">
        <v>9272</v>
      </c>
      <c r="AB29" s="863">
        <v>368</v>
      </c>
      <c r="AM29" s="850" t="s">
        <v>9891</v>
      </c>
      <c r="AN29" s="850" t="s">
        <v>1133</v>
      </c>
      <c r="AP29" s="825" t="s">
        <v>9876</v>
      </c>
      <c r="AQ29" s="850" t="s">
        <v>6450</v>
      </c>
      <c r="AR29" s="850" t="s">
        <v>1180</v>
      </c>
      <c r="AT29" s="825" t="s">
        <v>9272</v>
      </c>
      <c r="AU29" s="854">
        <v>368</v>
      </c>
    </row>
    <row r="30" spans="2:47">
      <c r="B30" s="850" t="s">
        <v>1409</v>
      </c>
      <c r="C30" s="850" t="s">
        <v>1240</v>
      </c>
      <c r="E30" s="850" t="s">
        <v>213</v>
      </c>
      <c r="F30" s="850" t="s">
        <v>332</v>
      </c>
      <c r="T30" s="850" t="s">
        <v>9176</v>
      </c>
      <c r="U30" s="850" t="s">
        <v>6634</v>
      </c>
      <c r="V30" s="850" t="s">
        <v>1132</v>
      </c>
      <c r="AA30" s="825" t="s">
        <v>4879</v>
      </c>
      <c r="AB30" s="863">
        <v>364</v>
      </c>
      <c r="AM30" s="850" t="s">
        <v>9892</v>
      </c>
      <c r="AN30" s="850" t="s">
        <v>332</v>
      </c>
      <c r="AP30" s="850" t="s">
        <v>11000</v>
      </c>
      <c r="AQ30" s="850" t="s">
        <v>6634</v>
      </c>
      <c r="AR30" s="850" t="s">
        <v>1132</v>
      </c>
      <c r="AT30" s="825" t="s">
        <v>4879</v>
      </c>
      <c r="AU30" s="854">
        <v>364</v>
      </c>
    </row>
    <row r="31" spans="2:47">
      <c r="B31" s="850" t="s">
        <v>1034</v>
      </c>
      <c r="C31" s="850" t="s">
        <v>1247</v>
      </c>
      <c r="E31" s="850" t="s">
        <v>1669</v>
      </c>
      <c r="F31" s="850" t="s">
        <v>1658</v>
      </c>
      <c r="T31" s="850" t="s">
        <v>3737</v>
      </c>
      <c r="U31" s="850" t="s">
        <v>6634</v>
      </c>
      <c r="V31" s="850" t="s">
        <v>1140</v>
      </c>
      <c r="AA31" s="825" t="s">
        <v>9273</v>
      </c>
      <c r="AB31" s="863">
        <v>356</v>
      </c>
      <c r="AM31" s="850" t="s">
        <v>9893</v>
      </c>
      <c r="AN31" s="850" t="s">
        <v>1658</v>
      </c>
      <c r="AP31" s="850" t="s">
        <v>10796</v>
      </c>
      <c r="AQ31" s="850" t="s">
        <v>6634</v>
      </c>
      <c r="AR31" s="850" t="s">
        <v>1140</v>
      </c>
      <c r="AT31" s="825" t="s">
        <v>9273</v>
      </c>
      <c r="AU31" s="854">
        <v>356</v>
      </c>
    </row>
    <row r="32" spans="2:47">
      <c r="B32" s="850" t="s">
        <v>1422</v>
      </c>
      <c r="C32" s="850" t="s">
        <v>1252</v>
      </c>
      <c r="E32" s="850" t="s">
        <v>511</v>
      </c>
      <c r="F32" s="850" t="s">
        <v>1674</v>
      </c>
      <c r="T32" s="825" t="s">
        <v>9177</v>
      </c>
      <c r="U32" s="850" t="s">
        <v>6634</v>
      </c>
      <c r="V32" s="850" t="s">
        <v>1145</v>
      </c>
      <c r="AA32" s="825" t="s">
        <v>8023</v>
      </c>
      <c r="AB32" s="863">
        <v>360</v>
      </c>
      <c r="AM32" s="850" t="s">
        <v>4408</v>
      </c>
      <c r="AN32" s="850" t="s">
        <v>1674</v>
      </c>
      <c r="AP32" s="825" t="s">
        <v>11001</v>
      </c>
      <c r="AQ32" s="850" t="s">
        <v>6634</v>
      </c>
      <c r="AR32" s="850" t="s">
        <v>1145</v>
      </c>
      <c r="AT32" s="825" t="s">
        <v>8023</v>
      </c>
      <c r="AU32" s="854">
        <v>360</v>
      </c>
    </row>
    <row r="33" spans="2:47">
      <c r="B33" s="850" t="s">
        <v>476</v>
      </c>
      <c r="C33" s="850" t="s">
        <v>789</v>
      </c>
      <c r="E33" s="850" t="s">
        <v>1681</v>
      </c>
      <c r="F33" s="850" t="s">
        <v>1679</v>
      </c>
      <c r="T33" s="825" t="s">
        <v>9179</v>
      </c>
      <c r="U33" s="850" t="s">
        <v>6634</v>
      </c>
      <c r="V33" s="850" t="s">
        <v>14</v>
      </c>
      <c r="AA33" s="825" t="s">
        <v>4075</v>
      </c>
      <c r="AB33" s="863">
        <v>876</v>
      </c>
      <c r="AM33" s="850" t="s">
        <v>9167</v>
      </c>
      <c r="AN33" s="850" t="s">
        <v>1679</v>
      </c>
      <c r="AP33" s="825" t="s">
        <v>7786</v>
      </c>
      <c r="AQ33" s="850" t="s">
        <v>6634</v>
      </c>
      <c r="AR33" s="850" t="s">
        <v>14</v>
      </c>
      <c r="AT33" s="825" t="s">
        <v>4075</v>
      </c>
      <c r="AU33" s="854">
        <v>876</v>
      </c>
    </row>
    <row r="34" spans="2:47">
      <c r="B34" s="850" t="s">
        <v>1430</v>
      </c>
      <c r="C34" s="850" t="s">
        <v>1257</v>
      </c>
      <c r="E34" s="850" t="s">
        <v>1360</v>
      </c>
      <c r="F34" s="850" t="s">
        <v>1699</v>
      </c>
      <c r="T34" s="825" t="s">
        <v>9180</v>
      </c>
      <c r="U34" s="850" t="s">
        <v>6634</v>
      </c>
      <c r="V34" s="850" t="s">
        <v>258</v>
      </c>
      <c r="AA34" s="825" t="s">
        <v>7015</v>
      </c>
      <c r="AB34" s="863">
        <v>800</v>
      </c>
      <c r="AM34" s="850" t="s">
        <v>7304</v>
      </c>
      <c r="AN34" s="850" t="s">
        <v>1699</v>
      </c>
      <c r="AP34" s="825" t="s">
        <v>3933</v>
      </c>
      <c r="AQ34" s="850" t="s">
        <v>6634</v>
      </c>
      <c r="AR34" s="850" t="s">
        <v>258</v>
      </c>
      <c r="AT34" s="825" t="s">
        <v>7015</v>
      </c>
      <c r="AU34" s="854">
        <v>800</v>
      </c>
    </row>
    <row r="35" spans="2:47">
      <c r="B35" s="850" t="s">
        <v>1439</v>
      </c>
      <c r="C35" s="850" t="s">
        <v>1264</v>
      </c>
      <c r="E35" s="850" t="s">
        <v>1715</v>
      </c>
      <c r="F35" s="850" t="s">
        <v>1714</v>
      </c>
      <c r="T35" s="825" t="s">
        <v>1532</v>
      </c>
      <c r="U35" s="850" t="s">
        <v>6634</v>
      </c>
      <c r="V35" s="850" t="s">
        <v>623</v>
      </c>
      <c r="AA35" s="825" t="s">
        <v>9201</v>
      </c>
      <c r="AB35" s="863">
        <v>804</v>
      </c>
      <c r="AM35" s="850" t="s">
        <v>7447</v>
      </c>
      <c r="AN35" s="850" t="s">
        <v>1714</v>
      </c>
      <c r="AP35" s="825" t="s">
        <v>8680</v>
      </c>
      <c r="AQ35" s="850" t="s">
        <v>6634</v>
      </c>
      <c r="AR35" s="850" t="s">
        <v>623</v>
      </c>
      <c r="AT35" s="825" t="s">
        <v>9201</v>
      </c>
      <c r="AU35" s="854">
        <v>804</v>
      </c>
    </row>
    <row r="36" spans="2:47">
      <c r="B36" s="850" t="s">
        <v>413</v>
      </c>
      <c r="C36" s="850" t="s">
        <v>354</v>
      </c>
      <c r="E36" s="850" t="s">
        <v>478</v>
      </c>
      <c r="F36" s="850" t="s">
        <v>1330</v>
      </c>
      <c r="T36" s="825" t="s">
        <v>9181</v>
      </c>
      <c r="U36" s="850" t="s">
        <v>6634</v>
      </c>
      <c r="V36" s="850" t="s">
        <v>1150</v>
      </c>
      <c r="AA36" s="825" t="s">
        <v>1427</v>
      </c>
      <c r="AB36" s="863">
        <v>860</v>
      </c>
      <c r="AM36" s="850" t="s">
        <v>9894</v>
      </c>
      <c r="AN36" s="850" t="s">
        <v>1330</v>
      </c>
      <c r="AP36" s="825" t="s">
        <v>2115</v>
      </c>
      <c r="AQ36" s="850" t="s">
        <v>6634</v>
      </c>
      <c r="AR36" s="850" t="s">
        <v>1150</v>
      </c>
      <c r="AT36" s="825" t="s">
        <v>1427</v>
      </c>
      <c r="AU36" s="854">
        <v>860</v>
      </c>
    </row>
    <row r="37" spans="2:47">
      <c r="B37" s="850" t="s">
        <v>1258</v>
      </c>
      <c r="C37" s="850" t="s">
        <v>1265</v>
      </c>
      <c r="E37" s="850" t="s">
        <v>1718</v>
      </c>
      <c r="F37" s="850" t="s">
        <v>140</v>
      </c>
      <c r="T37" s="825" t="s">
        <v>2403</v>
      </c>
      <c r="U37" s="850" t="s">
        <v>6634</v>
      </c>
      <c r="V37" s="850" t="s">
        <v>1171</v>
      </c>
      <c r="AA37" s="825" t="s">
        <v>9274</v>
      </c>
      <c r="AB37" s="863">
        <v>858</v>
      </c>
      <c r="AM37" s="850" t="s">
        <v>9055</v>
      </c>
      <c r="AN37" s="850" t="s">
        <v>140</v>
      </c>
      <c r="AP37" s="825" t="s">
        <v>11002</v>
      </c>
      <c r="AQ37" s="850" t="s">
        <v>6634</v>
      </c>
      <c r="AR37" s="850" t="s">
        <v>1171</v>
      </c>
      <c r="AT37" s="825" t="s">
        <v>9274</v>
      </c>
      <c r="AU37" s="854">
        <v>858</v>
      </c>
    </row>
    <row r="38" spans="2:47">
      <c r="B38" s="850" t="s">
        <v>271</v>
      </c>
      <c r="C38" s="850" t="s">
        <v>1270</v>
      </c>
      <c r="E38" s="850" t="s">
        <v>1730</v>
      </c>
      <c r="F38" s="850" t="s">
        <v>691</v>
      </c>
      <c r="T38" s="825" t="s">
        <v>9182</v>
      </c>
      <c r="U38" s="850" t="s">
        <v>6634</v>
      </c>
      <c r="V38" s="850" t="s">
        <v>1177</v>
      </c>
      <c r="AA38" s="825" t="s">
        <v>9275</v>
      </c>
      <c r="AB38" s="863">
        <v>218</v>
      </c>
      <c r="AM38" s="850" t="s">
        <v>4088</v>
      </c>
      <c r="AN38" s="850" t="s">
        <v>691</v>
      </c>
      <c r="AP38" s="825" t="s">
        <v>8466</v>
      </c>
      <c r="AQ38" s="850" t="s">
        <v>6634</v>
      </c>
      <c r="AR38" s="850" t="s">
        <v>1177</v>
      </c>
      <c r="AT38" s="825" t="s">
        <v>9275</v>
      </c>
      <c r="AU38" s="855">
        <v>218</v>
      </c>
    </row>
    <row r="39" spans="2:47">
      <c r="B39" s="850" t="s">
        <v>754</v>
      </c>
      <c r="C39" s="850" t="s">
        <v>1271</v>
      </c>
      <c r="E39" s="850" t="s">
        <v>1736</v>
      </c>
      <c r="F39" s="850" t="s">
        <v>1731</v>
      </c>
      <c r="T39" s="825" t="s">
        <v>8105</v>
      </c>
      <c r="U39" s="850" t="s">
        <v>6634</v>
      </c>
      <c r="V39" s="850" t="s">
        <v>1180</v>
      </c>
      <c r="AA39" s="825" t="s">
        <v>9276</v>
      </c>
      <c r="AB39" s="863">
        <v>818</v>
      </c>
      <c r="AM39" s="850" t="s">
        <v>9895</v>
      </c>
      <c r="AN39" s="850" t="s">
        <v>1731</v>
      </c>
      <c r="AP39" s="825" t="s">
        <v>4470</v>
      </c>
      <c r="AQ39" s="850" t="s">
        <v>6634</v>
      </c>
      <c r="AR39" s="850" t="s">
        <v>1180</v>
      </c>
      <c r="AT39" s="825" t="s">
        <v>9276</v>
      </c>
      <c r="AU39" s="855">
        <v>818</v>
      </c>
    </row>
    <row r="40" spans="2:47">
      <c r="B40" s="850" t="s">
        <v>1448</v>
      </c>
      <c r="C40" s="850" t="s">
        <v>1015</v>
      </c>
      <c r="E40" s="850" t="s">
        <v>1395</v>
      </c>
      <c r="F40" s="850" t="s">
        <v>1742</v>
      </c>
      <c r="T40" s="850" t="s">
        <v>4407</v>
      </c>
      <c r="U40" s="850" t="s">
        <v>2762</v>
      </c>
      <c r="V40" s="850" t="s">
        <v>1132</v>
      </c>
      <c r="AA40" s="825" t="s">
        <v>6607</v>
      </c>
      <c r="AB40" s="863">
        <v>233</v>
      </c>
      <c r="AM40" s="850" t="s">
        <v>9896</v>
      </c>
      <c r="AN40" s="850" t="s">
        <v>1742</v>
      </c>
      <c r="AP40" s="850" t="s">
        <v>11003</v>
      </c>
      <c r="AQ40" s="850" t="s">
        <v>2762</v>
      </c>
      <c r="AR40" s="850" t="s">
        <v>1132</v>
      </c>
      <c r="AT40" s="825" t="s">
        <v>6607</v>
      </c>
      <c r="AU40" s="854">
        <v>233</v>
      </c>
    </row>
    <row r="41" spans="2:47">
      <c r="B41" s="850" t="s">
        <v>1259</v>
      </c>
      <c r="C41" s="850" t="s">
        <v>1278</v>
      </c>
      <c r="E41" s="850" t="s">
        <v>1751</v>
      </c>
      <c r="F41" s="850" t="s">
        <v>1336</v>
      </c>
      <c r="T41" s="850" t="s">
        <v>9185</v>
      </c>
      <c r="U41" s="850" t="s">
        <v>2762</v>
      </c>
      <c r="V41" s="850" t="s">
        <v>1140</v>
      </c>
      <c r="AA41" s="825" t="s">
        <v>9277</v>
      </c>
      <c r="AB41" s="863">
        <v>231</v>
      </c>
      <c r="AM41" s="850" t="s">
        <v>7536</v>
      </c>
      <c r="AN41" s="850" t="s">
        <v>1336</v>
      </c>
      <c r="AP41" s="850" t="s">
        <v>11004</v>
      </c>
      <c r="AQ41" s="850" t="s">
        <v>2762</v>
      </c>
      <c r="AR41" s="850" t="s">
        <v>1140</v>
      </c>
      <c r="AT41" s="825" t="s">
        <v>9277</v>
      </c>
      <c r="AU41" s="854">
        <v>231</v>
      </c>
    </row>
    <row r="42" spans="2:47">
      <c r="B42" s="850" t="s">
        <v>1450</v>
      </c>
      <c r="C42" s="850" t="s">
        <v>1283</v>
      </c>
      <c r="E42" s="850" t="s">
        <v>57</v>
      </c>
      <c r="F42" s="850" t="s">
        <v>962</v>
      </c>
      <c r="T42" s="825" t="s">
        <v>4002</v>
      </c>
      <c r="U42" s="850" t="s">
        <v>2762</v>
      </c>
      <c r="V42" s="850" t="s">
        <v>1145</v>
      </c>
      <c r="AA42" s="825" t="s">
        <v>9278</v>
      </c>
      <c r="AB42" s="863">
        <v>232</v>
      </c>
      <c r="AM42" s="850" t="s">
        <v>9897</v>
      </c>
      <c r="AN42" s="850" t="s">
        <v>962</v>
      </c>
      <c r="AP42" s="825" t="s">
        <v>6562</v>
      </c>
      <c r="AQ42" s="850" t="s">
        <v>2762</v>
      </c>
      <c r="AR42" s="850" t="s">
        <v>1145</v>
      </c>
      <c r="AT42" s="825" t="s">
        <v>9278</v>
      </c>
      <c r="AU42" s="854">
        <v>232</v>
      </c>
    </row>
    <row r="43" spans="2:47">
      <c r="B43" s="850" t="s">
        <v>1454</v>
      </c>
      <c r="C43" s="850" t="s">
        <v>1291</v>
      </c>
      <c r="E43" s="850" t="s">
        <v>1564</v>
      </c>
      <c r="F43" s="850" t="s">
        <v>1755</v>
      </c>
      <c r="T43" s="825" t="s">
        <v>3826</v>
      </c>
      <c r="U43" s="850" t="s">
        <v>2762</v>
      </c>
      <c r="V43" s="850" t="s">
        <v>14</v>
      </c>
      <c r="AA43" s="825" t="s">
        <v>9279</v>
      </c>
      <c r="AB43" s="863">
        <v>222</v>
      </c>
      <c r="AM43" s="850" t="s">
        <v>1820</v>
      </c>
      <c r="AN43" s="850" t="s">
        <v>1755</v>
      </c>
      <c r="AP43" s="825" t="s">
        <v>8531</v>
      </c>
      <c r="AQ43" s="850" t="s">
        <v>2762</v>
      </c>
      <c r="AR43" s="850" t="s">
        <v>14</v>
      </c>
      <c r="AT43" s="825" t="s">
        <v>9279</v>
      </c>
      <c r="AU43" s="854">
        <v>222</v>
      </c>
    </row>
    <row r="44" spans="2:47">
      <c r="B44" s="850" t="s">
        <v>1457</v>
      </c>
      <c r="C44" s="850" t="s">
        <v>153</v>
      </c>
      <c r="E44" s="850" t="s">
        <v>1220</v>
      </c>
      <c r="F44" s="850" t="s">
        <v>1759</v>
      </c>
      <c r="T44" s="825" t="s">
        <v>6438</v>
      </c>
      <c r="U44" s="850" t="s">
        <v>2762</v>
      </c>
      <c r="V44" s="850" t="s">
        <v>258</v>
      </c>
      <c r="AA44" s="825" t="s">
        <v>9281</v>
      </c>
      <c r="AB44" s="864" t="s">
        <v>2956</v>
      </c>
      <c r="AM44" s="850" t="s">
        <v>9109</v>
      </c>
      <c r="AN44" s="850" t="s">
        <v>1759</v>
      </c>
      <c r="AP44" s="825" t="s">
        <v>11005</v>
      </c>
      <c r="AQ44" s="850" t="s">
        <v>2762</v>
      </c>
      <c r="AR44" s="850" t="s">
        <v>258</v>
      </c>
      <c r="AT44" s="825" t="s">
        <v>9281</v>
      </c>
      <c r="AU44" s="854" t="s">
        <v>2956</v>
      </c>
    </row>
    <row r="45" spans="2:47">
      <c r="B45" s="850" t="s">
        <v>1466</v>
      </c>
      <c r="C45" s="850" t="s">
        <v>667</v>
      </c>
      <c r="E45" s="850" t="s">
        <v>1763</v>
      </c>
      <c r="F45" s="850" t="s">
        <v>604</v>
      </c>
      <c r="T45" s="825" t="s">
        <v>9186</v>
      </c>
      <c r="U45" s="850" t="s">
        <v>2762</v>
      </c>
      <c r="V45" s="850" t="s">
        <v>623</v>
      </c>
      <c r="AA45" s="825" t="s">
        <v>9282</v>
      </c>
      <c r="AB45" s="864" t="s">
        <v>9153</v>
      </c>
      <c r="AM45" s="850" t="s">
        <v>9898</v>
      </c>
      <c r="AN45" s="850" t="s">
        <v>604</v>
      </c>
      <c r="AP45" s="825" t="s">
        <v>1130</v>
      </c>
      <c r="AQ45" s="850" t="s">
        <v>2762</v>
      </c>
      <c r="AR45" s="850" t="s">
        <v>623</v>
      </c>
      <c r="AT45" s="825" t="s">
        <v>9282</v>
      </c>
      <c r="AU45" s="854" t="s">
        <v>9153</v>
      </c>
    </row>
    <row r="46" spans="2:47">
      <c r="B46" s="850" t="s">
        <v>1472</v>
      </c>
      <c r="C46" s="850" t="s">
        <v>1030</v>
      </c>
      <c r="E46" s="850" t="s">
        <v>854</v>
      </c>
      <c r="F46" s="850" t="s">
        <v>1473</v>
      </c>
      <c r="T46" s="825" t="s">
        <v>7265</v>
      </c>
      <c r="U46" s="850" t="s">
        <v>2762</v>
      </c>
      <c r="V46" s="850" t="s">
        <v>1150</v>
      </c>
      <c r="AA46" s="825" t="s">
        <v>5427</v>
      </c>
      <c r="AB46" s="863">
        <v>248</v>
      </c>
      <c r="AM46" s="850" t="s">
        <v>9899</v>
      </c>
      <c r="AN46" s="850" t="s">
        <v>1473</v>
      </c>
      <c r="AP46" s="825" t="s">
        <v>1711</v>
      </c>
      <c r="AQ46" s="850" t="s">
        <v>2762</v>
      </c>
      <c r="AR46" s="850" t="s">
        <v>1150</v>
      </c>
      <c r="AT46" s="825" t="s">
        <v>5427</v>
      </c>
      <c r="AU46" s="854">
        <v>248</v>
      </c>
    </row>
    <row r="47" spans="2:47">
      <c r="B47" s="850" t="s">
        <v>1474</v>
      </c>
      <c r="C47" s="850" t="s">
        <v>1297</v>
      </c>
      <c r="E47" s="850" t="s">
        <v>1005</v>
      </c>
      <c r="F47" s="850" t="s">
        <v>1025</v>
      </c>
      <c r="T47" s="825" t="s">
        <v>8996</v>
      </c>
      <c r="U47" s="850" t="s">
        <v>2762</v>
      </c>
      <c r="V47" s="850" t="s">
        <v>1171</v>
      </c>
      <c r="AA47" s="825" t="s">
        <v>5925</v>
      </c>
      <c r="AB47" s="863">
        <v>512</v>
      </c>
      <c r="AM47" s="850" t="s">
        <v>1415</v>
      </c>
      <c r="AN47" s="850" t="s">
        <v>1025</v>
      </c>
      <c r="AP47" s="825" t="s">
        <v>11006</v>
      </c>
      <c r="AQ47" s="850" t="s">
        <v>2762</v>
      </c>
      <c r="AR47" s="850" t="s">
        <v>1171</v>
      </c>
      <c r="AT47" s="825" t="s">
        <v>5925</v>
      </c>
      <c r="AU47" s="854">
        <v>512</v>
      </c>
    </row>
    <row r="48" spans="2:47">
      <c r="B48" s="850" t="s">
        <v>7</v>
      </c>
      <c r="C48" s="850" t="s">
        <v>1303</v>
      </c>
      <c r="E48" s="850" t="s">
        <v>1768</v>
      </c>
      <c r="F48" s="850" t="s">
        <v>388</v>
      </c>
      <c r="T48" s="825" t="s">
        <v>9188</v>
      </c>
      <c r="U48" s="850" t="s">
        <v>2762</v>
      </c>
      <c r="V48" s="850" t="s">
        <v>1177</v>
      </c>
      <c r="AA48" s="825" t="s">
        <v>9283</v>
      </c>
      <c r="AB48" s="863">
        <v>528</v>
      </c>
      <c r="AM48" s="850" t="s">
        <v>9900</v>
      </c>
      <c r="AN48" s="850" t="s">
        <v>388</v>
      </c>
      <c r="AP48" s="825" t="s">
        <v>1565</v>
      </c>
      <c r="AQ48" s="850" t="s">
        <v>2762</v>
      </c>
      <c r="AR48" s="850" t="s">
        <v>1177</v>
      </c>
      <c r="AT48" s="825" t="s">
        <v>9283</v>
      </c>
      <c r="AU48" s="854">
        <v>528</v>
      </c>
    </row>
    <row r="49" spans="2:47">
      <c r="B49" s="850" t="s">
        <v>1478</v>
      </c>
      <c r="C49" s="850" t="s">
        <v>721</v>
      </c>
      <c r="E49" s="850" t="s">
        <v>443</v>
      </c>
      <c r="F49" s="850" t="s">
        <v>1037</v>
      </c>
      <c r="T49" s="825" t="s">
        <v>1647</v>
      </c>
      <c r="U49" s="850" t="s">
        <v>2762</v>
      </c>
      <c r="V49" s="850" t="s">
        <v>1180</v>
      </c>
      <c r="AA49" s="825" t="s">
        <v>5964</v>
      </c>
      <c r="AB49" s="863">
        <v>288</v>
      </c>
      <c r="AM49" s="850" t="s">
        <v>1515</v>
      </c>
      <c r="AN49" s="850" t="s">
        <v>1771</v>
      </c>
      <c r="AP49" s="825" t="s">
        <v>7658</v>
      </c>
      <c r="AQ49" s="850" t="s">
        <v>2762</v>
      </c>
      <c r="AR49" s="850" t="s">
        <v>1180</v>
      </c>
      <c r="AT49" s="825" t="s">
        <v>5964</v>
      </c>
      <c r="AU49" s="854">
        <v>288</v>
      </c>
    </row>
    <row r="50" spans="2:47">
      <c r="B50" s="850" t="s">
        <v>1486</v>
      </c>
      <c r="C50" s="850" t="s">
        <v>1306</v>
      </c>
      <c r="E50" s="850" t="s">
        <v>24</v>
      </c>
      <c r="F50" s="850" t="s">
        <v>730</v>
      </c>
      <c r="T50" s="850" t="s">
        <v>9026</v>
      </c>
      <c r="U50" s="850" t="s">
        <v>7710</v>
      </c>
      <c r="V50" s="850" t="s">
        <v>1132</v>
      </c>
      <c r="AA50" s="825" t="s">
        <v>9284</v>
      </c>
      <c r="AB50" s="863">
        <v>132</v>
      </c>
      <c r="AM50" s="850" t="s">
        <v>9901</v>
      </c>
      <c r="AN50" s="850" t="s">
        <v>513</v>
      </c>
      <c r="AP50" s="850" t="s">
        <v>11007</v>
      </c>
      <c r="AQ50" s="850" t="s">
        <v>7710</v>
      </c>
      <c r="AR50" s="850" t="s">
        <v>1132</v>
      </c>
      <c r="AT50" s="825" t="s">
        <v>9284</v>
      </c>
      <c r="AU50" s="854">
        <v>132</v>
      </c>
    </row>
    <row r="51" spans="2:47">
      <c r="B51" s="850" t="s">
        <v>206</v>
      </c>
      <c r="C51" s="850" t="s">
        <v>1309</v>
      </c>
      <c r="E51" s="850" t="s">
        <v>1773</v>
      </c>
      <c r="F51" s="850" t="s">
        <v>1771</v>
      </c>
      <c r="T51" s="850" t="s">
        <v>4244</v>
      </c>
      <c r="U51" s="850" t="s">
        <v>7710</v>
      </c>
      <c r="V51" s="850" t="s">
        <v>1140</v>
      </c>
      <c r="AA51" s="825" t="s">
        <v>619</v>
      </c>
      <c r="AB51" s="863">
        <v>831</v>
      </c>
      <c r="AM51" s="850" t="s">
        <v>9902</v>
      </c>
      <c r="AN51" s="850" t="s">
        <v>244</v>
      </c>
      <c r="AP51" s="850" t="s">
        <v>7501</v>
      </c>
      <c r="AQ51" s="850" t="s">
        <v>7710</v>
      </c>
      <c r="AR51" s="850" t="s">
        <v>1140</v>
      </c>
      <c r="AT51" s="825" t="s">
        <v>619</v>
      </c>
      <c r="AU51" s="854">
        <v>831</v>
      </c>
    </row>
    <row r="52" spans="2:47">
      <c r="E52" s="850" t="s">
        <v>1163</v>
      </c>
      <c r="F52" s="850" t="s">
        <v>513</v>
      </c>
      <c r="T52" s="825" t="s">
        <v>421</v>
      </c>
      <c r="U52" s="850" t="s">
        <v>7710</v>
      </c>
      <c r="V52" s="850" t="s">
        <v>1145</v>
      </c>
      <c r="AA52" s="825" t="s">
        <v>9285</v>
      </c>
      <c r="AB52" s="863">
        <v>328</v>
      </c>
      <c r="AM52" s="850" t="s">
        <v>466</v>
      </c>
      <c r="AN52" s="850" t="s">
        <v>1785</v>
      </c>
      <c r="AP52" s="825" t="s">
        <v>11008</v>
      </c>
      <c r="AQ52" s="850" t="s">
        <v>7710</v>
      </c>
      <c r="AR52" s="850" t="s">
        <v>1145</v>
      </c>
      <c r="AT52" s="825" t="s">
        <v>9285</v>
      </c>
      <c r="AU52" s="854">
        <v>328</v>
      </c>
    </row>
    <row r="53" spans="2:47">
      <c r="E53" s="850" t="s">
        <v>287</v>
      </c>
      <c r="F53" s="850" t="s">
        <v>997</v>
      </c>
      <c r="T53" s="825" t="s">
        <v>4134</v>
      </c>
      <c r="U53" s="850" t="s">
        <v>7710</v>
      </c>
      <c r="V53" s="850" t="s">
        <v>14</v>
      </c>
      <c r="AA53" s="825" t="s">
        <v>3730</v>
      </c>
      <c r="AB53" s="863">
        <v>398</v>
      </c>
      <c r="AM53" s="850" t="s">
        <v>9903</v>
      </c>
      <c r="AN53" s="850" t="s">
        <v>159</v>
      </c>
      <c r="AP53" s="825" t="s">
        <v>11009</v>
      </c>
      <c r="AQ53" s="850" t="s">
        <v>7710</v>
      </c>
      <c r="AR53" s="850" t="s">
        <v>14</v>
      </c>
      <c r="AT53" s="825" t="s">
        <v>3730</v>
      </c>
      <c r="AU53" s="854">
        <v>398</v>
      </c>
    </row>
    <row r="54" spans="2:47">
      <c r="E54" s="850" t="s">
        <v>918</v>
      </c>
      <c r="F54" s="850" t="s">
        <v>1585</v>
      </c>
      <c r="T54" s="825" t="s">
        <v>8905</v>
      </c>
      <c r="U54" s="850" t="s">
        <v>7710</v>
      </c>
      <c r="V54" s="850" t="s">
        <v>258</v>
      </c>
      <c r="AA54" s="825" t="s">
        <v>9286</v>
      </c>
      <c r="AB54" s="863">
        <v>634</v>
      </c>
      <c r="AM54" s="850" t="s">
        <v>9904</v>
      </c>
      <c r="AN54" s="850" t="s">
        <v>1796</v>
      </c>
      <c r="AP54" s="825" t="s">
        <v>5554</v>
      </c>
      <c r="AQ54" s="850" t="s">
        <v>7710</v>
      </c>
      <c r="AR54" s="850" t="s">
        <v>258</v>
      </c>
      <c r="AT54" s="825" t="s">
        <v>9286</v>
      </c>
      <c r="AU54" s="854">
        <v>634</v>
      </c>
    </row>
    <row r="55" spans="2:47">
      <c r="E55" s="850" t="s">
        <v>1782</v>
      </c>
      <c r="F55" s="850" t="s">
        <v>244</v>
      </c>
      <c r="T55" s="825" t="s">
        <v>3073</v>
      </c>
      <c r="U55" s="850" t="s">
        <v>7710</v>
      </c>
      <c r="V55" s="850" t="s">
        <v>623</v>
      </c>
      <c r="AA55" s="825" t="s">
        <v>9287</v>
      </c>
      <c r="AB55" s="863">
        <v>581</v>
      </c>
      <c r="AM55" s="850" t="s">
        <v>9905</v>
      </c>
      <c r="AN55" s="850" t="s">
        <v>1695</v>
      </c>
      <c r="AP55" s="825" t="s">
        <v>6775</v>
      </c>
      <c r="AQ55" s="850" t="s">
        <v>7710</v>
      </c>
      <c r="AR55" s="850" t="s">
        <v>623</v>
      </c>
      <c r="AT55" s="825" t="s">
        <v>9287</v>
      </c>
      <c r="AU55" s="854">
        <v>581</v>
      </c>
    </row>
    <row r="56" spans="2:47">
      <c r="E56" s="850" t="s">
        <v>125</v>
      </c>
      <c r="F56" s="850" t="s">
        <v>1785</v>
      </c>
      <c r="T56" s="825" t="s">
        <v>1929</v>
      </c>
      <c r="U56" s="850" t="s">
        <v>7710</v>
      </c>
      <c r="V56" s="850" t="s">
        <v>1150</v>
      </c>
      <c r="AA56" s="825" t="s">
        <v>9288</v>
      </c>
      <c r="AB56" s="863">
        <v>124</v>
      </c>
      <c r="AM56" s="850" t="s">
        <v>4598</v>
      </c>
      <c r="AN56" s="850" t="s">
        <v>1831</v>
      </c>
      <c r="AP56" s="825" t="s">
        <v>8490</v>
      </c>
      <c r="AQ56" s="850" t="s">
        <v>7710</v>
      </c>
      <c r="AR56" s="850" t="s">
        <v>1150</v>
      </c>
      <c r="AT56" s="825" t="s">
        <v>9288</v>
      </c>
      <c r="AU56" s="854">
        <v>124</v>
      </c>
    </row>
    <row r="57" spans="2:47">
      <c r="E57" s="850" t="s">
        <v>1791</v>
      </c>
      <c r="F57" s="850" t="s">
        <v>159</v>
      </c>
      <c r="T57" s="825" t="s">
        <v>9191</v>
      </c>
      <c r="U57" s="850" t="s">
        <v>7710</v>
      </c>
      <c r="V57" s="850" t="s">
        <v>1171</v>
      </c>
      <c r="AA57" s="825" t="s">
        <v>7039</v>
      </c>
      <c r="AB57" s="863">
        <v>266</v>
      </c>
      <c r="AM57" s="850" t="s">
        <v>524</v>
      </c>
      <c r="AN57" s="850" t="s">
        <v>1452</v>
      </c>
      <c r="AP57" s="825" t="s">
        <v>90</v>
      </c>
      <c r="AQ57" s="850" t="s">
        <v>7710</v>
      </c>
      <c r="AR57" s="850" t="s">
        <v>1171</v>
      </c>
      <c r="AT57" s="825" t="s">
        <v>7039</v>
      </c>
      <c r="AU57" s="854">
        <v>266</v>
      </c>
    </row>
    <row r="58" spans="2:47">
      <c r="E58" s="850" t="s">
        <v>1783</v>
      </c>
      <c r="F58" s="850" t="s">
        <v>1796</v>
      </c>
      <c r="T58" s="825" t="s">
        <v>9240</v>
      </c>
      <c r="U58" s="850" t="s">
        <v>7710</v>
      </c>
      <c r="V58" s="850" t="s">
        <v>1177</v>
      </c>
      <c r="AA58" s="825" t="s">
        <v>9132</v>
      </c>
      <c r="AB58" s="863">
        <v>120</v>
      </c>
      <c r="AM58" s="850" t="s">
        <v>7073</v>
      </c>
      <c r="AN58" s="850" t="s">
        <v>1843</v>
      </c>
      <c r="AP58" s="825" t="s">
        <v>11010</v>
      </c>
      <c r="AQ58" s="850" t="s">
        <v>7710</v>
      </c>
      <c r="AR58" s="850" t="s">
        <v>1177</v>
      </c>
      <c r="AT58" s="825" t="s">
        <v>9132</v>
      </c>
      <c r="AU58" s="854">
        <v>120</v>
      </c>
    </row>
    <row r="59" spans="2:47">
      <c r="E59" s="850" t="s">
        <v>1804</v>
      </c>
      <c r="F59" s="850" t="s">
        <v>1801</v>
      </c>
      <c r="T59" s="850" t="s">
        <v>1249</v>
      </c>
      <c r="U59" s="850" t="s">
        <v>9153</v>
      </c>
      <c r="V59" s="850" t="s">
        <v>1132</v>
      </c>
      <c r="AA59" s="825" t="s">
        <v>5303</v>
      </c>
      <c r="AB59" s="863">
        <v>270</v>
      </c>
      <c r="AM59" s="850" t="s">
        <v>8831</v>
      </c>
      <c r="AN59" s="850" t="s">
        <v>45</v>
      </c>
      <c r="AP59" s="850" t="s">
        <v>787</v>
      </c>
      <c r="AQ59" s="850" t="s">
        <v>9153</v>
      </c>
      <c r="AR59" s="850" t="s">
        <v>1132</v>
      </c>
      <c r="AT59" s="825" t="s">
        <v>5303</v>
      </c>
      <c r="AU59" s="854">
        <v>270</v>
      </c>
    </row>
    <row r="60" spans="2:47">
      <c r="E60" s="850" t="s">
        <v>1811</v>
      </c>
      <c r="F60" s="850" t="s">
        <v>130</v>
      </c>
      <c r="T60" s="850" t="s">
        <v>7112</v>
      </c>
      <c r="U60" s="850" t="s">
        <v>9153</v>
      </c>
      <c r="V60" s="850" t="s">
        <v>1140</v>
      </c>
      <c r="AA60" s="825" t="s">
        <v>9289</v>
      </c>
      <c r="AB60" s="863">
        <v>116</v>
      </c>
      <c r="AM60" s="850" t="s">
        <v>3392</v>
      </c>
      <c r="AN60" s="850" t="s">
        <v>1772</v>
      </c>
      <c r="AP60" s="850" t="s">
        <v>11011</v>
      </c>
      <c r="AQ60" s="850" t="s">
        <v>9153</v>
      </c>
      <c r="AR60" s="850" t="s">
        <v>1140</v>
      </c>
      <c r="AT60" s="825" t="s">
        <v>9289</v>
      </c>
      <c r="AU60" s="854">
        <v>116</v>
      </c>
    </row>
    <row r="61" spans="2:47">
      <c r="E61" s="850" t="s">
        <v>1592</v>
      </c>
      <c r="F61" s="850" t="s">
        <v>1695</v>
      </c>
      <c r="T61" s="825" t="s">
        <v>8683</v>
      </c>
      <c r="U61" s="850" t="s">
        <v>9153</v>
      </c>
      <c r="V61" s="850" t="s">
        <v>1145</v>
      </c>
      <c r="AA61" s="825" t="s">
        <v>9290</v>
      </c>
      <c r="AB61" s="863">
        <v>580</v>
      </c>
      <c r="AM61" s="850" t="s">
        <v>9906</v>
      </c>
      <c r="AN61" s="850" t="s">
        <v>216</v>
      </c>
      <c r="AP61" s="825" t="s">
        <v>10369</v>
      </c>
      <c r="AQ61" s="850" t="s">
        <v>9153</v>
      </c>
      <c r="AR61" s="850" t="s">
        <v>1145</v>
      </c>
      <c r="AT61" s="825" t="s">
        <v>9290</v>
      </c>
      <c r="AU61" s="854">
        <v>580</v>
      </c>
    </row>
    <row r="62" spans="2:47">
      <c r="E62" s="850" t="s">
        <v>1816</v>
      </c>
      <c r="F62" s="850" t="s">
        <v>11</v>
      </c>
      <c r="T62" s="825" t="s">
        <v>7989</v>
      </c>
      <c r="U62" s="850" t="s">
        <v>9153</v>
      </c>
      <c r="V62" s="850" t="s">
        <v>14</v>
      </c>
      <c r="AA62" s="825" t="s">
        <v>9292</v>
      </c>
      <c r="AB62" s="863">
        <v>324</v>
      </c>
      <c r="AM62" s="850" t="s">
        <v>9907</v>
      </c>
      <c r="AN62" s="850" t="s">
        <v>1794</v>
      </c>
      <c r="AP62" s="825" t="s">
        <v>11012</v>
      </c>
      <c r="AQ62" s="850" t="s">
        <v>9153</v>
      </c>
      <c r="AR62" s="850" t="s">
        <v>14</v>
      </c>
      <c r="AT62" s="825" t="s">
        <v>9292</v>
      </c>
      <c r="AU62" s="854">
        <v>324</v>
      </c>
    </row>
    <row r="63" spans="2:47">
      <c r="E63" s="850" t="s">
        <v>485</v>
      </c>
      <c r="F63" s="850" t="s">
        <v>242</v>
      </c>
      <c r="T63" s="825" t="s">
        <v>9193</v>
      </c>
      <c r="U63" s="850" t="s">
        <v>9153</v>
      </c>
      <c r="V63" s="850" t="s">
        <v>258</v>
      </c>
      <c r="AA63" s="825" t="s">
        <v>9294</v>
      </c>
      <c r="AB63" s="863">
        <v>624</v>
      </c>
      <c r="AM63" s="850" t="s">
        <v>9908</v>
      </c>
      <c r="AN63" s="850" t="s">
        <v>72</v>
      </c>
      <c r="AP63" s="825" t="s">
        <v>11013</v>
      </c>
      <c r="AQ63" s="850" t="s">
        <v>9153</v>
      </c>
      <c r="AR63" s="850" t="s">
        <v>258</v>
      </c>
      <c r="AT63" s="825" t="s">
        <v>9294</v>
      </c>
      <c r="AU63" s="854">
        <v>624</v>
      </c>
    </row>
    <row r="64" spans="2:47">
      <c r="E64" s="850" t="s">
        <v>1826</v>
      </c>
      <c r="F64" s="850" t="s">
        <v>1800</v>
      </c>
      <c r="T64" s="825" t="s">
        <v>2460</v>
      </c>
      <c r="U64" s="850" t="s">
        <v>9153</v>
      </c>
      <c r="V64" s="850" t="s">
        <v>623</v>
      </c>
      <c r="AA64" s="825" t="s">
        <v>2301</v>
      </c>
      <c r="AB64" s="863">
        <v>196</v>
      </c>
      <c r="AM64" s="850" t="s">
        <v>8708</v>
      </c>
      <c r="AN64" s="850" t="s">
        <v>897</v>
      </c>
      <c r="AP64" s="825" t="s">
        <v>10858</v>
      </c>
      <c r="AQ64" s="850" t="s">
        <v>9153</v>
      </c>
      <c r="AR64" s="850" t="s">
        <v>623</v>
      </c>
      <c r="AT64" s="825" t="s">
        <v>2301</v>
      </c>
      <c r="AU64" s="854">
        <v>196</v>
      </c>
    </row>
    <row r="65" spans="5:47">
      <c r="E65" s="850" t="s">
        <v>758</v>
      </c>
      <c r="F65" s="850" t="s">
        <v>1498</v>
      </c>
      <c r="T65" s="825" t="s">
        <v>8816</v>
      </c>
      <c r="U65" s="850" t="s">
        <v>9153</v>
      </c>
      <c r="V65" s="850" t="s">
        <v>1150</v>
      </c>
      <c r="AA65" s="825" t="s">
        <v>9295</v>
      </c>
      <c r="AB65" s="863">
        <v>192</v>
      </c>
      <c r="AM65" s="850" t="s">
        <v>1122</v>
      </c>
      <c r="AN65" s="850" t="s">
        <v>1575</v>
      </c>
      <c r="AP65" s="825" t="s">
        <v>11014</v>
      </c>
      <c r="AQ65" s="850" t="s">
        <v>9153</v>
      </c>
      <c r="AR65" s="850" t="s">
        <v>1150</v>
      </c>
      <c r="AT65" s="825" t="s">
        <v>9295</v>
      </c>
      <c r="AU65" s="854">
        <v>192</v>
      </c>
    </row>
    <row r="66" spans="5:47">
      <c r="E66" s="850" t="s">
        <v>369</v>
      </c>
      <c r="F66" s="850" t="s">
        <v>1831</v>
      </c>
      <c r="T66" s="825" t="s">
        <v>3374</v>
      </c>
      <c r="U66" s="850" t="s">
        <v>9153</v>
      </c>
      <c r="V66" s="850" t="s">
        <v>1171</v>
      </c>
      <c r="AA66" s="825" t="s">
        <v>9296</v>
      </c>
      <c r="AB66" s="863">
        <v>531</v>
      </c>
      <c r="AM66" s="850" t="s">
        <v>9909</v>
      </c>
      <c r="AN66" s="850" t="s">
        <v>704</v>
      </c>
      <c r="AP66" s="825" t="s">
        <v>11016</v>
      </c>
      <c r="AQ66" s="850" t="s">
        <v>9153</v>
      </c>
      <c r="AR66" s="850" t="s">
        <v>1171</v>
      </c>
      <c r="AT66" s="825" t="s">
        <v>9296</v>
      </c>
      <c r="AU66" s="854">
        <v>531</v>
      </c>
    </row>
    <row r="67" spans="5:47">
      <c r="E67" s="850" t="s">
        <v>1842</v>
      </c>
      <c r="F67" s="850" t="s">
        <v>1838</v>
      </c>
      <c r="T67" s="825" t="s">
        <v>7114</v>
      </c>
      <c r="U67" s="850" t="s">
        <v>9153</v>
      </c>
      <c r="V67" s="850" t="s">
        <v>1177</v>
      </c>
      <c r="AA67" s="825" t="s">
        <v>7832</v>
      </c>
      <c r="AB67" s="863">
        <v>300</v>
      </c>
      <c r="AM67" s="850" t="s">
        <v>1664</v>
      </c>
      <c r="AN67" s="850" t="s">
        <v>1886</v>
      </c>
      <c r="AP67" s="825" t="s">
        <v>11017</v>
      </c>
      <c r="AQ67" s="850" t="s">
        <v>9153</v>
      </c>
      <c r="AR67" s="850" t="s">
        <v>1177</v>
      </c>
      <c r="AT67" s="825" t="s">
        <v>7832</v>
      </c>
      <c r="AU67" s="854">
        <v>300</v>
      </c>
    </row>
    <row r="68" spans="5:47">
      <c r="E68" s="850" t="s">
        <v>1618</v>
      </c>
      <c r="F68" s="850" t="s">
        <v>1452</v>
      </c>
      <c r="T68" s="825" t="s">
        <v>4149</v>
      </c>
      <c r="U68" s="850" t="s">
        <v>9153</v>
      </c>
      <c r="V68" s="850" t="s">
        <v>1180</v>
      </c>
      <c r="AA68" s="825" t="s">
        <v>7268</v>
      </c>
      <c r="AB68" s="863">
        <v>296</v>
      </c>
      <c r="AM68" s="850" t="s">
        <v>9910</v>
      </c>
      <c r="AN68" s="850" t="s">
        <v>1890</v>
      </c>
      <c r="AP68" s="825" t="s">
        <v>11018</v>
      </c>
      <c r="AQ68" s="850" t="s">
        <v>9153</v>
      </c>
      <c r="AR68" s="850" t="s">
        <v>1180</v>
      </c>
      <c r="AT68" s="825" t="s">
        <v>7268</v>
      </c>
      <c r="AU68" s="854">
        <v>296</v>
      </c>
    </row>
    <row r="69" spans="5:47">
      <c r="E69" s="850" t="s">
        <v>1288</v>
      </c>
      <c r="F69" s="850" t="s">
        <v>1843</v>
      </c>
      <c r="T69" s="850" t="s">
        <v>7219</v>
      </c>
      <c r="U69" s="850" t="s">
        <v>8181</v>
      </c>
      <c r="V69" s="850" t="s">
        <v>1132</v>
      </c>
      <c r="AA69" s="825" t="s">
        <v>9214</v>
      </c>
      <c r="AB69" s="863">
        <v>417</v>
      </c>
      <c r="AM69" s="850" t="s">
        <v>9879</v>
      </c>
      <c r="AN69" s="850" t="s">
        <v>1900</v>
      </c>
      <c r="AP69" s="850" t="s">
        <v>871</v>
      </c>
      <c r="AQ69" s="850" t="s">
        <v>8181</v>
      </c>
      <c r="AR69" s="850" t="s">
        <v>1132</v>
      </c>
      <c r="AT69" s="825" t="s">
        <v>9214</v>
      </c>
      <c r="AU69" s="854">
        <v>417</v>
      </c>
    </row>
    <row r="70" spans="5:47">
      <c r="E70" s="850" t="s">
        <v>1521</v>
      </c>
      <c r="F70" s="850" t="s">
        <v>45</v>
      </c>
      <c r="T70" s="850" t="s">
        <v>9195</v>
      </c>
      <c r="U70" s="850" t="s">
        <v>8181</v>
      </c>
      <c r="V70" s="850" t="s">
        <v>1140</v>
      </c>
      <c r="AA70" s="825" t="s">
        <v>9297</v>
      </c>
      <c r="AB70" s="863">
        <v>320</v>
      </c>
      <c r="AM70" s="850" t="s">
        <v>9911</v>
      </c>
      <c r="AN70" s="850" t="s">
        <v>79</v>
      </c>
      <c r="AP70" s="850" t="s">
        <v>11019</v>
      </c>
      <c r="AQ70" s="850" t="s">
        <v>8181</v>
      </c>
      <c r="AR70" s="850" t="s">
        <v>1140</v>
      </c>
      <c r="AT70" s="825" t="s">
        <v>9297</v>
      </c>
      <c r="AU70" s="854">
        <v>320</v>
      </c>
    </row>
    <row r="71" spans="5:47">
      <c r="E71" s="850" t="s">
        <v>1856</v>
      </c>
      <c r="F71" s="850" t="s">
        <v>1772</v>
      </c>
      <c r="T71" s="850" t="s">
        <v>9041</v>
      </c>
      <c r="U71" s="850" t="s">
        <v>4519</v>
      </c>
      <c r="V71" s="850" t="s">
        <v>1132</v>
      </c>
      <c r="AA71" s="825" t="s">
        <v>8170</v>
      </c>
      <c r="AB71" s="863">
        <v>312</v>
      </c>
      <c r="AM71" s="850" t="s">
        <v>9912</v>
      </c>
      <c r="AN71" s="850" t="s">
        <v>512</v>
      </c>
      <c r="AP71" s="850" t="s">
        <v>2974</v>
      </c>
      <c r="AQ71" s="850" t="s">
        <v>4519</v>
      </c>
      <c r="AR71" s="850" t="s">
        <v>1132</v>
      </c>
      <c r="AT71" s="825" t="s">
        <v>8170</v>
      </c>
      <c r="AU71" s="854">
        <v>312</v>
      </c>
    </row>
    <row r="72" spans="5:47">
      <c r="E72" s="850" t="s">
        <v>1485</v>
      </c>
      <c r="F72" s="850" t="s">
        <v>216</v>
      </c>
      <c r="T72" s="850" t="s">
        <v>924</v>
      </c>
      <c r="U72" s="850" t="s">
        <v>2468</v>
      </c>
      <c r="V72" s="850" t="s">
        <v>1132</v>
      </c>
      <c r="AA72" s="825" t="s">
        <v>5479</v>
      </c>
      <c r="AB72" s="863">
        <v>316</v>
      </c>
      <c r="AM72" s="850" t="s">
        <v>9913</v>
      </c>
      <c r="AN72" s="850" t="s">
        <v>1911</v>
      </c>
      <c r="AP72" s="850" t="s">
        <v>2623</v>
      </c>
      <c r="AQ72" s="850" t="s">
        <v>2468</v>
      </c>
      <c r="AR72" s="850" t="s">
        <v>1132</v>
      </c>
      <c r="AT72" s="825" t="s">
        <v>5479</v>
      </c>
      <c r="AU72" s="854">
        <v>316</v>
      </c>
    </row>
    <row r="73" spans="5:47">
      <c r="E73" s="850" t="s">
        <v>1857</v>
      </c>
      <c r="F73" s="850" t="s">
        <v>1794</v>
      </c>
      <c r="T73" s="850" t="s">
        <v>4188</v>
      </c>
      <c r="U73" s="850" t="s">
        <v>2342</v>
      </c>
      <c r="V73" s="850" t="s">
        <v>1132</v>
      </c>
      <c r="AA73" s="825" t="s">
        <v>1142</v>
      </c>
      <c r="AB73" s="863">
        <v>414</v>
      </c>
      <c r="AM73" s="850" t="s">
        <v>3215</v>
      </c>
      <c r="AN73" s="850" t="s">
        <v>1922</v>
      </c>
      <c r="AP73" s="850" t="s">
        <v>11020</v>
      </c>
      <c r="AQ73" s="850" t="s">
        <v>2342</v>
      </c>
      <c r="AR73" s="850" t="s">
        <v>1132</v>
      </c>
      <c r="AT73" s="825" t="s">
        <v>1142</v>
      </c>
      <c r="AU73" s="854">
        <v>414</v>
      </c>
    </row>
    <row r="74" spans="5:47">
      <c r="E74" s="850" t="s">
        <v>1860</v>
      </c>
      <c r="F74" s="850" t="s">
        <v>72</v>
      </c>
      <c r="T74" s="850" t="s">
        <v>9158</v>
      </c>
      <c r="U74" s="850" t="s">
        <v>9156</v>
      </c>
      <c r="V74" s="850" t="s">
        <v>1132</v>
      </c>
      <c r="AA74" s="825" t="s">
        <v>1428</v>
      </c>
      <c r="AB74" s="863">
        <v>184</v>
      </c>
      <c r="AM74" s="850" t="s">
        <v>9915</v>
      </c>
      <c r="AN74" s="850" t="s">
        <v>696</v>
      </c>
      <c r="AP74" s="850" t="s">
        <v>1477</v>
      </c>
      <c r="AQ74" s="850" t="s">
        <v>9156</v>
      </c>
      <c r="AR74" s="850" t="s">
        <v>1132</v>
      </c>
      <c r="AT74" s="825" t="s">
        <v>1428</v>
      </c>
      <c r="AU74" s="854">
        <v>184</v>
      </c>
    </row>
    <row r="75" spans="5:47">
      <c r="E75" s="850" t="s">
        <v>1862</v>
      </c>
      <c r="F75" s="850" t="s">
        <v>1868</v>
      </c>
      <c r="T75" s="850" t="s">
        <v>9198</v>
      </c>
      <c r="U75" s="850" t="s">
        <v>1476</v>
      </c>
      <c r="V75" s="850" t="s">
        <v>1132</v>
      </c>
      <c r="AA75" s="825" t="s">
        <v>3245</v>
      </c>
      <c r="AB75" s="863">
        <v>304</v>
      </c>
      <c r="AM75" s="850" t="s">
        <v>9916</v>
      </c>
      <c r="AN75" s="850" t="s">
        <v>1930</v>
      </c>
      <c r="AP75" s="850" t="s">
        <v>11021</v>
      </c>
      <c r="AQ75" s="850" t="s">
        <v>1476</v>
      </c>
      <c r="AR75" s="850" t="s">
        <v>1132</v>
      </c>
      <c r="AT75" s="825" t="s">
        <v>3245</v>
      </c>
      <c r="AU75" s="854">
        <v>304</v>
      </c>
    </row>
    <row r="76" spans="5:47">
      <c r="E76" s="850" t="s">
        <v>18</v>
      </c>
      <c r="F76" s="850" t="s">
        <v>1191</v>
      </c>
      <c r="T76" s="850" t="s">
        <v>9199</v>
      </c>
      <c r="U76" s="850" t="s">
        <v>1476</v>
      </c>
      <c r="V76" s="850" t="s">
        <v>1140</v>
      </c>
      <c r="AA76" s="825" t="s">
        <v>9298</v>
      </c>
      <c r="AB76" s="863">
        <v>162</v>
      </c>
      <c r="AM76" s="850" t="s">
        <v>1588</v>
      </c>
      <c r="AN76" s="850" t="s">
        <v>1938</v>
      </c>
      <c r="AP76" s="850" t="s">
        <v>11022</v>
      </c>
      <c r="AQ76" s="850" t="s">
        <v>1476</v>
      </c>
      <c r="AR76" s="850" t="s">
        <v>1140</v>
      </c>
      <c r="AT76" s="825" t="s">
        <v>9298</v>
      </c>
      <c r="AU76" s="854">
        <v>162</v>
      </c>
    </row>
    <row r="77" spans="5:47">
      <c r="E77" s="850" t="s">
        <v>1869</v>
      </c>
      <c r="F77" s="850" t="s">
        <v>897</v>
      </c>
      <c r="T77" s="850" t="s">
        <v>9202</v>
      </c>
      <c r="U77" s="850" t="s">
        <v>1476</v>
      </c>
      <c r="V77" s="850" t="s">
        <v>1145</v>
      </c>
      <c r="AA77" s="825" t="s">
        <v>9299</v>
      </c>
      <c r="AB77" s="863">
        <v>308</v>
      </c>
      <c r="AM77" s="850" t="s">
        <v>9649</v>
      </c>
      <c r="AN77" s="850" t="s">
        <v>1942</v>
      </c>
      <c r="AP77" s="850" t="s">
        <v>11023</v>
      </c>
      <c r="AQ77" s="850" t="s">
        <v>1476</v>
      </c>
      <c r="AR77" s="850" t="s">
        <v>1145</v>
      </c>
      <c r="AT77" s="825" t="s">
        <v>9299</v>
      </c>
      <c r="AU77" s="854">
        <v>308</v>
      </c>
    </row>
    <row r="78" spans="5:47">
      <c r="E78" s="850" t="s">
        <v>1874</v>
      </c>
      <c r="F78" s="850" t="s">
        <v>547</v>
      </c>
      <c r="T78" s="850" t="s">
        <v>5308</v>
      </c>
      <c r="U78" s="850" t="s">
        <v>1476</v>
      </c>
      <c r="V78" s="850" t="s">
        <v>14</v>
      </c>
      <c r="AA78" s="825" t="s">
        <v>5256</v>
      </c>
      <c r="AB78" s="863">
        <v>191</v>
      </c>
      <c r="AM78" s="850" t="s">
        <v>9917</v>
      </c>
      <c r="AN78" s="850" t="s">
        <v>1951</v>
      </c>
      <c r="AP78" s="850" t="s">
        <v>10819</v>
      </c>
      <c r="AQ78" s="850" t="s">
        <v>1476</v>
      </c>
      <c r="AR78" s="850" t="s">
        <v>14</v>
      </c>
      <c r="AT78" s="825" t="s">
        <v>5256</v>
      </c>
      <c r="AU78" s="854">
        <v>191</v>
      </c>
    </row>
    <row r="79" spans="5:47">
      <c r="E79" s="850" t="s">
        <v>1152</v>
      </c>
      <c r="F79" s="850" t="s">
        <v>1469</v>
      </c>
      <c r="T79" s="850" t="s">
        <v>7435</v>
      </c>
      <c r="U79" s="850" t="s">
        <v>9157</v>
      </c>
      <c r="V79" s="850" t="s">
        <v>1132</v>
      </c>
      <c r="AA79" s="825" t="s">
        <v>9300</v>
      </c>
      <c r="AB79" s="863">
        <v>136</v>
      </c>
      <c r="AM79" s="850" t="s">
        <v>9918</v>
      </c>
      <c r="AN79" s="850" t="s">
        <v>1954</v>
      </c>
      <c r="AP79" s="850" t="s">
        <v>9196</v>
      </c>
      <c r="AQ79" s="850" t="s">
        <v>9157</v>
      </c>
      <c r="AR79" s="850" t="s">
        <v>1132</v>
      </c>
      <c r="AT79" s="825" t="s">
        <v>9300</v>
      </c>
      <c r="AU79" s="854">
        <v>136</v>
      </c>
    </row>
    <row r="80" spans="5:47">
      <c r="E80" s="850" t="s">
        <v>1878</v>
      </c>
      <c r="F80" s="850" t="s">
        <v>1575</v>
      </c>
      <c r="T80" s="850" t="s">
        <v>9204</v>
      </c>
      <c r="U80" s="850" t="s">
        <v>9157</v>
      </c>
      <c r="V80" s="850" t="s">
        <v>1140</v>
      </c>
      <c r="AA80" s="825" t="s">
        <v>9301</v>
      </c>
      <c r="AB80" s="863">
        <v>404</v>
      </c>
      <c r="AM80" s="850" t="s">
        <v>9919</v>
      </c>
      <c r="AN80" s="850" t="s">
        <v>422</v>
      </c>
      <c r="AP80" s="850" t="s">
        <v>8600</v>
      </c>
      <c r="AQ80" s="850" t="s">
        <v>9157</v>
      </c>
      <c r="AR80" s="850" t="s">
        <v>1140</v>
      </c>
      <c r="AT80" s="825" t="s">
        <v>9301</v>
      </c>
      <c r="AU80" s="854">
        <v>404</v>
      </c>
    </row>
    <row r="81" spans="5:47">
      <c r="E81" s="850" t="s">
        <v>740</v>
      </c>
      <c r="F81" s="850" t="s">
        <v>704</v>
      </c>
      <c r="T81" s="850" t="s">
        <v>4110</v>
      </c>
      <c r="U81" s="850" t="s">
        <v>9157</v>
      </c>
      <c r="V81" s="850" t="s">
        <v>1145</v>
      </c>
      <c r="AA81" s="825" t="s">
        <v>6795</v>
      </c>
      <c r="AB81" s="863">
        <v>384</v>
      </c>
      <c r="AM81" s="850" t="s">
        <v>7830</v>
      </c>
      <c r="AN81" s="850" t="s">
        <v>1964</v>
      </c>
      <c r="AP81" s="850" t="s">
        <v>7472</v>
      </c>
      <c r="AQ81" s="850" t="s">
        <v>9157</v>
      </c>
      <c r="AR81" s="850" t="s">
        <v>1145</v>
      </c>
      <c r="AT81" s="825" t="s">
        <v>6795</v>
      </c>
      <c r="AU81" s="854">
        <v>384</v>
      </c>
    </row>
    <row r="82" spans="5:47">
      <c r="E82" s="850" t="s">
        <v>89</v>
      </c>
      <c r="F82" s="850" t="s">
        <v>1886</v>
      </c>
      <c r="T82" s="850" t="s">
        <v>9206</v>
      </c>
      <c r="U82" s="850" t="s">
        <v>9157</v>
      </c>
      <c r="V82" s="850" t="s">
        <v>14</v>
      </c>
      <c r="AA82" s="825" t="s">
        <v>9303</v>
      </c>
      <c r="AB82" s="863">
        <v>166</v>
      </c>
      <c r="AM82" s="850" t="s">
        <v>9920</v>
      </c>
      <c r="AN82" s="850" t="s">
        <v>1136</v>
      </c>
      <c r="AP82" s="850" t="s">
        <v>11024</v>
      </c>
      <c r="AQ82" s="850" t="s">
        <v>9157</v>
      </c>
      <c r="AR82" s="850" t="s">
        <v>14</v>
      </c>
      <c r="AT82" s="825" t="s">
        <v>9303</v>
      </c>
      <c r="AU82" s="854">
        <v>166</v>
      </c>
    </row>
    <row r="83" spans="5:47">
      <c r="E83" s="850" t="s">
        <v>1123</v>
      </c>
      <c r="F83" s="850" t="s">
        <v>1890</v>
      </c>
      <c r="T83" s="850" t="s">
        <v>9241</v>
      </c>
      <c r="U83" s="850" t="s">
        <v>9157</v>
      </c>
      <c r="V83" s="850" t="s">
        <v>258</v>
      </c>
      <c r="AA83" s="825" t="s">
        <v>9304</v>
      </c>
      <c r="AB83" s="863">
        <v>188</v>
      </c>
      <c r="AM83" s="850" t="s">
        <v>9921</v>
      </c>
      <c r="AN83" s="850" t="s">
        <v>107</v>
      </c>
      <c r="AP83" s="850" t="s">
        <v>11025</v>
      </c>
      <c r="AQ83" s="850" t="s">
        <v>9157</v>
      </c>
      <c r="AR83" s="850" t="s">
        <v>258</v>
      </c>
      <c r="AT83" s="825" t="s">
        <v>9304</v>
      </c>
      <c r="AU83" s="854">
        <v>188</v>
      </c>
    </row>
    <row r="84" spans="5:47">
      <c r="E84" s="850" t="s">
        <v>356</v>
      </c>
      <c r="F84" s="850" t="s">
        <v>1900</v>
      </c>
      <c r="T84" s="850" t="s">
        <v>9207</v>
      </c>
      <c r="U84" s="850" t="s">
        <v>5343</v>
      </c>
      <c r="V84" s="850" t="s">
        <v>1132</v>
      </c>
      <c r="AA84" s="825" t="s">
        <v>9305</v>
      </c>
      <c r="AB84" s="863">
        <v>174</v>
      </c>
      <c r="AM84" s="850" t="s">
        <v>457</v>
      </c>
      <c r="AN84" s="850" t="s">
        <v>1963</v>
      </c>
      <c r="AP84" s="850" t="s">
        <v>11026</v>
      </c>
      <c r="AQ84" s="850" t="s">
        <v>5343</v>
      </c>
      <c r="AR84" s="850" t="s">
        <v>1132</v>
      </c>
      <c r="AT84" s="825" t="s">
        <v>9305</v>
      </c>
      <c r="AU84" s="854">
        <v>174</v>
      </c>
    </row>
    <row r="85" spans="5:47">
      <c r="E85" s="850" t="s">
        <v>1904</v>
      </c>
      <c r="F85" s="850" t="s">
        <v>79</v>
      </c>
      <c r="T85" s="850" t="s">
        <v>9208</v>
      </c>
      <c r="U85" s="850" t="s">
        <v>5343</v>
      </c>
      <c r="V85" s="850" t="s">
        <v>1140</v>
      </c>
      <c r="AA85" s="825" t="s">
        <v>9306</v>
      </c>
      <c r="AB85" s="863">
        <v>170</v>
      </c>
      <c r="AM85" s="850" t="s">
        <v>8749</v>
      </c>
      <c r="AN85" s="850" t="s">
        <v>1723</v>
      </c>
      <c r="AP85" s="850" t="s">
        <v>4165</v>
      </c>
      <c r="AQ85" s="850" t="s">
        <v>5343</v>
      </c>
      <c r="AR85" s="850" t="s">
        <v>1140</v>
      </c>
      <c r="AT85" s="825" t="s">
        <v>9306</v>
      </c>
      <c r="AU85" s="854">
        <v>170</v>
      </c>
    </row>
    <row r="86" spans="5:47">
      <c r="E86" s="850" t="s">
        <v>1382</v>
      </c>
      <c r="F86" s="850" t="s">
        <v>512</v>
      </c>
      <c r="T86" s="850" t="s">
        <v>5106</v>
      </c>
      <c r="U86" s="850" t="s">
        <v>5343</v>
      </c>
      <c r="V86" s="850" t="s">
        <v>1145</v>
      </c>
      <c r="AA86" s="825" t="s">
        <v>5551</v>
      </c>
      <c r="AB86" s="863">
        <v>178</v>
      </c>
      <c r="AM86" s="850" t="s">
        <v>6234</v>
      </c>
      <c r="AN86" s="850" t="s">
        <v>43</v>
      </c>
      <c r="AP86" s="850" t="s">
        <v>11027</v>
      </c>
      <c r="AQ86" s="850" t="s">
        <v>5343</v>
      </c>
      <c r="AR86" s="850" t="s">
        <v>1145</v>
      </c>
      <c r="AT86" s="825" t="s">
        <v>5551</v>
      </c>
      <c r="AU86" s="854">
        <v>178</v>
      </c>
    </row>
    <row r="87" spans="5:47">
      <c r="E87" s="850" t="s">
        <v>1917</v>
      </c>
      <c r="F87" s="850" t="s">
        <v>1911</v>
      </c>
      <c r="T87" s="850" t="s">
        <v>6986</v>
      </c>
      <c r="U87" s="850" t="s">
        <v>5343</v>
      </c>
      <c r="V87" s="850" t="s">
        <v>14</v>
      </c>
      <c r="AA87" s="825" t="s">
        <v>9307</v>
      </c>
      <c r="AB87" s="863">
        <v>180</v>
      </c>
      <c r="AM87" s="850" t="s">
        <v>8866</v>
      </c>
      <c r="AN87" s="850" t="s">
        <v>1747</v>
      </c>
      <c r="AP87" s="850" t="s">
        <v>11028</v>
      </c>
      <c r="AQ87" s="850" t="s">
        <v>5343</v>
      </c>
      <c r="AR87" s="850" t="s">
        <v>14</v>
      </c>
      <c r="AT87" s="825" t="s">
        <v>9307</v>
      </c>
      <c r="AU87" s="854">
        <v>180</v>
      </c>
    </row>
    <row r="88" spans="5:47">
      <c r="E88" s="850" t="s">
        <v>1924</v>
      </c>
      <c r="F88" s="850" t="s">
        <v>1922</v>
      </c>
      <c r="T88" s="850" t="s">
        <v>1947</v>
      </c>
      <c r="U88" s="850" t="s">
        <v>5343</v>
      </c>
      <c r="V88" s="850" t="s">
        <v>258</v>
      </c>
      <c r="AA88" s="825" t="s">
        <v>8149</v>
      </c>
      <c r="AB88" s="863">
        <v>682</v>
      </c>
      <c r="AM88" s="850" t="s">
        <v>9922</v>
      </c>
      <c r="AN88" s="850" t="s">
        <v>1988</v>
      </c>
      <c r="AP88" s="850" t="s">
        <v>2439</v>
      </c>
      <c r="AQ88" s="850" t="s">
        <v>5343</v>
      </c>
      <c r="AR88" s="850" t="s">
        <v>258</v>
      </c>
      <c r="AT88" s="825" t="s">
        <v>8149</v>
      </c>
      <c r="AU88" s="854">
        <v>682</v>
      </c>
    </row>
    <row r="89" spans="5:47">
      <c r="E89" s="850" t="s">
        <v>408</v>
      </c>
      <c r="F89" s="850" t="s">
        <v>696</v>
      </c>
      <c r="T89" s="850" t="s">
        <v>7398</v>
      </c>
      <c r="U89" s="850" t="s">
        <v>5343</v>
      </c>
      <c r="V89" s="850" t="s">
        <v>623</v>
      </c>
      <c r="AA89" s="825" t="s">
        <v>8850</v>
      </c>
      <c r="AB89" s="863">
        <v>239</v>
      </c>
      <c r="AM89" s="850" t="s">
        <v>9924</v>
      </c>
      <c r="AN89" s="850" t="s">
        <v>1990</v>
      </c>
      <c r="AP89" s="850" t="s">
        <v>6760</v>
      </c>
      <c r="AQ89" s="850" t="s">
        <v>5343</v>
      </c>
      <c r="AR89" s="850" t="s">
        <v>623</v>
      </c>
      <c r="AT89" s="825" t="s">
        <v>8850</v>
      </c>
      <c r="AU89" s="854">
        <v>239</v>
      </c>
    </row>
    <row r="90" spans="5:47">
      <c r="E90" s="850" t="s">
        <v>930</v>
      </c>
      <c r="F90" s="850" t="s">
        <v>1930</v>
      </c>
      <c r="T90" s="850" t="s">
        <v>8911</v>
      </c>
      <c r="U90" s="850" t="s">
        <v>5343</v>
      </c>
      <c r="V90" s="850" t="s">
        <v>1150</v>
      </c>
      <c r="AA90" s="825" t="s">
        <v>1334</v>
      </c>
      <c r="AB90" s="863">
        <v>882</v>
      </c>
      <c r="AM90" s="850" t="s">
        <v>9926</v>
      </c>
      <c r="AN90" s="850" t="s">
        <v>791</v>
      </c>
      <c r="AP90" s="850" t="s">
        <v>11029</v>
      </c>
      <c r="AQ90" s="850" t="s">
        <v>5343</v>
      </c>
      <c r="AR90" s="850" t="s">
        <v>1150</v>
      </c>
      <c r="AT90" s="825" t="s">
        <v>1334</v>
      </c>
      <c r="AU90" s="854">
        <v>882</v>
      </c>
    </row>
    <row r="91" spans="5:47">
      <c r="E91" s="850" t="s">
        <v>1419</v>
      </c>
      <c r="F91" s="850" t="s">
        <v>1938</v>
      </c>
      <c r="T91" s="850" t="s">
        <v>1803</v>
      </c>
      <c r="U91" s="850" t="s">
        <v>5343</v>
      </c>
      <c r="V91" s="850" t="s">
        <v>1171</v>
      </c>
      <c r="AA91" s="825" t="s">
        <v>9308</v>
      </c>
      <c r="AB91" s="863">
        <v>678</v>
      </c>
      <c r="AM91" s="850" t="s">
        <v>9927</v>
      </c>
      <c r="AN91" s="850" t="s">
        <v>1203</v>
      </c>
      <c r="AP91" s="850" t="s">
        <v>11030</v>
      </c>
      <c r="AQ91" s="850" t="s">
        <v>5343</v>
      </c>
      <c r="AR91" s="850" t="s">
        <v>1171</v>
      </c>
      <c r="AT91" s="825" t="s">
        <v>9308</v>
      </c>
      <c r="AU91" s="854">
        <v>678</v>
      </c>
    </row>
    <row r="92" spans="5:47">
      <c r="E92" s="850" t="s">
        <v>1950</v>
      </c>
      <c r="F92" s="850" t="s">
        <v>1942</v>
      </c>
      <c r="T92" s="850" t="s">
        <v>4532</v>
      </c>
      <c r="U92" s="850" t="s">
        <v>5343</v>
      </c>
      <c r="V92" s="850" t="s">
        <v>1177</v>
      </c>
      <c r="AA92" s="825" t="s">
        <v>9113</v>
      </c>
      <c r="AB92" s="863">
        <v>652</v>
      </c>
      <c r="AM92" s="850" t="s">
        <v>4561</v>
      </c>
      <c r="AN92" s="850" t="s">
        <v>185</v>
      </c>
      <c r="AP92" s="850" t="s">
        <v>11031</v>
      </c>
      <c r="AQ92" s="850" t="s">
        <v>5343</v>
      </c>
      <c r="AR92" s="850" t="s">
        <v>1177</v>
      </c>
      <c r="AT92" s="825" t="s">
        <v>9113</v>
      </c>
      <c r="AU92" s="854">
        <v>652</v>
      </c>
    </row>
    <row r="93" spans="5:47">
      <c r="E93" s="850" t="s">
        <v>1952</v>
      </c>
      <c r="F93" s="850" t="s">
        <v>1951</v>
      </c>
      <c r="T93" s="850" t="s">
        <v>9210</v>
      </c>
      <c r="U93" s="850" t="s">
        <v>5343</v>
      </c>
      <c r="V93" s="850" t="s">
        <v>1180</v>
      </c>
      <c r="AA93" s="825" t="s">
        <v>249</v>
      </c>
      <c r="AB93" s="863">
        <v>894</v>
      </c>
      <c r="AM93" s="850" t="s">
        <v>9928</v>
      </c>
      <c r="AN93" s="850" t="s">
        <v>180</v>
      </c>
      <c r="AP93" s="850" t="s">
        <v>8829</v>
      </c>
      <c r="AQ93" s="850" t="s">
        <v>5343</v>
      </c>
      <c r="AR93" s="850" t="s">
        <v>1180</v>
      </c>
      <c r="AT93" s="825" t="s">
        <v>249</v>
      </c>
      <c r="AU93" s="854">
        <v>894</v>
      </c>
    </row>
    <row r="94" spans="5:47">
      <c r="E94" s="850" t="s">
        <v>1107</v>
      </c>
      <c r="F94" s="850" t="s">
        <v>1954</v>
      </c>
      <c r="T94" s="850" t="s">
        <v>9211</v>
      </c>
      <c r="U94" s="850" t="s">
        <v>5343</v>
      </c>
      <c r="V94" s="850" t="s">
        <v>1183</v>
      </c>
      <c r="AA94" s="825" t="s">
        <v>7674</v>
      </c>
      <c r="AB94" s="863">
        <v>666</v>
      </c>
      <c r="AM94" s="850" t="s">
        <v>9929</v>
      </c>
      <c r="AN94" s="850" t="s">
        <v>1581</v>
      </c>
      <c r="AP94" s="850" t="s">
        <v>11032</v>
      </c>
      <c r="AQ94" s="850" t="s">
        <v>5343</v>
      </c>
      <c r="AR94" s="850" t="s">
        <v>1183</v>
      </c>
      <c r="AT94" s="825" t="s">
        <v>7674</v>
      </c>
      <c r="AU94" s="854">
        <v>666</v>
      </c>
    </row>
    <row r="95" spans="5:47">
      <c r="E95" s="850" t="s">
        <v>1378</v>
      </c>
      <c r="F95" s="850" t="s">
        <v>422</v>
      </c>
      <c r="T95" s="850" t="s">
        <v>8841</v>
      </c>
      <c r="U95" s="850" t="s">
        <v>5343</v>
      </c>
      <c r="V95" s="850" t="s">
        <v>1184</v>
      </c>
      <c r="AA95" s="825" t="s">
        <v>7050</v>
      </c>
      <c r="AB95" s="863">
        <v>674</v>
      </c>
      <c r="AM95" s="850" t="s">
        <v>8881</v>
      </c>
      <c r="AN95" s="850" t="s">
        <v>1213</v>
      </c>
      <c r="AP95" s="850" t="s">
        <v>2288</v>
      </c>
      <c r="AQ95" s="850" t="s">
        <v>5343</v>
      </c>
      <c r="AR95" s="850" t="s">
        <v>1184</v>
      </c>
      <c r="AT95" s="825" t="s">
        <v>7050</v>
      </c>
      <c r="AU95" s="854">
        <v>674</v>
      </c>
    </row>
    <row r="96" spans="5:47">
      <c r="E96" s="850" t="s">
        <v>1524</v>
      </c>
      <c r="F96" s="850" t="s">
        <v>1964</v>
      </c>
      <c r="T96" s="850" t="s">
        <v>8299</v>
      </c>
      <c r="U96" s="850" t="s">
        <v>5343</v>
      </c>
      <c r="V96" s="850" t="s">
        <v>1187</v>
      </c>
      <c r="AA96" s="825" t="s">
        <v>9309</v>
      </c>
      <c r="AB96" s="863">
        <v>663</v>
      </c>
      <c r="AM96" s="850" t="s">
        <v>9930</v>
      </c>
      <c r="AN96" s="850" t="s">
        <v>1756</v>
      </c>
      <c r="AP96" s="850" t="s">
        <v>5630</v>
      </c>
      <c r="AQ96" s="850" t="s">
        <v>5343</v>
      </c>
      <c r="AR96" s="850" t="s">
        <v>1187</v>
      </c>
      <c r="AT96" s="825" t="s">
        <v>9309</v>
      </c>
      <c r="AU96" s="854">
        <v>663</v>
      </c>
    </row>
    <row r="97" spans="5:47">
      <c r="E97" s="850" t="s">
        <v>170</v>
      </c>
      <c r="F97" s="850" t="s">
        <v>1136</v>
      </c>
      <c r="T97" s="850" t="s">
        <v>9212</v>
      </c>
      <c r="U97" s="850" t="s">
        <v>5343</v>
      </c>
      <c r="V97" s="850" t="s">
        <v>839</v>
      </c>
      <c r="AA97" s="825" t="s">
        <v>9310</v>
      </c>
      <c r="AB97" s="863">
        <v>694</v>
      </c>
      <c r="AM97" s="850" t="s">
        <v>9931</v>
      </c>
      <c r="AN97" s="850" t="s">
        <v>172</v>
      </c>
      <c r="AP97" s="850" t="s">
        <v>11033</v>
      </c>
      <c r="AQ97" s="850" t="s">
        <v>5343</v>
      </c>
      <c r="AR97" s="850" t="s">
        <v>839</v>
      </c>
      <c r="AT97" s="825" t="s">
        <v>9310</v>
      </c>
      <c r="AU97" s="854">
        <v>694</v>
      </c>
    </row>
    <row r="98" spans="5:47">
      <c r="E98" s="850" t="s">
        <v>1965</v>
      </c>
      <c r="F98" s="850" t="s">
        <v>107</v>
      </c>
      <c r="T98" s="850" t="s">
        <v>9242</v>
      </c>
      <c r="U98" s="850" t="s">
        <v>5343</v>
      </c>
      <c r="V98" s="850" t="s">
        <v>1201</v>
      </c>
      <c r="AA98" s="825" t="s">
        <v>9311</v>
      </c>
      <c r="AB98" s="863">
        <v>262</v>
      </c>
      <c r="AM98" s="850" t="s">
        <v>9932</v>
      </c>
      <c r="AN98" s="850" t="s">
        <v>909</v>
      </c>
      <c r="AP98" s="850" t="s">
        <v>11034</v>
      </c>
      <c r="AQ98" s="850" t="s">
        <v>5343</v>
      </c>
      <c r="AR98" s="850" t="s">
        <v>1201</v>
      </c>
      <c r="AT98" s="825" t="s">
        <v>9311</v>
      </c>
      <c r="AU98" s="854">
        <v>262</v>
      </c>
    </row>
    <row r="99" spans="5:47">
      <c r="E99" s="850" t="s">
        <v>720</v>
      </c>
      <c r="F99" s="850" t="s">
        <v>1963</v>
      </c>
      <c r="T99" s="850" t="s">
        <v>6447</v>
      </c>
      <c r="U99" s="850" t="s">
        <v>5343</v>
      </c>
      <c r="V99" s="850" t="s">
        <v>1202</v>
      </c>
      <c r="AA99" s="825" t="s">
        <v>9312</v>
      </c>
      <c r="AB99" s="863">
        <v>292</v>
      </c>
      <c r="AM99" s="850" t="s">
        <v>9934</v>
      </c>
      <c r="AN99" s="850" t="s">
        <v>1333</v>
      </c>
      <c r="AP99" s="850" t="s">
        <v>11035</v>
      </c>
      <c r="AQ99" s="850" t="s">
        <v>5343</v>
      </c>
      <c r="AR99" s="850" t="s">
        <v>1202</v>
      </c>
      <c r="AT99" s="825" t="s">
        <v>9312</v>
      </c>
      <c r="AU99" s="854">
        <v>292</v>
      </c>
    </row>
    <row r="100" spans="5:47">
      <c r="E100" s="850" t="s">
        <v>1966</v>
      </c>
      <c r="F100" s="850" t="s">
        <v>1723</v>
      </c>
      <c r="T100" s="850" t="s">
        <v>9215</v>
      </c>
      <c r="U100" s="850" t="s">
        <v>5343</v>
      </c>
      <c r="V100" s="850" t="s">
        <v>1205</v>
      </c>
      <c r="AA100" s="825" t="s">
        <v>9313</v>
      </c>
      <c r="AB100" s="863">
        <v>832</v>
      </c>
      <c r="AM100" s="850" t="s">
        <v>9935</v>
      </c>
      <c r="AN100" s="850" t="s">
        <v>1998</v>
      </c>
      <c r="AP100" s="850" t="s">
        <v>11036</v>
      </c>
      <c r="AQ100" s="850" t="s">
        <v>5343</v>
      </c>
      <c r="AR100" s="850" t="s">
        <v>1205</v>
      </c>
      <c r="AT100" s="825" t="s">
        <v>9313</v>
      </c>
      <c r="AU100" s="855">
        <v>832</v>
      </c>
    </row>
    <row r="101" spans="5:47">
      <c r="E101" s="850" t="s">
        <v>1977</v>
      </c>
      <c r="F101" s="850" t="s">
        <v>1972</v>
      </c>
      <c r="T101" s="850" t="s">
        <v>9217</v>
      </c>
      <c r="U101" s="850" t="s">
        <v>8432</v>
      </c>
      <c r="V101" s="850" t="s">
        <v>1132</v>
      </c>
      <c r="AA101" s="825" t="s">
        <v>8491</v>
      </c>
      <c r="AB101" s="863">
        <v>388</v>
      </c>
      <c r="AM101" s="850" t="s">
        <v>9936</v>
      </c>
      <c r="AN101" s="850" t="s">
        <v>2008</v>
      </c>
      <c r="AP101" s="850" t="s">
        <v>11037</v>
      </c>
      <c r="AQ101" s="850" t="s">
        <v>8432</v>
      </c>
      <c r="AR101" s="850" t="s">
        <v>1132</v>
      </c>
      <c r="AT101" s="825" t="s">
        <v>8491</v>
      </c>
      <c r="AU101" s="854">
        <v>388</v>
      </c>
    </row>
    <row r="102" spans="5:47">
      <c r="E102" s="850" t="s">
        <v>1982</v>
      </c>
      <c r="F102" s="850" t="s">
        <v>655</v>
      </c>
      <c r="T102" s="850" t="s">
        <v>9218</v>
      </c>
      <c r="U102" s="850" t="s">
        <v>8432</v>
      </c>
      <c r="V102" s="850" t="s">
        <v>1140</v>
      </c>
      <c r="AA102" s="825" t="s">
        <v>9314</v>
      </c>
      <c r="AB102" s="863">
        <v>268</v>
      </c>
      <c r="AM102" s="850" t="s">
        <v>9937</v>
      </c>
      <c r="AN102" s="850" t="s">
        <v>967</v>
      </c>
      <c r="AP102" s="850" t="s">
        <v>11038</v>
      </c>
      <c r="AQ102" s="850" t="s">
        <v>8432</v>
      </c>
      <c r="AR102" s="850" t="s">
        <v>1140</v>
      </c>
      <c r="AT102" s="825" t="s">
        <v>9314</v>
      </c>
      <c r="AU102" s="854">
        <v>268</v>
      </c>
    </row>
    <row r="103" spans="5:47">
      <c r="E103" s="850" t="s">
        <v>1347</v>
      </c>
      <c r="F103" s="850" t="s">
        <v>43</v>
      </c>
      <c r="T103" s="850" t="s">
        <v>9243</v>
      </c>
      <c r="U103" s="850" t="s">
        <v>8432</v>
      </c>
      <c r="V103" s="850" t="s">
        <v>1145</v>
      </c>
      <c r="AA103" s="825" t="s">
        <v>1482</v>
      </c>
      <c r="AB103" s="863">
        <v>760</v>
      </c>
      <c r="AM103" s="850" t="s">
        <v>8662</v>
      </c>
      <c r="AN103" s="850" t="s">
        <v>1823</v>
      </c>
      <c r="AP103" s="850" t="s">
        <v>7460</v>
      </c>
      <c r="AQ103" s="850" t="s">
        <v>8432</v>
      </c>
      <c r="AR103" s="850" t="s">
        <v>1145</v>
      </c>
      <c r="AT103" s="825" t="s">
        <v>1482</v>
      </c>
      <c r="AU103" s="854">
        <v>760</v>
      </c>
    </row>
    <row r="104" spans="5:47">
      <c r="E104" s="850" t="s">
        <v>1235</v>
      </c>
      <c r="F104" s="850" t="s">
        <v>1747</v>
      </c>
      <c r="T104" s="850" t="s">
        <v>8198</v>
      </c>
      <c r="U104" s="850" t="s">
        <v>5702</v>
      </c>
      <c r="V104" s="850" t="s">
        <v>1132</v>
      </c>
      <c r="AA104" s="825" t="s">
        <v>5159</v>
      </c>
      <c r="AB104" s="863">
        <v>702</v>
      </c>
      <c r="AM104" s="850" t="s">
        <v>8244</v>
      </c>
      <c r="AN104" s="850" t="s">
        <v>113</v>
      </c>
      <c r="AP104" s="850" t="s">
        <v>1361</v>
      </c>
      <c r="AQ104" s="850" t="s">
        <v>5702</v>
      </c>
      <c r="AR104" s="850" t="s">
        <v>1132</v>
      </c>
      <c r="AT104" s="825" t="s">
        <v>5159</v>
      </c>
      <c r="AU104" s="854">
        <v>702</v>
      </c>
    </row>
    <row r="105" spans="5:47">
      <c r="E105" s="850" t="s">
        <v>1720</v>
      </c>
      <c r="F105" s="850" t="s">
        <v>1988</v>
      </c>
      <c r="T105" s="850" t="s">
        <v>9219</v>
      </c>
      <c r="U105" s="850" t="s">
        <v>5702</v>
      </c>
      <c r="V105" s="850" t="s">
        <v>1140</v>
      </c>
      <c r="AA105" s="825" t="s">
        <v>9315</v>
      </c>
      <c r="AB105" s="863">
        <v>534</v>
      </c>
      <c r="AM105" s="850" t="s">
        <v>9938</v>
      </c>
      <c r="AN105" s="850" t="s">
        <v>2031</v>
      </c>
      <c r="AP105" s="850" t="s">
        <v>7725</v>
      </c>
      <c r="AQ105" s="850" t="s">
        <v>5702</v>
      </c>
      <c r="AR105" s="850" t="s">
        <v>1140</v>
      </c>
      <c r="AT105" s="825" t="s">
        <v>9315</v>
      </c>
      <c r="AU105" s="854">
        <v>534</v>
      </c>
    </row>
    <row r="106" spans="5:47">
      <c r="E106" s="850" t="s">
        <v>1688</v>
      </c>
      <c r="F106" s="850" t="s">
        <v>1990</v>
      </c>
      <c r="T106" s="850" t="s">
        <v>9245</v>
      </c>
      <c r="U106" s="850" t="s">
        <v>5702</v>
      </c>
      <c r="V106" s="850" t="s">
        <v>1145</v>
      </c>
      <c r="AA106" s="825" t="s">
        <v>7166</v>
      </c>
      <c r="AB106" s="863">
        <v>716</v>
      </c>
      <c r="AM106" s="850" t="s">
        <v>1829</v>
      </c>
      <c r="AN106" s="850" t="s">
        <v>1996</v>
      </c>
      <c r="AP106" s="850" t="s">
        <v>11039</v>
      </c>
      <c r="AQ106" s="850" t="s">
        <v>5702</v>
      </c>
      <c r="AR106" s="850" t="s">
        <v>1145</v>
      </c>
      <c r="AT106" s="825" t="s">
        <v>7166</v>
      </c>
      <c r="AU106" s="854">
        <v>716</v>
      </c>
    </row>
    <row r="107" spans="5:47">
      <c r="E107" s="850" t="s">
        <v>1653</v>
      </c>
      <c r="F107" s="850" t="s">
        <v>791</v>
      </c>
      <c r="AA107" s="825" t="s">
        <v>5151</v>
      </c>
      <c r="AB107" s="863">
        <v>756</v>
      </c>
      <c r="AM107" s="850" t="s">
        <v>9939</v>
      </c>
      <c r="AN107" s="850" t="s">
        <v>2048</v>
      </c>
      <c r="AT107" s="825" t="s">
        <v>5151</v>
      </c>
      <c r="AU107" s="854">
        <v>756</v>
      </c>
    </row>
    <row r="108" spans="5:47">
      <c r="E108" s="850" t="s">
        <v>1038</v>
      </c>
      <c r="F108" s="850" t="s">
        <v>1203</v>
      </c>
      <c r="AA108" s="825" t="s">
        <v>2606</v>
      </c>
      <c r="AB108" s="863">
        <v>752</v>
      </c>
      <c r="AM108" s="850" t="s">
        <v>9033</v>
      </c>
      <c r="AN108" s="850" t="s">
        <v>1159</v>
      </c>
      <c r="AT108" s="825" t="s">
        <v>2606</v>
      </c>
      <c r="AU108" s="854">
        <v>752</v>
      </c>
    </row>
    <row r="109" spans="5:47">
      <c r="E109" s="850" t="s">
        <v>1993</v>
      </c>
      <c r="F109" s="850" t="s">
        <v>185</v>
      </c>
      <c r="AA109" s="825" t="s">
        <v>9316</v>
      </c>
      <c r="AB109" s="863">
        <v>729</v>
      </c>
      <c r="AM109" s="850" t="s">
        <v>9940</v>
      </c>
      <c r="AN109" s="850" t="s">
        <v>2056</v>
      </c>
      <c r="AT109" s="825" t="s">
        <v>9316</v>
      </c>
      <c r="AU109" s="854">
        <v>729</v>
      </c>
    </row>
    <row r="110" spans="5:47">
      <c r="E110" s="850" t="s">
        <v>1994</v>
      </c>
      <c r="F110" s="850" t="s">
        <v>180</v>
      </c>
      <c r="AA110" s="825" t="s">
        <v>1241</v>
      </c>
      <c r="AB110" s="863">
        <v>744</v>
      </c>
      <c r="AM110" s="850" t="s">
        <v>9941</v>
      </c>
      <c r="AN110" s="850" t="s">
        <v>2061</v>
      </c>
      <c r="AT110" s="825" t="s">
        <v>1241</v>
      </c>
      <c r="AU110" s="854">
        <v>744</v>
      </c>
    </row>
    <row r="111" spans="5:47">
      <c r="E111" s="850" t="s">
        <v>857</v>
      </c>
      <c r="F111" s="850" t="s">
        <v>1581</v>
      </c>
      <c r="AA111" s="825" t="s">
        <v>9317</v>
      </c>
      <c r="AB111" s="863">
        <v>724</v>
      </c>
      <c r="AM111" s="850" t="s">
        <v>9433</v>
      </c>
      <c r="AN111" s="850" t="s">
        <v>2073</v>
      </c>
      <c r="AT111" s="825" t="s">
        <v>9317</v>
      </c>
      <c r="AU111" s="854">
        <v>724</v>
      </c>
    </row>
    <row r="112" spans="5:47">
      <c r="E112" s="850" t="s">
        <v>1173</v>
      </c>
      <c r="F112" s="850" t="s">
        <v>1213</v>
      </c>
      <c r="AA112" s="825" t="s">
        <v>2827</v>
      </c>
      <c r="AB112" s="863">
        <v>740</v>
      </c>
      <c r="AM112" s="850" t="s">
        <v>9942</v>
      </c>
      <c r="AN112" s="850" t="s">
        <v>2085</v>
      </c>
      <c r="AT112" s="825" t="s">
        <v>2827</v>
      </c>
      <c r="AU112" s="854">
        <v>740</v>
      </c>
    </row>
    <row r="113" spans="5:47">
      <c r="E113" s="850" t="s">
        <v>1995</v>
      </c>
      <c r="F113" s="850" t="s">
        <v>1756</v>
      </c>
      <c r="AA113" s="825" t="s">
        <v>9318</v>
      </c>
      <c r="AB113" s="863">
        <v>144</v>
      </c>
      <c r="AM113" s="850" t="s">
        <v>9943</v>
      </c>
      <c r="AN113" s="850" t="s">
        <v>1245</v>
      </c>
      <c r="AT113" s="825" t="s">
        <v>9318</v>
      </c>
      <c r="AU113" s="854">
        <v>144</v>
      </c>
    </row>
    <row r="114" spans="5:47">
      <c r="E114" s="850" t="s">
        <v>1987</v>
      </c>
      <c r="F114" s="850" t="s">
        <v>172</v>
      </c>
      <c r="AA114" s="825" t="s">
        <v>9319</v>
      </c>
      <c r="AB114" s="863">
        <v>703</v>
      </c>
      <c r="AM114" s="850" t="s">
        <v>9944</v>
      </c>
      <c r="AN114" s="850" t="s">
        <v>2102</v>
      </c>
      <c r="AT114" s="825" t="s">
        <v>9319</v>
      </c>
      <c r="AU114" s="854">
        <v>703</v>
      </c>
    </row>
    <row r="115" spans="5:47">
      <c r="E115" s="850" t="s">
        <v>785</v>
      </c>
      <c r="F115" s="850" t="s">
        <v>909</v>
      </c>
      <c r="AA115" s="825" t="s">
        <v>3423</v>
      </c>
      <c r="AB115" s="863">
        <v>705</v>
      </c>
      <c r="AM115" s="850" t="s">
        <v>2293</v>
      </c>
      <c r="AN115" s="850" t="s">
        <v>2112</v>
      </c>
      <c r="AT115" s="825" t="s">
        <v>3423</v>
      </c>
      <c r="AU115" s="854">
        <v>705</v>
      </c>
    </row>
    <row r="116" spans="5:47">
      <c r="E116" s="850" t="s">
        <v>226</v>
      </c>
      <c r="F116" s="850" t="s">
        <v>1333</v>
      </c>
      <c r="AA116" s="825" t="s">
        <v>9320</v>
      </c>
      <c r="AB116" s="863">
        <v>748</v>
      </c>
      <c r="AM116" s="850" t="s">
        <v>7765</v>
      </c>
      <c r="AN116" s="850" t="s">
        <v>978</v>
      </c>
      <c r="AT116" s="825" t="s">
        <v>9320</v>
      </c>
      <c r="AU116" s="854">
        <v>748</v>
      </c>
    </row>
    <row r="117" spans="5:47">
      <c r="E117" s="850" t="s">
        <v>1997</v>
      </c>
      <c r="F117" s="850" t="s">
        <v>1229</v>
      </c>
      <c r="AA117" s="825" t="s">
        <v>9321</v>
      </c>
      <c r="AB117" s="863">
        <v>690</v>
      </c>
      <c r="AM117" s="850" t="s">
        <v>1188</v>
      </c>
      <c r="AN117" s="850" t="s">
        <v>2114</v>
      </c>
      <c r="AT117" s="825" t="s">
        <v>9321</v>
      </c>
      <c r="AU117" s="854">
        <v>690</v>
      </c>
    </row>
    <row r="118" spans="5:47">
      <c r="E118" s="850" t="s">
        <v>2005</v>
      </c>
      <c r="F118" s="850" t="s">
        <v>1998</v>
      </c>
      <c r="AA118" s="825" t="s">
        <v>9322</v>
      </c>
      <c r="AB118" s="863">
        <v>226</v>
      </c>
      <c r="AM118" s="850" t="s">
        <v>9536</v>
      </c>
      <c r="AN118" s="850" t="s">
        <v>2120</v>
      </c>
      <c r="AT118" s="825" t="s">
        <v>9322</v>
      </c>
      <c r="AU118" s="854">
        <v>226</v>
      </c>
    </row>
    <row r="119" spans="5:47">
      <c r="E119" s="850" t="s">
        <v>2013</v>
      </c>
      <c r="F119" s="850" t="s">
        <v>2008</v>
      </c>
      <c r="AA119" s="825" t="s">
        <v>9323</v>
      </c>
      <c r="AB119" s="863">
        <v>686</v>
      </c>
      <c r="AM119" s="850" t="s">
        <v>9945</v>
      </c>
      <c r="AN119" s="850" t="s">
        <v>2131</v>
      </c>
      <c r="AT119" s="825" t="s">
        <v>9323</v>
      </c>
      <c r="AU119" s="854">
        <v>686</v>
      </c>
    </row>
    <row r="120" spans="5:47">
      <c r="E120" s="850" t="s">
        <v>2014</v>
      </c>
      <c r="F120" s="850" t="s">
        <v>967</v>
      </c>
      <c r="AA120" s="825" t="s">
        <v>8013</v>
      </c>
      <c r="AB120" s="863">
        <v>688</v>
      </c>
      <c r="AM120" s="850" t="s">
        <v>9947</v>
      </c>
      <c r="AN120" s="850" t="s">
        <v>2135</v>
      </c>
      <c r="AT120" s="825" t="s">
        <v>8013</v>
      </c>
      <c r="AU120" s="854">
        <v>688</v>
      </c>
    </row>
    <row r="121" spans="5:47">
      <c r="E121" s="850" t="s">
        <v>2025</v>
      </c>
      <c r="F121" s="850" t="s">
        <v>1823</v>
      </c>
      <c r="AA121" s="825" t="s">
        <v>2579</v>
      </c>
      <c r="AB121" s="863">
        <v>659</v>
      </c>
      <c r="AM121" s="850" t="s">
        <v>9949</v>
      </c>
      <c r="AN121" s="850" t="s">
        <v>1933</v>
      </c>
      <c r="AT121" s="825" t="s">
        <v>2579</v>
      </c>
      <c r="AU121" s="854">
        <v>659</v>
      </c>
    </row>
    <row r="122" spans="5:47">
      <c r="E122" s="850" t="s">
        <v>54</v>
      </c>
      <c r="F122" s="850" t="s">
        <v>113</v>
      </c>
      <c r="AA122" s="825" t="s">
        <v>9324</v>
      </c>
      <c r="AB122" s="863">
        <v>670</v>
      </c>
      <c r="AM122" s="850" t="s">
        <v>9950</v>
      </c>
      <c r="AN122" s="850" t="s">
        <v>2145</v>
      </c>
      <c r="AT122" s="825" t="s">
        <v>9324</v>
      </c>
      <c r="AU122" s="854">
        <v>670</v>
      </c>
    </row>
    <row r="123" spans="5:47">
      <c r="E123" s="850" t="s">
        <v>2038</v>
      </c>
      <c r="F123" s="850" t="s">
        <v>2031</v>
      </c>
      <c r="AA123" s="825" t="s">
        <v>9325</v>
      </c>
      <c r="AB123" s="863">
        <v>654</v>
      </c>
      <c r="AM123" s="850" t="s">
        <v>2640</v>
      </c>
      <c r="AN123" s="850" t="s">
        <v>2150</v>
      </c>
      <c r="AT123" s="825" t="s">
        <v>9325</v>
      </c>
      <c r="AU123" s="854">
        <v>654</v>
      </c>
    </row>
    <row r="124" spans="5:47">
      <c r="E124" s="850" t="s">
        <v>2040</v>
      </c>
      <c r="F124" s="850" t="s">
        <v>1996</v>
      </c>
      <c r="AA124" s="825" t="s">
        <v>9326</v>
      </c>
      <c r="AB124" s="863">
        <v>662</v>
      </c>
      <c r="AM124" s="850" t="s">
        <v>9951</v>
      </c>
      <c r="AN124" s="850" t="s">
        <v>2160</v>
      </c>
      <c r="AT124" s="825" t="s">
        <v>9326</v>
      </c>
      <c r="AU124" s="854">
        <v>662</v>
      </c>
    </row>
    <row r="125" spans="5:47">
      <c r="E125" s="850" t="s">
        <v>733</v>
      </c>
      <c r="F125" s="850" t="s">
        <v>2048</v>
      </c>
      <c r="AA125" s="825" t="s">
        <v>9327</v>
      </c>
      <c r="AB125" s="863">
        <v>706</v>
      </c>
      <c r="AM125" s="850" t="s">
        <v>7680</v>
      </c>
      <c r="AN125" s="850" t="s">
        <v>2167</v>
      </c>
      <c r="AT125" s="825" t="s">
        <v>9327</v>
      </c>
      <c r="AU125" s="854">
        <v>706</v>
      </c>
    </row>
    <row r="126" spans="5:47">
      <c r="E126" s="850" t="s">
        <v>2053</v>
      </c>
      <c r="F126" s="850" t="s">
        <v>1159</v>
      </c>
      <c r="AA126" s="825" t="s">
        <v>5143</v>
      </c>
      <c r="AB126" s="864" t="s">
        <v>9157</v>
      </c>
      <c r="AM126" s="850" t="s">
        <v>9952</v>
      </c>
      <c r="AN126" s="850" t="s">
        <v>2179</v>
      </c>
      <c r="AT126" s="825" t="s">
        <v>5143</v>
      </c>
      <c r="AU126" s="854" t="s">
        <v>9157</v>
      </c>
    </row>
    <row r="127" spans="5:47">
      <c r="E127" s="850" t="s">
        <v>2028</v>
      </c>
      <c r="F127" s="850" t="s">
        <v>2056</v>
      </c>
      <c r="AA127" s="825" t="s">
        <v>9328</v>
      </c>
      <c r="AB127" s="863">
        <v>796</v>
      </c>
      <c r="AM127" s="850" t="s">
        <v>9953</v>
      </c>
      <c r="AN127" s="850" t="s">
        <v>2180</v>
      </c>
      <c r="AT127" s="825" t="s">
        <v>9328</v>
      </c>
      <c r="AU127" s="854">
        <v>796</v>
      </c>
    </row>
    <row r="128" spans="5:47">
      <c r="E128" s="850" t="s">
        <v>796</v>
      </c>
      <c r="F128" s="850" t="s">
        <v>2061</v>
      </c>
      <c r="AA128" s="825" t="s">
        <v>9331</v>
      </c>
      <c r="AB128" s="863">
        <v>764</v>
      </c>
      <c r="AM128" s="850" t="s">
        <v>9954</v>
      </c>
      <c r="AN128" s="850" t="s">
        <v>1149</v>
      </c>
      <c r="AT128" s="825" t="s">
        <v>9331</v>
      </c>
      <c r="AU128" s="854">
        <v>764</v>
      </c>
    </row>
    <row r="129" spans="5:47">
      <c r="E129" s="850" t="s">
        <v>2083</v>
      </c>
      <c r="F129" s="850" t="s">
        <v>2073</v>
      </c>
      <c r="AA129" s="825" t="s">
        <v>9332</v>
      </c>
      <c r="AB129" s="863">
        <v>410</v>
      </c>
      <c r="AM129" s="850" t="s">
        <v>9955</v>
      </c>
      <c r="AN129" s="850" t="s">
        <v>2027</v>
      </c>
      <c r="AT129" s="825" t="s">
        <v>9332</v>
      </c>
      <c r="AU129" s="854">
        <v>410</v>
      </c>
    </row>
    <row r="130" spans="5:47">
      <c r="E130" s="850" t="s">
        <v>2089</v>
      </c>
      <c r="F130" s="850" t="s">
        <v>2085</v>
      </c>
      <c r="AA130" s="825" t="s">
        <v>9333</v>
      </c>
      <c r="AB130" s="863">
        <v>158</v>
      </c>
      <c r="AM130" s="850" t="s">
        <v>9956</v>
      </c>
      <c r="AN130" s="850" t="s">
        <v>250</v>
      </c>
      <c r="AT130" s="825" t="s">
        <v>9333</v>
      </c>
      <c r="AU130" s="854">
        <v>158</v>
      </c>
    </row>
    <row r="131" spans="5:47">
      <c r="E131" s="850" t="s">
        <v>2090</v>
      </c>
      <c r="F131" s="850" t="s">
        <v>1245</v>
      </c>
      <c r="AA131" s="825" t="s">
        <v>8778</v>
      </c>
      <c r="AB131" s="863">
        <v>762</v>
      </c>
      <c r="AM131" s="850" t="s">
        <v>1656</v>
      </c>
      <c r="AN131" s="850" t="s">
        <v>2194</v>
      </c>
      <c r="AT131" s="825" t="s">
        <v>8778</v>
      </c>
      <c r="AU131" s="854">
        <v>762</v>
      </c>
    </row>
    <row r="132" spans="5:47">
      <c r="E132" s="850" t="s">
        <v>2097</v>
      </c>
      <c r="F132" s="850" t="s">
        <v>2095</v>
      </c>
      <c r="AA132" s="825" t="s">
        <v>3317</v>
      </c>
      <c r="AB132" s="863">
        <v>834</v>
      </c>
      <c r="AM132" s="850" t="s">
        <v>410</v>
      </c>
      <c r="AN132" s="850" t="s">
        <v>257</v>
      </c>
      <c r="AT132" s="825" t="s">
        <v>3317</v>
      </c>
      <c r="AU132" s="855">
        <v>834</v>
      </c>
    </row>
    <row r="133" spans="5:47">
      <c r="E133" s="850" t="s">
        <v>1071</v>
      </c>
      <c r="F133" s="850" t="s">
        <v>1043</v>
      </c>
      <c r="AA133" s="825" t="s">
        <v>3547</v>
      </c>
      <c r="AB133" s="863">
        <v>203</v>
      </c>
      <c r="AM133" s="850" t="s">
        <v>6952</v>
      </c>
      <c r="AN133" s="850" t="s">
        <v>1744</v>
      </c>
      <c r="AT133" s="825" t="s">
        <v>3547</v>
      </c>
      <c r="AU133" s="854">
        <v>203</v>
      </c>
    </row>
    <row r="134" spans="5:47">
      <c r="E134" s="850" t="s">
        <v>2111</v>
      </c>
      <c r="F134" s="850" t="s">
        <v>2102</v>
      </c>
      <c r="AA134" s="825" t="s">
        <v>9335</v>
      </c>
      <c r="AB134" s="863">
        <v>148</v>
      </c>
      <c r="AM134" s="850" t="s">
        <v>9957</v>
      </c>
      <c r="AN134" s="850" t="s">
        <v>2207</v>
      </c>
      <c r="AT134" s="825" t="s">
        <v>9335</v>
      </c>
      <c r="AU134" s="854">
        <v>148</v>
      </c>
    </row>
    <row r="135" spans="5:47">
      <c r="E135" s="850" t="s">
        <v>1553</v>
      </c>
      <c r="F135" s="850" t="s">
        <v>2112</v>
      </c>
      <c r="AA135" s="825" t="s">
        <v>9336</v>
      </c>
      <c r="AB135" s="863">
        <v>140</v>
      </c>
      <c r="AM135" s="850" t="s">
        <v>9958</v>
      </c>
      <c r="AN135" s="850" t="s">
        <v>824</v>
      </c>
      <c r="AT135" s="825" t="s">
        <v>9336</v>
      </c>
      <c r="AU135" s="854">
        <v>140</v>
      </c>
    </row>
    <row r="136" spans="5:47">
      <c r="E136" s="850" t="s">
        <v>169</v>
      </c>
      <c r="F136" s="850" t="s">
        <v>978</v>
      </c>
      <c r="AA136" s="825" t="s">
        <v>8478</v>
      </c>
      <c r="AB136" s="863">
        <v>156</v>
      </c>
      <c r="AM136" s="850" t="s">
        <v>9960</v>
      </c>
      <c r="AN136" s="850" t="s">
        <v>2228</v>
      </c>
      <c r="AT136" s="825" t="s">
        <v>8478</v>
      </c>
      <c r="AU136" s="854">
        <v>156</v>
      </c>
    </row>
    <row r="137" spans="5:47">
      <c r="E137" s="850" t="s">
        <v>2118</v>
      </c>
      <c r="F137" s="850" t="s">
        <v>2114</v>
      </c>
      <c r="AA137" s="825" t="s">
        <v>1078</v>
      </c>
      <c r="AB137" s="863">
        <v>788</v>
      </c>
      <c r="AM137" s="850" t="s">
        <v>4807</v>
      </c>
      <c r="AN137" s="850" t="s">
        <v>2233</v>
      </c>
      <c r="AT137" s="825" t="s">
        <v>1078</v>
      </c>
      <c r="AU137" s="854">
        <v>788</v>
      </c>
    </row>
    <row r="138" spans="5:47">
      <c r="E138" s="850" t="s">
        <v>2122</v>
      </c>
      <c r="F138" s="850" t="s">
        <v>2120</v>
      </c>
      <c r="AA138" s="825" t="s">
        <v>9846</v>
      </c>
      <c r="AB138" s="863">
        <v>998</v>
      </c>
      <c r="AM138" s="850" t="s">
        <v>9962</v>
      </c>
      <c r="AN138" s="850" t="s">
        <v>2240</v>
      </c>
      <c r="AT138" s="825" t="s">
        <v>9846</v>
      </c>
      <c r="AU138" s="855">
        <v>998</v>
      </c>
    </row>
    <row r="139" spans="5:47">
      <c r="E139" s="850" t="s">
        <v>1239</v>
      </c>
      <c r="F139" s="850" t="s">
        <v>2131</v>
      </c>
      <c r="AA139" s="825" t="s">
        <v>9337</v>
      </c>
      <c r="AB139" s="863">
        <v>408</v>
      </c>
      <c r="AM139" s="850" t="s">
        <v>3123</v>
      </c>
      <c r="AN139" s="850" t="s">
        <v>2243</v>
      </c>
      <c r="AT139" s="825" t="s">
        <v>9337</v>
      </c>
      <c r="AU139" s="854">
        <v>408</v>
      </c>
    </row>
    <row r="140" spans="5:47">
      <c r="E140" s="850" t="s">
        <v>342</v>
      </c>
      <c r="F140" s="850" t="s">
        <v>2135</v>
      </c>
      <c r="AA140" s="825" t="s">
        <v>9338</v>
      </c>
      <c r="AB140" s="863">
        <v>152</v>
      </c>
      <c r="AM140" s="850" t="s">
        <v>9963</v>
      </c>
      <c r="AN140" s="850" t="s">
        <v>2247</v>
      </c>
      <c r="AT140" s="825" t="s">
        <v>9338</v>
      </c>
      <c r="AU140" s="854">
        <v>152</v>
      </c>
    </row>
    <row r="141" spans="5:47">
      <c r="E141" s="850" t="s">
        <v>2140</v>
      </c>
      <c r="F141" s="850" t="s">
        <v>1933</v>
      </c>
      <c r="AA141" s="825" t="s">
        <v>9339</v>
      </c>
      <c r="AB141" s="863">
        <v>798</v>
      </c>
      <c r="AM141" s="850" t="s">
        <v>9964</v>
      </c>
      <c r="AN141" s="850" t="s">
        <v>2248</v>
      </c>
      <c r="AT141" s="825" t="s">
        <v>9339</v>
      </c>
      <c r="AU141" s="854">
        <v>798</v>
      </c>
    </row>
    <row r="142" spans="5:47">
      <c r="E142" s="850" t="s">
        <v>2147</v>
      </c>
      <c r="F142" s="850" t="s">
        <v>2145</v>
      </c>
      <c r="AA142" s="825" t="s">
        <v>9340</v>
      </c>
      <c r="AB142" s="863">
        <v>208</v>
      </c>
      <c r="AM142" s="850" t="s">
        <v>9042</v>
      </c>
      <c r="AN142" s="850" t="s">
        <v>392</v>
      </c>
      <c r="AT142" s="825" t="s">
        <v>9340</v>
      </c>
      <c r="AU142" s="855">
        <v>208</v>
      </c>
    </row>
    <row r="143" spans="5:47">
      <c r="E143" s="850" t="s">
        <v>2154</v>
      </c>
      <c r="F143" s="850" t="s">
        <v>2150</v>
      </c>
      <c r="AA143" s="825" t="s">
        <v>2633</v>
      </c>
      <c r="AB143" s="863">
        <v>276</v>
      </c>
      <c r="AM143" s="850" t="s">
        <v>9965</v>
      </c>
      <c r="AN143" s="850" t="s">
        <v>1350</v>
      </c>
      <c r="AT143" s="825" t="s">
        <v>2633</v>
      </c>
      <c r="AU143" s="854">
        <v>276</v>
      </c>
    </row>
    <row r="144" spans="5:47">
      <c r="E144" s="850" t="s">
        <v>1108</v>
      </c>
      <c r="F144" s="850" t="s">
        <v>2160</v>
      </c>
      <c r="AA144" s="825" t="s">
        <v>9341</v>
      </c>
      <c r="AB144" s="863">
        <v>768</v>
      </c>
      <c r="AM144" s="850" t="s">
        <v>7330</v>
      </c>
      <c r="AN144" s="850" t="s">
        <v>2291</v>
      </c>
      <c r="AT144" s="825" t="s">
        <v>9341</v>
      </c>
      <c r="AU144" s="855">
        <v>768</v>
      </c>
    </row>
    <row r="145" spans="5:47">
      <c r="E145" s="850" t="s">
        <v>2173</v>
      </c>
      <c r="F145" s="850" t="s">
        <v>2167</v>
      </c>
      <c r="AA145" s="825" t="s">
        <v>9334</v>
      </c>
      <c r="AB145" s="863">
        <v>772</v>
      </c>
      <c r="AM145" s="850" t="s">
        <v>9966</v>
      </c>
      <c r="AN145" s="850" t="s">
        <v>2312</v>
      </c>
      <c r="AT145" s="825" t="s">
        <v>9334</v>
      </c>
      <c r="AU145" s="854">
        <v>772</v>
      </c>
    </row>
    <row r="146" spans="5:47">
      <c r="E146" s="850" t="s">
        <v>1433</v>
      </c>
      <c r="F146" s="850" t="s">
        <v>2175</v>
      </c>
      <c r="AA146" s="825" t="s">
        <v>5663</v>
      </c>
      <c r="AB146" s="863">
        <v>214</v>
      </c>
      <c r="AM146" s="850" t="s">
        <v>9967</v>
      </c>
      <c r="AN146" s="850" t="s">
        <v>827</v>
      </c>
      <c r="AT146" s="825" t="s">
        <v>5663</v>
      </c>
      <c r="AU146" s="854">
        <v>214</v>
      </c>
    </row>
    <row r="147" spans="5:47">
      <c r="E147" s="850" t="s">
        <v>738</v>
      </c>
      <c r="F147" s="850" t="s">
        <v>2179</v>
      </c>
      <c r="AA147" s="825" t="s">
        <v>5594</v>
      </c>
      <c r="AB147" s="863">
        <v>212</v>
      </c>
      <c r="AM147" s="850" t="s">
        <v>9968</v>
      </c>
      <c r="AN147" s="850" t="s">
        <v>2325</v>
      </c>
      <c r="AT147" s="825" t="s">
        <v>5594</v>
      </c>
      <c r="AU147" s="854">
        <v>212</v>
      </c>
    </row>
    <row r="148" spans="5:47">
      <c r="E148" s="850" t="s">
        <v>1852</v>
      </c>
      <c r="F148" s="850" t="s">
        <v>2180</v>
      </c>
      <c r="AA148" s="825" t="s">
        <v>9342</v>
      </c>
      <c r="AB148" s="863">
        <v>780</v>
      </c>
      <c r="AM148" s="850" t="s">
        <v>9213</v>
      </c>
      <c r="AN148" s="850" t="s">
        <v>2329</v>
      </c>
      <c r="AT148" s="825" t="s">
        <v>9342</v>
      </c>
      <c r="AU148" s="854">
        <v>780</v>
      </c>
    </row>
    <row r="149" spans="5:47">
      <c r="E149" s="850" t="s">
        <v>1733</v>
      </c>
      <c r="F149" s="850" t="s">
        <v>1149</v>
      </c>
      <c r="AA149" s="825" t="s">
        <v>7805</v>
      </c>
      <c r="AB149" s="863">
        <v>795</v>
      </c>
      <c r="AM149" s="850" t="s">
        <v>9681</v>
      </c>
      <c r="AN149" s="850" t="s">
        <v>2185</v>
      </c>
      <c r="AT149" s="825" t="s">
        <v>7805</v>
      </c>
      <c r="AU149" s="855">
        <v>795</v>
      </c>
    </row>
    <row r="150" spans="5:47">
      <c r="E150" s="850" t="s">
        <v>2184</v>
      </c>
      <c r="F150" s="850" t="s">
        <v>2027</v>
      </c>
      <c r="AA150" s="825" t="s">
        <v>9343</v>
      </c>
      <c r="AB150" s="863">
        <v>792</v>
      </c>
      <c r="AM150" s="850" t="s">
        <v>7168</v>
      </c>
      <c r="AN150" s="850" t="s">
        <v>2330</v>
      </c>
      <c r="AT150" s="825" t="s">
        <v>9343</v>
      </c>
      <c r="AU150" s="855">
        <v>792</v>
      </c>
    </row>
    <row r="151" spans="5:47">
      <c r="E151" s="850" t="s">
        <v>574</v>
      </c>
      <c r="F151" s="850" t="s">
        <v>2186</v>
      </c>
      <c r="AA151" s="825" t="s">
        <v>3139</v>
      </c>
      <c r="AB151" s="863">
        <v>776</v>
      </c>
      <c r="AM151" s="850" t="s">
        <v>9066</v>
      </c>
      <c r="AN151" s="850" t="s">
        <v>1065</v>
      </c>
      <c r="AT151" s="825" t="s">
        <v>3139</v>
      </c>
      <c r="AU151" s="854">
        <v>776</v>
      </c>
    </row>
    <row r="152" spans="5:47">
      <c r="E152" s="850" t="s">
        <v>2191</v>
      </c>
      <c r="F152" s="850" t="s">
        <v>250</v>
      </c>
      <c r="AA152" s="825" t="s">
        <v>2875</v>
      </c>
      <c r="AB152" s="863">
        <v>566</v>
      </c>
      <c r="AM152" s="850" t="s">
        <v>9969</v>
      </c>
      <c r="AN152" s="850" t="s">
        <v>2351</v>
      </c>
      <c r="AT152" s="825" t="s">
        <v>2875</v>
      </c>
      <c r="AU152" s="854">
        <v>566</v>
      </c>
    </row>
    <row r="153" spans="5:47">
      <c r="E153" s="850" t="s">
        <v>2196</v>
      </c>
      <c r="F153" s="850" t="s">
        <v>2194</v>
      </c>
      <c r="AA153" s="825" t="s">
        <v>9271</v>
      </c>
      <c r="AB153" s="863">
        <v>520</v>
      </c>
      <c r="AM153" s="850" t="s">
        <v>9970</v>
      </c>
      <c r="AN153" s="850" t="s">
        <v>184</v>
      </c>
      <c r="AT153" s="825" t="s">
        <v>9271</v>
      </c>
      <c r="AU153" s="854">
        <v>520</v>
      </c>
    </row>
    <row r="154" spans="5:47">
      <c r="E154" s="850" t="s">
        <v>2199</v>
      </c>
      <c r="F154" s="850" t="s">
        <v>257</v>
      </c>
      <c r="AA154" s="825" t="s">
        <v>4794</v>
      </c>
      <c r="AB154" s="864">
        <v>516</v>
      </c>
      <c r="AM154" s="850" t="s">
        <v>1456</v>
      </c>
      <c r="AN154" s="850" t="s">
        <v>2367</v>
      </c>
      <c r="AT154" s="825" t="s">
        <v>4794</v>
      </c>
      <c r="AU154" s="855">
        <v>516</v>
      </c>
    </row>
    <row r="155" spans="5:47">
      <c r="E155" s="850" t="s">
        <v>2200</v>
      </c>
      <c r="F155" s="850" t="s">
        <v>1744</v>
      </c>
      <c r="AA155" s="825" t="s">
        <v>830</v>
      </c>
      <c r="AB155" s="863" t="s">
        <v>9344</v>
      </c>
      <c r="AM155" s="850" t="s">
        <v>3092</v>
      </c>
      <c r="AN155" s="850" t="s">
        <v>2384</v>
      </c>
      <c r="AT155" s="825" t="s">
        <v>830</v>
      </c>
      <c r="AU155" s="854" t="s">
        <v>9344</v>
      </c>
    </row>
    <row r="156" spans="5:47">
      <c r="E156" s="850" t="s">
        <v>2209</v>
      </c>
      <c r="F156" s="850" t="s">
        <v>2207</v>
      </c>
      <c r="AA156" s="825" t="s">
        <v>9345</v>
      </c>
      <c r="AB156" s="863">
        <v>570</v>
      </c>
      <c r="AM156" s="850" t="s">
        <v>9971</v>
      </c>
      <c r="AN156" s="850" t="s">
        <v>2389</v>
      </c>
      <c r="AT156" s="825" t="s">
        <v>9345</v>
      </c>
      <c r="AU156" s="854">
        <v>570</v>
      </c>
    </row>
    <row r="157" spans="5:47">
      <c r="E157" s="850" t="s">
        <v>1072</v>
      </c>
      <c r="F157" s="850" t="s">
        <v>2215</v>
      </c>
      <c r="AA157" s="825" t="s">
        <v>9346</v>
      </c>
      <c r="AB157" s="863">
        <v>558</v>
      </c>
      <c r="AM157" s="850" t="s">
        <v>4206</v>
      </c>
      <c r="AN157" s="850" t="s">
        <v>743</v>
      </c>
      <c r="AT157" s="825" t="s">
        <v>9346</v>
      </c>
      <c r="AU157" s="854">
        <v>558</v>
      </c>
    </row>
    <row r="158" spans="5:47">
      <c r="E158" s="850" t="s">
        <v>2220</v>
      </c>
      <c r="F158" s="850" t="s">
        <v>2218</v>
      </c>
      <c r="AA158" s="825" t="s">
        <v>484</v>
      </c>
      <c r="AB158" s="863">
        <v>562</v>
      </c>
      <c r="AM158" s="850" t="s">
        <v>9972</v>
      </c>
      <c r="AN158" s="850" t="s">
        <v>2391</v>
      </c>
      <c r="AT158" s="825" t="s">
        <v>484</v>
      </c>
      <c r="AU158" s="854">
        <v>562</v>
      </c>
    </row>
    <row r="159" spans="5:47">
      <c r="E159" s="850" t="s">
        <v>2224</v>
      </c>
      <c r="F159" s="850" t="s">
        <v>824</v>
      </c>
      <c r="AA159" s="825" t="s">
        <v>1595</v>
      </c>
      <c r="AB159" s="863">
        <v>732</v>
      </c>
      <c r="AM159" s="850" t="s">
        <v>549</v>
      </c>
      <c r="AN159" s="850" t="s">
        <v>2402</v>
      </c>
      <c r="AT159" s="825" t="s">
        <v>1595</v>
      </c>
      <c r="AU159" s="854">
        <v>732</v>
      </c>
    </row>
    <row r="160" spans="5:47">
      <c r="E160" s="850" t="s">
        <v>2214</v>
      </c>
      <c r="F160" s="850" t="s">
        <v>2228</v>
      </c>
      <c r="AA160" s="825" t="s">
        <v>9347</v>
      </c>
      <c r="AB160" s="863">
        <v>540</v>
      </c>
      <c r="AM160" s="850" t="s">
        <v>9974</v>
      </c>
      <c r="AN160" s="850" t="s">
        <v>2412</v>
      </c>
      <c r="AT160" s="825" t="s">
        <v>9347</v>
      </c>
      <c r="AU160" s="855">
        <v>540</v>
      </c>
    </row>
    <row r="161" spans="5:47">
      <c r="E161" s="850" t="s">
        <v>2237</v>
      </c>
      <c r="F161" s="850" t="s">
        <v>2233</v>
      </c>
      <c r="AA161" s="825" t="s">
        <v>9348</v>
      </c>
      <c r="AB161" s="863">
        <v>554</v>
      </c>
      <c r="AM161" s="850" t="s">
        <v>9975</v>
      </c>
      <c r="AN161" s="850" t="s">
        <v>2413</v>
      </c>
      <c r="AT161" s="825" t="s">
        <v>9348</v>
      </c>
      <c r="AU161" s="854">
        <v>554</v>
      </c>
    </row>
    <row r="162" spans="5:47">
      <c r="E162" s="850" t="s">
        <v>329</v>
      </c>
      <c r="F162" s="850" t="s">
        <v>2240</v>
      </c>
      <c r="AA162" s="825" t="s">
        <v>9349</v>
      </c>
      <c r="AB162" s="863">
        <v>524</v>
      </c>
      <c r="AM162" s="850" t="s">
        <v>9976</v>
      </c>
      <c r="AN162" s="850" t="s">
        <v>2417</v>
      </c>
      <c r="AT162" s="825" t="s">
        <v>9349</v>
      </c>
      <c r="AU162" s="855">
        <v>524</v>
      </c>
    </row>
    <row r="163" spans="5:47">
      <c r="E163" s="850" t="s">
        <v>1961</v>
      </c>
      <c r="F163" s="850" t="s">
        <v>2243</v>
      </c>
      <c r="AA163" s="825" t="s">
        <v>9350</v>
      </c>
      <c r="AB163" s="863">
        <v>574</v>
      </c>
      <c r="AM163" s="850" t="s">
        <v>9467</v>
      </c>
      <c r="AN163" s="850" t="s">
        <v>81</v>
      </c>
      <c r="AT163" s="825" t="s">
        <v>9350</v>
      </c>
      <c r="AU163" s="854">
        <v>574</v>
      </c>
    </row>
    <row r="164" spans="5:47">
      <c r="E164" s="850" t="s">
        <v>415</v>
      </c>
      <c r="F164" s="850" t="s">
        <v>1702</v>
      </c>
      <c r="AA164" s="825" t="s">
        <v>9351</v>
      </c>
      <c r="AB164" s="863">
        <v>578</v>
      </c>
      <c r="AM164" s="850" t="s">
        <v>4853</v>
      </c>
      <c r="AN164" s="850" t="s">
        <v>2434</v>
      </c>
      <c r="AT164" s="825" t="s">
        <v>9351</v>
      </c>
      <c r="AU164" s="855">
        <v>578</v>
      </c>
    </row>
    <row r="165" spans="5:47">
      <c r="E165" s="850" t="s">
        <v>2091</v>
      </c>
      <c r="F165" s="850" t="s">
        <v>2247</v>
      </c>
      <c r="AA165" s="825" t="s">
        <v>9353</v>
      </c>
      <c r="AB165" s="864">
        <v>334</v>
      </c>
      <c r="AM165" s="850" t="s">
        <v>7126</v>
      </c>
      <c r="AN165" s="850" t="s">
        <v>2440</v>
      </c>
      <c r="AT165" s="825" t="s">
        <v>9353</v>
      </c>
      <c r="AU165" s="855">
        <v>334</v>
      </c>
    </row>
    <row r="166" spans="5:47">
      <c r="E166" s="850" t="s">
        <v>706</v>
      </c>
      <c r="F166" s="850" t="s">
        <v>2248</v>
      </c>
      <c r="AA166" s="825" t="s">
        <v>9355</v>
      </c>
      <c r="AB166" s="863" t="s">
        <v>9354</v>
      </c>
      <c r="AM166" s="850" t="s">
        <v>9978</v>
      </c>
      <c r="AN166" s="850" t="s">
        <v>2452</v>
      </c>
      <c r="AT166" s="825" t="s">
        <v>9355</v>
      </c>
      <c r="AU166" s="855" t="s">
        <v>9354</v>
      </c>
    </row>
    <row r="167" spans="5:47">
      <c r="E167" s="850" t="s">
        <v>2257</v>
      </c>
      <c r="F167" s="850" t="s">
        <v>2252</v>
      </c>
      <c r="AA167" s="825" t="s">
        <v>9356</v>
      </c>
      <c r="AB167" s="863">
        <v>332</v>
      </c>
      <c r="AM167" s="850" t="s">
        <v>2279</v>
      </c>
      <c r="AN167" s="850" t="s">
        <v>639</v>
      </c>
      <c r="AT167" s="825" t="s">
        <v>9356</v>
      </c>
      <c r="AU167" s="854">
        <v>332</v>
      </c>
    </row>
    <row r="168" spans="5:47">
      <c r="E168" s="850" t="s">
        <v>2260</v>
      </c>
      <c r="F168" s="850" t="s">
        <v>392</v>
      </c>
      <c r="AA168" s="825" t="s">
        <v>2593</v>
      </c>
      <c r="AB168" s="863">
        <v>586</v>
      </c>
      <c r="AM168" s="850" t="s">
        <v>6728</v>
      </c>
      <c r="AN168" s="850" t="s">
        <v>1865</v>
      </c>
      <c r="AT168" s="825" t="s">
        <v>2593</v>
      </c>
      <c r="AU168" s="854">
        <v>586</v>
      </c>
    </row>
    <row r="169" spans="5:47">
      <c r="E169" s="850" t="s">
        <v>241</v>
      </c>
      <c r="F169" s="850" t="s">
        <v>2261</v>
      </c>
      <c r="AA169" s="825" t="s">
        <v>370</v>
      </c>
      <c r="AB169" s="863">
        <v>336</v>
      </c>
      <c r="AM169" s="850" t="s">
        <v>4618</v>
      </c>
      <c r="AN169" s="850" t="s">
        <v>2461</v>
      </c>
      <c r="AT169" s="825" t="s">
        <v>370</v>
      </c>
      <c r="AU169" s="854">
        <v>336</v>
      </c>
    </row>
    <row r="170" spans="5:47">
      <c r="E170" s="850" t="s">
        <v>2269</v>
      </c>
      <c r="F170" s="850" t="s">
        <v>1777</v>
      </c>
      <c r="AA170" s="825" t="s">
        <v>9357</v>
      </c>
      <c r="AB170" s="863">
        <v>591</v>
      </c>
      <c r="AM170" s="850" t="s">
        <v>9979</v>
      </c>
      <c r="AN170" s="850" t="s">
        <v>2463</v>
      </c>
      <c r="AT170" s="825" t="s">
        <v>9357</v>
      </c>
      <c r="AU170" s="854">
        <v>591</v>
      </c>
    </row>
    <row r="171" spans="5:47">
      <c r="E171" s="850" t="s">
        <v>2271</v>
      </c>
      <c r="F171" s="850" t="s">
        <v>1350</v>
      </c>
      <c r="AA171" s="825" t="s">
        <v>3930</v>
      </c>
      <c r="AB171" s="864">
        <v>548</v>
      </c>
      <c r="AM171" s="850" t="s">
        <v>9980</v>
      </c>
      <c r="AN171" s="850" t="s">
        <v>2471</v>
      </c>
      <c r="AT171" s="825" t="s">
        <v>3930</v>
      </c>
      <c r="AU171" s="854">
        <v>548</v>
      </c>
    </row>
    <row r="172" spans="5:47">
      <c r="E172" s="850" t="s">
        <v>2281</v>
      </c>
      <c r="F172" s="850" t="s">
        <v>2276</v>
      </c>
      <c r="AA172" s="825" t="s">
        <v>9358</v>
      </c>
      <c r="AB172" s="863" t="s">
        <v>7150</v>
      </c>
      <c r="AM172" s="850" t="s">
        <v>5732</v>
      </c>
      <c r="AN172" s="850" t="s">
        <v>1209</v>
      </c>
      <c r="AT172" s="825" t="s">
        <v>9358</v>
      </c>
      <c r="AU172" s="854" t="s">
        <v>7150</v>
      </c>
    </row>
    <row r="173" spans="5:47">
      <c r="E173" s="850" t="s">
        <v>2284</v>
      </c>
      <c r="F173" s="850" t="s">
        <v>1835</v>
      </c>
      <c r="AA173" s="825" t="s">
        <v>1197</v>
      </c>
      <c r="AB173" s="864">
        <v>598</v>
      </c>
      <c r="AM173" s="850" t="s">
        <v>9981</v>
      </c>
      <c r="AN173" s="850" t="s">
        <v>2485</v>
      </c>
      <c r="AT173" s="825" t="s">
        <v>1197</v>
      </c>
      <c r="AU173" s="854">
        <v>598</v>
      </c>
    </row>
    <row r="174" spans="5:47">
      <c r="E174" s="850" t="s">
        <v>1056</v>
      </c>
      <c r="F174" s="850" t="s">
        <v>2289</v>
      </c>
      <c r="AA174" s="825" t="s">
        <v>9360</v>
      </c>
      <c r="AB174" s="863" t="s">
        <v>9359</v>
      </c>
      <c r="AM174" s="850" t="s">
        <v>9982</v>
      </c>
      <c r="AN174" s="850" t="s">
        <v>605</v>
      </c>
      <c r="AT174" s="825" t="s">
        <v>9360</v>
      </c>
      <c r="AU174" s="854" t="s">
        <v>9359</v>
      </c>
    </row>
    <row r="175" spans="5:47">
      <c r="E175" s="850" t="s">
        <v>1027</v>
      </c>
      <c r="F175" s="850" t="s">
        <v>2291</v>
      </c>
      <c r="AA175" s="825" t="s">
        <v>9361</v>
      </c>
      <c r="AB175" s="863">
        <v>585</v>
      </c>
      <c r="AM175" s="850" t="s">
        <v>2996</v>
      </c>
      <c r="AN175" s="850" t="s">
        <v>2501</v>
      </c>
      <c r="AT175" s="825" t="s">
        <v>9361</v>
      </c>
      <c r="AU175" s="854">
        <v>585</v>
      </c>
    </row>
    <row r="176" spans="5:47">
      <c r="E176" s="850" t="s">
        <v>2317</v>
      </c>
      <c r="F176" s="850" t="s">
        <v>2312</v>
      </c>
      <c r="AA176" s="825" t="s">
        <v>3324</v>
      </c>
      <c r="AB176" s="864">
        <v>600</v>
      </c>
      <c r="AM176" s="850" t="s">
        <v>9983</v>
      </c>
      <c r="AN176" s="850" t="s">
        <v>592</v>
      </c>
      <c r="AT176" s="825" t="s">
        <v>3324</v>
      </c>
      <c r="AU176" s="854">
        <v>600</v>
      </c>
    </row>
    <row r="177" spans="5:47">
      <c r="E177" s="850" t="s">
        <v>2323</v>
      </c>
      <c r="F177" s="850" t="s">
        <v>827</v>
      </c>
      <c r="AA177" s="825" t="s">
        <v>9362</v>
      </c>
      <c r="AB177" s="863" t="s">
        <v>1750</v>
      </c>
      <c r="AM177" s="850" t="s">
        <v>5532</v>
      </c>
      <c r="AN177" s="850" t="s">
        <v>2510</v>
      </c>
      <c r="AT177" s="825" t="s">
        <v>9362</v>
      </c>
      <c r="AU177" s="854" t="s">
        <v>1750</v>
      </c>
    </row>
    <row r="178" spans="5:47">
      <c r="E178" s="850" t="s">
        <v>2326</v>
      </c>
      <c r="F178" s="850" t="s">
        <v>2325</v>
      </c>
      <c r="AA178" s="825" t="s">
        <v>9363</v>
      </c>
      <c r="AB178" s="863">
        <v>275</v>
      </c>
      <c r="AM178" s="850" t="s">
        <v>9984</v>
      </c>
      <c r="AN178" s="850" t="s">
        <v>2515</v>
      </c>
      <c r="AT178" s="825" t="s">
        <v>9363</v>
      </c>
      <c r="AU178" s="854">
        <v>275</v>
      </c>
    </row>
    <row r="179" spans="5:47">
      <c r="E179" s="850" t="s">
        <v>672</v>
      </c>
      <c r="F179" s="850" t="s">
        <v>2329</v>
      </c>
      <c r="AA179" s="825" t="s">
        <v>7651</v>
      </c>
      <c r="AB179" s="864">
        <v>348</v>
      </c>
      <c r="AM179" s="850" t="s">
        <v>1619</v>
      </c>
      <c r="AN179" s="850" t="s">
        <v>2374</v>
      </c>
      <c r="AT179" s="825" t="s">
        <v>7651</v>
      </c>
      <c r="AU179" s="854">
        <v>348</v>
      </c>
    </row>
    <row r="180" spans="5:47">
      <c r="E180" s="850" t="s">
        <v>1980</v>
      </c>
      <c r="F180" s="850" t="s">
        <v>2185</v>
      </c>
      <c r="AA180" s="825" t="s">
        <v>9364</v>
      </c>
      <c r="AB180" s="863" t="s">
        <v>8181</v>
      </c>
      <c r="AM180" s="850" t="s">
        <v>9985</v>
      </c>
      <c r="AN180" s="850" t="s">
        <v>2108</v>
      </c>
      <c r="AT180" s="825" t="s">
        <v>9364</v>
      </c>
      <c r="AU180" s="854" t="s">
        <v>8181</v>
      </c>
    </row>
    <row r="181" spans="5:47">
      <c r="E181" s="850" t="s">
        <v>2332</v>
      </c>
      <c r="F181" s="850" t="s">
        <v>2330</v>
      </c>
      <c r="AA181" s="825" t="s">
        <v>4964</v>
      </c>
      <c r="AB181" s="863">
        <v>626</v>
      </c>
      <c r="AM181" s="850" t="s">
        <v>4296</v>
      </c>
      <c r="AN181" s="850" t="s">
        <v>1</v>
      </c>
      <c r="AT181" s="825" t="s">
        <v>4964</v>
      </c>
      <c r="AU181" s="854">
        <v>626</v>
      </c>
    </row>
    <row r="182" spans="5:47">
      <c r="E182" s="850" t="s">
        <v>2340</v>
      </c>
      <c r="F182" s="850" t="s">
        <v>2333</v>
      </c>
      <c r="AA182" s="825" t="s">
        <v>4481</v>
      </c>
      <c r="AB182" s="863">
        <v>612</v>
      </c>
      <c r="AM182" s="850" t="s">
        <v>9986</v>
      </c>
      <c r="AN182" s="850" t="s">
        <v>2519</v>
      </c>
      <c r="AT182" s="825" t="s">
        <v>4481</v>
      </c>
      <c r="AU182" s="854">
        <v>612</v>
      </c>
    </row>
    <row r="183" spans="5:47">
      <c r="E183" s="850" t="s">
        <v>1511</v>
      </c>
      <c r="F183" s="850" t="s">
        <v>2341</v>
      </c>
      <c r="AA183" s="825" t="s">
        <v>9366</v>
      </c>
      <c r="AB183" s="863">
        <v>242</v>
      </c>
      <c r="AM183" s="850" t="s">
        <v>9987</v>
      </c>
      <c r="AN183" s="850" t="s">
        <v>647</v>
      </c>
      <c r="AT183" s="825" t="s">
        <v>9366</v>
      </c>
      <c r="AU183" s="854">
        <v>242</v>
      </c>
    </row>
    <row r="184" spans="5:47">
      <c r="E184" s="850" t="s">
        <v>1504</v>
      </c>
      <c r="F184" s="850" t="s">
        <v>2343</v>
      </c>
      <c r="AA184" s="825" t="s">
        <v>8421</v>
      </c>
      <c r="AB184" s="863">
        <v>608</v>
      </c>
      <c r="AM184" s="850" t="s">
        <v>9988</v>
      </c>
      <c r="AN184" s="850" t="s">
        <v>2527</v>
      </c>
      <c r="AT184" s="825" t="s">
        <v>8421</v>
      </c>
      <c r="AU184" s="854">
        <v>608</v>
      </c>
    </row>
    <row r="185" spans="5:47">
      <c r="E185" s="850" t="s">
        <v>2346</v>
      </c>
      <c r="F185" s="850" t="s">
        <v>1065</v>
      </c>
      <c r="AA185" s="825" t="s">
        <v>9367</v>
      </c>
      <c r="AB185" s="864">
        <v>246</v>
      </c>
      <c r="AM185" s="850" t="s">
        <v>9990</v>
      </c>
      <c r="AN185" s="850" t="s">
        <v>1526</v>
      </c>
      <c r="AT185" s="825" t="s">
        <v>9367</v>
      </c>
      <c r="AU185" s="854">
        <v>246</v>
      </c>
    </row>
    <row r="186" spans="5:47">
      <c r="E186" s="850" t="s">
        <v>2356</v>
      </c>
      <c r="F186" s="850" t="s">
        <v>2351</v>
      </c>
      <c r="AA186" s="825" t="s">
        <v>9369</v>
      </c>
      <c r="AB186" s="864" t="s">
        <v>9368</v>
      </c>
      <c r="AM186" s="850" t="s">
        <v>5717</v>
      </c>
      <c r="AN186" s="850" t="s">
        <v>2533</v>
      </c>
      <c r="AT186" s="825" t="s">
        <v>9369</v>
      </c>
      <c r="AU186" s="854" t="s">
        <v>9368</v>
      </c>
    </row>
    <row r="187" spans="5:47">
      <c r="E187" s="850" t="s">
        <v>2364</v>
      </c>
      <c r="F187" s="850" t="s">
        <v>2358</v>
      </c>
      <c r="AA187" s="825" t="s">
        <v>8129</v>
      </c>
      <c r="AB187" s="863" t="s">
        <v>9370</v>
      </c>
      <c r="AM187" s="850" t="s">
        <v>9991</v>
      </c>
      <c r="AN187" s="850" t="s">
        <v>2536</v>
      </c>
      <c r="AT187" s="825" t="s">
        <v>8129</v>
      </c>
      <c r="AU187" s="854" t="s">
        <v>9370</v>
      </c>
    </row>
    <row r="188" spans="5:47">
      <c r="E188" s="850" t="s">
        <v>2349</v>
      </c>
      <c r="F188" s="850" t="s">
        <v>558</v>
      </c>
      <c r="AA188" s="825" t="s">
        <v>9371</v>
      </c>
      <c r="AB188" s="863">
        <v>630</v>
      </c>
      <c r="AM188" s="850" t="s">
        <v>9992</v>
      </c>
      <c r="AN188" s="850" t="s">
        <v>2540</v>
      </c>
      <c r="AT188" s="825" t="s">
        <v>9371</v>
      </c>
      <c r="AU188" s="854">
        <v>630</v>
      </c>
    </row>
    <row r="189" spans="5:47">
      <c r="E189" s="850" t="s">
        <v>2365</v>
      </c>
      <c r="F189" s="850" t="s">
        <v>184</v>
      </c>
      <c r="AA189" s="825" t="s">
        <v>9372</v>
      </c>
      <c r="AB189" s="863">
        <v>234</v>
      </c>
      <c r="AM189" s="850" t="s">
        <v>9993</v>
      </c>
      <c r="AN189" s="850" t="s">
        <v>2548</v>
      </c>
      <c r="AT189" s="825" t="s">
        <v>9372</v>
      </c>
      <c r="AU189" s="854">
        <v>234</v>
      </c>
    </row>
    <row r="190" spans="5:47">
      <c r="E190" s="850" t="s">
        <v>1708</v>
      </c>
      <c r="F190" s="850" t="s">
        <v>481</v>
      </c>
      <c r="AA190" s="825" t="s">
        <v>9373</v>
      </c>
      <c r="AB190" s="864">
        <v>238</v>
      </c>
      <c r="AM190" s="850" t="s">
        <v>9994</v>
      </c>
      <c r="AN190" s="850" t="s">
        <v>2551</v>
      </c>
      <c r="AT190" s="825" t="s">
        <v>9373</v>
      </c>
      <c r="AU190" s="854">
        <v>238</v>
      </c>
    </row>
    <row r="191" spans="5:47">
      <c r="E191" s="850" t="s">
        <v>945</v>
      </c>
      <c r="F191" s="850" t="s">
        <v>429</v>
      </c>
      <c r="AA191" s="825" t="s">
        <v>9374</v>
      </c>
      <c r="AB191" s="863" t="s">
        <v>4563</v>
      </c>
      <c r="AM191" s="850" t="s">
        <v>9995</v>
      </c>
      <c r="AN191" s="850" t="s">
        <v>2555</v>
      </c>
      <c r="AT191" s="825" t="s">
        <v>9374</v>
      </c>
      <c r="AU191" s="854" t="s">
        <v>4563</v>
      </c>
    </row>
    <row r="192" spans="5:47">
      <c r="E192" s="850" t="s">
        <v>2381</v>
      </c>
      <c r="F192" s="850" t="s">
        <v>2367</v>
      </c>
      <c r="AA192" s="825" t="s">
        <v>1906</v>
      </c>
      <c r="AB192" s="863">
        <v>250</v>
      </c>
      <c r="AM192" s="850" t="s">
        <v>9996</v>
      </c>
      <c r="AN192" s="850" t="s">
        <v>1182</v>
      </c>
      <c r="AT192" s="825" t="s">
        <v>1906</v>
      </c>
      <c r="AU192" s="854">
        <v>250</v>
      </c>
    </row>
    <row r="193" spans="5:47">
      <c r="E193" s="850" t="s">
        <v>2385</v>
      </c>
      <c r="F193" s="850" t="s">
        <v>2384</v>
      </c>
      <c r="AA193" s="825" t="s">
        <v>3677</v>
      </c>
      <c r="AB193" s="863">
        <v>254</v>
      </c>
      <c r="AM193" s="850" t="s">
        <v>9997</v>
      </c>
      <c r="AN193" s="850" t="s">
        <v>9630</v>
      </c>
      <c r="AT193" s="825" t="s">
        <v>3677</v>
      </c>
      <c r="AU193" s="854">
        <v>254</v>
      </c>
    </row>
    <row r="194" spans="5:47">
      <c r="E194" s="850" t="s">
        <v>847</v>
      </c>
      <c r="F194" s="850" t="s">
        <v>2389</v>
      </c>
      <c r="AA194" s="825" t="s">
        <v>9375</v>
      </c>
      <c r="AB194" s="863">
        <v>258</v>
      </c>
      <c r="AM194" s="850" t="s">
        <v>4791</v>
      </c>
      <c r="AN194" s="850" t="s">
        <v>4899</v>
      </c>
      <c r="AT194" s="825" t="s">
        <v>9375</v>
      </c>
      <c r="AU194" s="854">
        <v>258</v>
      </c>
    </row>
    <row r="195" spans="5:47">
      <c r="E195" s="850" t="s">
        <v>973</v>
      </c>
      <c r="F195" s="850" t="s">
        <v>743</v>
      </c>
      <c r="AA195" s="825" t="s">
        <v>9376</v>
      </c>
      <c r="AB195" s="863">
        <v>260</v>
      </c>
      <c r="AM195" s="850" t="s">
        <v>5646</v>
      </c>
      <c r="AN195" s="850" t="s">
        <v>7623</v>
      </c>
      <c r="AT195" s="825" t="s">
        <v>9376</v>
      </c>
      <c r="AU195" s="854">
        <v>260</v>
      </c>
    </row>
    <row r="196" spans="5:47">
      <c r="E196" s="850" t="s">
        <v>1876</v>
      </c>
      <c r="F196" s="850" t="s">
        <v>2391</v>
      </c>
      <c r="AA196" s="825" t="s">
        <v>6853</v>
      </c>
      <c r="AB196" s="863">
        <v>100</v>
      </c>
      <c r="AM196" s="850" t="s">
        <v>9998</v>
      </c>
      <c r="AN196" s="850" t="s">
        <v>9629</v>
      </c>
      <c r="AT196" s="825" t="s">
        <v>6853</v>
      </c>
      <c r="AU196" s="854">
        <v>100</v>
      </c>
    </row>
    <row r="197" spans="5:47">
      <c r="E197" s="850" t="s">
        <v>2400</v>
      </c>
      <c r="F197" s="850" t="s">
        <v>2392</v>
      </c>
      <c r="AA197" s="825" t="s">
        <v>8710</v>
      </c>
      <c r="AB197" s="864">
        <v>854</v>
      </c>
      <c r="AM197" s="850" t="s">
        <v>10000</v>
      </c>
      <c r="AN197" s="850" t="s">
        <v>7899</v>
      </c>
      <c r="AT197" s="825" t="s">
        <v>8710</v>
      </c>
      <c r="AU197" s="854">
        <v>854</v>
      </c>
    </row>
    <row r="198" spans="5:47">
      <c r="E198" s="850" t="s">
        <v>1499</v>
      </c>
      <c r="F198" s="850" t="s">
        <v>2402</v>
      </c>
      <c r="AA198" s="825" t="s">
        <v>5158</v>
      </c>
      <c r="AB198" s="863" t="s">
        <v>9377</v>
      </c>
      <c r="AM198" s="850" t="s">
        <v>10001</v>
      </c>
      <c r="AN198" s="850" t="s">
        <v>9628</v>
      </c>
      <c r="AT198" s="825" t="s">
        <v>5158</v>
      </c>
      <c r="AU198" s="854" t="s">
        <v>9377</v>
      </c>
    </row>
    <row r="199" spans="5:47">
      <c r="E199" s="850" t="s">
        <v>2259</v>
      </c>
      <c r="F199" s="850" t="s">
        <v>1019</v>
      </c>
      <c r="AA199" s="825" t="s">
        <v>9378</v>
      </c>
      <c r="AB199" s="863">
        <v>108</v>
      </c>
      <c r="AM199" s="850" t="s">
        <v>8143</v>
      </c>
      <c r="AN199" s="850" t="s">
        <v>2557</v>
      </c>
      <c r="AT199" s="825" t="s">
        <v>9378</v>
      </c>
      <c r="AU199" s="854">
        <v>108</v>
      </c>
    </row>
    <row r="200" spans="5:47">
      <c r="E200" s="850" t="s">
        <v>2405</v>
      </c>
      <c r="F200" s="850" t="s">
        <v>334</v>
      </c>
      <c r="AA200" s="825" t="s">
        <v>5790</v>
      </c>
      <c r="AB200" s="863">
        <v>704</v>
      </c>
      <c r="AM200" s="850" t="s">
        <v>10002</v>
      </c>
      <c r="AN200" s="850" t="s">
        <v>1169</v>
      </c>
      <c r="AT200" s="825" t="s">
        <v>5790</v>
      </c>
      <c r="AU200" s="854">
        <v>704</v>
      </c>
    </row>
    <row r="201" spans="5:47">
      <c r="E201" s="850" t="s">
        <v>74</v>
      </c>
      <c r="F201" s="850" t="s">
        <v>2412</v>
      </c>
      <c r="AA201" s="825" t="s">
        <v>8304</v>
      </c>
      <c r="AB201" s="863">
        <v>204</v>
      </c>
      <c r="AM201" s="850" t="s">
        <v>5237</v>
      </c>
      <c r="AN201" s="850" t="s">
        <v>211</v>
      </c>
      <c r="AT201" s="825" t="s">
        <v>8304</v>
      </c>
      <c r="AU201" s="854">
        <v>204</v>
      </c>
    </row>
    <row r="202" spans="5:47">
      <c r="E202" s="850" t="s">
        <v>2414</v>
      </c>
      <c r="F202" s="850" t="s">
        <v>2413</v>
      </c>
      <c r="AA202" s="825" t="s">
        <v>9379</v>
      </c>
      <c r="AB202" s="863">
        <v>862</v>
      </c>
      <c r="AM202" s="850" t="s">
        <v>10003</v>
      </c>
      <c r="AN202" s="850" t="s">
        <v>2132</v>
      </c>
      <c r="AT202" s="825" t="s">
        <v>9379</v>
      </c>
      <c r="AU202" s="854">
        <v>862</v>
      </c>
    </row>
    <row r="203" spans="5:47">
      <c r="E203" s="850" t="s">
        <v>2422</v>
      </c>
      <c r="F203" s="850" t="s">
        <v>2417</v>
      </c>
      <c r="AA203" s="825" t="s">
        <v>9380</v>
      </c>
      <c r="AB203" s="864">
        <v>112</v>
      </c>
      <c r="AM203" s="850" t="s">
        <v>10004</v>
      </c>
      <c r="AN203" s="850" t="s">
        <v>2394</v>
      </c>
      <c r="AT203" s="825" t="s">
        <v>9380</v>
      </c>
      <c r="AU203" s="854">
        <v>112</v>
      </c>
    </row>
    <row r="204" spans="5:47">
      <c r="E204" s="850" t="s">
        <v>661</v>
      </c>
      <c r="F204" s="850" t="s">
        <v>81</v>
      </c>
      <c r="AA204" s="825" t="s">
        <v>9382</v>
      </c>
      <c r="AB204" s="863" t="s">
        <v>9381</v>
      </c>
      <c r="AM204" s="850" t="s">
        <v>6950</v>
      </c>
      <c r="AN204" s="850" t="s">
        <v>2232</v>
      </c>
      <c r="AT204" s="850" t="s">
        <v>9382</v>
      </c>
      <c r="AU204" s="850" t="s">
        <v>9381</v>
      </c>
    </row>
    <row r="205" spans="5:47">
      <c r="E205" s="850" t="s">
        <v>1081</v>
      </c>
      <c r="F205" s="850" t="s">
        <v>2434</v>
      </c>
      <c r="AA205" s="825" t="s">
        <v>3571</v>
      </c>
      <c r="AB205" s="864">
        <v>604</v>
      </c>
      <c r="AM205" s="850" t="s">
        <v>8448</v>
      </c>
      <c r="AN205" s="850" t="s">
        <v>767</v>
      </c>
      <c r="AT205" s="850" t="s">
        <v>3571</v>
      </c>
      <c r="AU205" s="850">
        <v>604</v>
      </c>
    </row>
    <row r="206" spans="5:47">
      <c r="E206" s="850" t="s">
        <v>2450</v>
      </c>
      <c r="F206" s="850" t="s">
        <v>2440</v>
      </c>
      <c r="AA206" s="825" t="s">
        <v>9384</v>
      </c>
      <c r="AB206" s="863" t="s">
        <v>9383</v>
      </c>
      <c r="AM206" s="850" t="s">
        <v>2503</v>
      </c>
      <c r="AN206" s="850" t="s">
        <v>265</v>
      </c>
      <c r="AT206" s="850" t="s">
        <v>9384</v>
      </c>
      <c r="AU206" s="850" t="s">
        <v>9383</v>
      </c>
    </row>
    <row r="207" spans="5:47">
      <c r="E207" s="850" t="s">
        <v>2455</v>
      </c>
      <c r="F207" s="850" t="s">
        <v>2452</v>
      </c>
      <c r="AA207" s="825" t="s">
        <v>9387</v>
      </c>
      <c r="AB207" s="864">
        <v>616</v>
      </c>
      <c r="AM207" s="850" t="s">
        <v>10005</v>
      </c>
      <c r="AN207" s="850" t="s">
        <v>1745</v>
      </c>
      <c r="AT207" s="850" t="s">
        <v>9387</v>
      </c>
      <c r="AU207" s="850">
        <v>616</v>
      </c>
    </row>
    <row r="208" spans="5:47">
      <c r="E208" s="850" t="s">
        <v>2202</v>
      </c>
      <c r="F208" s="850" t="s">
        <v>639</v>
      </c>
      <c r="AA208" s="825" t="s">
        <v>9389</v>
      </c>
      <c r="AB208" s="864" t="s">
        <v>9156</v>
      </c>
      <c r="AM208" s="850" t="s">
        <v>10006</v>
      </c>
      <c r="AN208" s="850" t="s">
        <v>1802</v>
      </c>
      <c r="AT208" s="850" t="s">
        <v>9389</v>
      </c>
      <c r="AU208" s="850" t="s">
        <v>9156</v>
      </c>
    </row>
    <row r="209" spans="5:47">
      <c r="E209" s="850" t="s">
        <v>2457</v>
      </c>
      <c r="F209" s="850" t="s">
        <v>1865</v>
      </c>
      <c r="AA209" s="825" t="s">
        <v>9392</v>
      </c>
      <c r="AB209" s="863" t="s">
        <v>9390</v>
      </c>
      <c r="AM209" s="850" t="s">
        <v>10007</v>
      </c>
      <c r="AN209" s="850" t="s">
        <v>2295</v>
      </c>
      <c r="AT209" s="850" t="s">
        <v>9392</v>
      </c>
      <c r="AU209" s="850" t="s">
        <v>9390</v>
      </c>
    </row>
    <row r="210" spans="5:47">
      <c r="E210" s="850" t="s">
        <v>164</v>
      </c>
      <c r="F210" s="850" t="s">
        <v>2461</v>
      </c>
      <c r="AA210" s="825" t="s">
        <v>9393</v>
      </c>
      <c r="AB210" s="864">
        <v>535</v>
      </c>
      <c r="AM210" s="850" t="s">
        <v>3111</v>
      </c>
      <c r="AN210" s="850" t="s">
        <v>2583</v>
      </c>
      <c r="AT210" s="850" t="s">
        <v>9393</v>
      </c>
      <c r="AU210" s="850">
        <v>535</v>
      </c>
    </row>
    <row r="211" spans="5:47">
      <c r="E211" s="850" t="s">
        <v>2022</v>
      </c>
      <c r="F211" s="850" t="s">
        <v>2463</v>
      </c>
      <c r="AA211" s="825" t="s">
        <v>9394</v>
      </c>
      <c r="AB211" s="863" t="s">
        <v>2726</v>
      </c>
      <c r="AM211" s="850" t="s">
        <v>9252</v>
      </c>
      <c r="AN211" s="850" t="s">
        <v>434</v>
      </c>
      <c r="AT211" s="850" t="s">
        <v>9394</v>
      </c>
      <c r="AU211" s="850" t="s">
        <v>2726</v>
      </c>
    </row>
    <row r="212" spans="5:47">
      <c r="E212" s="850" t="s">
        <v>2477</v>
      </c>
      <c r="F212" s="850" t="s">
        <v>2471</v>
      </c>
      <c r="AA212" s="825" t="s">
        <v>7780</v>
      </c>
      <c r="AB212" s="863">
        <v>620</v>
      </c>
      <c r="AM212" s="850" t="s">
        <v>7003</v>
      </c>
      <c r="AN212" s="850" t="s">
        <v>1858</v>
      </c>
      <c r="AT212" s="850" t="s">
        <v>7780</v>
      </c>
      <c r="AU212" s="850">
        <v>620</v>
      </c>
    </row>
    <row r="213" spans="5:47">
      <c r="E213" s="850" t="s">
        <v>2478</v>
      </c>
      <c r="F213" s="850" t="s">
        <v>1209</v>
      </c>
      <c r="AA213" s="825" t="s">
        <v>9396</v>
      </c>
      <c r="AB213" s="863">
        <v>344</v>
      </c>
      <c r="AM213" s="850" t="s">
        <v>9745</v>
      </c>
      <c r="AN213" s="850" t="s">
        <v>1148</v>
      </c>
      <c r="AT213" s="850" t="s">
        <v>9396</v>
      </c>
      <c r="AU213" s="850">
        <v>344</v>
      </c>
    </row>
    <row r="214" spans="5:47">
      <c r="E214" s="850" t="s">
        <v>2481</v>
      </c>
      <c r="F214" s="850" t="s">
        <v>2236</v>
      </c>
      <c r="AA214" s="825" t="s">
        <v>7294</v>
      </c>
      <c r="AB214" s="863">
        <v>340</v>
      </c>
      <c r="AM214" s="850" t="s">
        <v>10008</v>
      </c>
      <c r="AN214" s="850" t="s">
        <v>2045</v>
      </c>
      <c r="AT214" s="850" t="s">
        <v>7294</v>
      </c>
      <c r="AU214" s="850">
        <v>340</v>
      </c>
    </row>
    <row r="215" spans="5:47">
      <c r="E215" s="850" t="s">
        <v>1494</v>
      </c>
      <c r="F215" s="850" t="s">
        <v>2485</v>
      </c>
      <c r="AA215" s="825" t="s">
        <v>9397</v>
      </c>
      <c r="AB215" s="863">
        <v>584</v>
      </c>
      <c r="AM215" s="850" t="s">
        <v>10009</v>
      </c>
      <c r="AN215" s="850" t="s">
        <v>1087</v>
      </c>
      <c r="AT215" s="850" t="s">
        <v>9397</v>
      </c>
      <c r="AU215" s="850">
        <v>584</v>
      </c>
    </row>
    <row r="216" spans="5:47">
      <c r="E216" s="850" t="s">
        <v>2493</v>
      </c>
      <c r="F216" s="850" t="s">
        <v>605</v>
      </c>
      <c r="AA216" s="825" t="s">
        <v>1591</v>
      </c>
      <c r="AB216" s="863">
        <v>446</v>
      </c>
      <c r="AM216" s="850" t="s">
        <v>10011</v>
      </c>
      <c r="AN216" s="850" t="s">
        <v>2328</v>
      </c>
      <c r="AT216" s="850" t="s">
        <v>1591</v>
      </c>
      <c r="AU216" s="850">
        <v>446</v>
      </c>
    </row>
    <row r="217" spans="5:47">
      <c r="E217" s="850" t="s">
        <v>2505</v>
      </c>
      <c r="F217" s="850" t="s">
        <v>2501</v>
      </c>
      <c r="AA217" s="825" t="s">
        <v>9398</v>
      </c>
      <c r="AB217" s="863">
        <v>807</v>
      </c>
      <c r="AM217" s="850" t="s">
        <v>10</v>
      </c>
      <c r="AN217" s="850" t="s">
        <v>109</v>
      </c>
      <c r="AT217" s="850" t="s">
        <v>9398</v>
      </c>
      <c r="AU217" s="850">
        <v>807</v>
      </c>
    </row>
    <row r="218" spans="5:47">
      <c r="E218" s="850" t="s">
        <v>1740</v>
      </c>
      <c r="F218" s="850" t="s">
        <v>592</v>
      </c>
      <c r="AA218" s="825" t="s">
        <v>9399</v>
      </c>
      <c r="AB218" s="863">
        <v>450</v>
      </c>
      <c r="AM218" s="850" t="s">
        <v>10012</v>
      </c>
      <c r="AN218" s="850" t="s">
        <v>2675</v>
      </c>
      <c r="AT218" s="850" t="s">
        <v>9399</v>
      </c>
      <c r="AU218" s="850">
        <v>450</v>
      </c>
    </row>
    <row r="219" spans="5:47">
      <c r="E219" s="850" t="s">
        <v>1948</v>
      </c>
      <c r="F219" s="850" t="s">
        <v>2510</v>
      </c>
      <c r="AA219" s="825" t="s">
        <v>760</v>
      </c>
      <c r="AB219" s="863">
        <v>175</v>
      </c>
      <c r="AM219" s="850" t="s">
        <v>587</v>
      </c>
      <c r="AN219" s="850" t="s">
        <v>2227</v>
      </c>
      <c r="AT219" s="850" t="s">
        <v>760</v>
      </c>
      <c r="AU219" s="850">
        <v>175</v>
      </c>
    </row>
    <row r="220" spans="5:47">
      <c r="E220" s="850" t="s">
        <v>1979</v>
      </c>
      <c r="F220" s="850" t="s">
        <v>2515</v>
      </c>
      <c r="AA220" s="825" t="s">
        <v>4713</v>
      </c>
      <c r="AB220" s="863">
        <v>454</v>
      </c>
      <c r="AM220" s="850" t="s">
        <v>10013</v>
      </c>
      <c r="AN220" s="850" t="s">
        <v>1762</v>
      </c>
      <c r="AT220" s="850" t="s">
        <v>4713</v>
      </c>
      <c r="AU220" s="850">
        <v>454</v>
      </c>
    </row>
    <row r="221" spans="5:47">
      <c r="E221" s="850" t="s">
        <v>2516</v>
      </c>
      <c r="F221" s="850" t="s">
        <v>2374</v>
      </c>
      <c r="AA221" s="825" t="s">
        <v>9400</v>
      </c>
      <c r="AB221" s="863">
        <v>466</v>
      </c>
      <c r="AM221" s="850" t="s">
        <v>10014</v>
      </c>
      <c r="AN221" s="850" t="s">
        <v>2702</v>
      </c>
      <c r="AT221" s="850" t="s">
        <v>9400</v>
      </c>
      <c r="AU221" s="850">
        <v>466</v>
      </c>
    </row>
    <row r="222" spans="5:47">
      <c r="E222" s="850" t="s">
        <v>887</v>
      </c>
      <c r="F222" s="850" t="s">
        <v>2108</v>
      </c>
      <c r="AA222" s="825" t="s">
        <v>9401</v>
      </c>
      <c r="AB222" s="863">
        <v>470</v>
      </c>
      <c r="AM222" s="850" t="s">
        <v>7400</v>
      </c>
      <c r="AN222" s="850" t="s">
        <v>2707</v>
      </c>
      <c r="AT222" s="850" t="s">
        <v>9401</v>
      </c>
      <c r="AU222" s="850">
        <v>470</v>
      </c>
    </row>
    <row r="223" spans="5:47">
      <c r="E223" s="850" t="s">
        <v>2517</v>
      </c>
      <c r="F223" s="850" t="s">
        <v>1</v>
      </c>
      <c r="AA223" s="825" t="s">
        <v>191</v>
      </c>
      <c r="AB223" s="863">
        <v>474</v>
      </c>
      <c r="AM223" s="850" t="s">
        <v>10015</v>
      </c>
      <c r="AN223" s="850" t="s">
        <v>596</v>
      </c>
      <c r="AT223" s="850" t="s">
        <v>191</v>
      </c>
      <c r="AU223" s="850">
        <v>474</v>
      </c>
    </row>
    <row r="224" spans="5:47">
      <c r="E224" s="850" t="s">
        <v>2520</v>
      </c>
      <c r="F224" s="850" t="s">
        <v>2519</v>
      </c>
      <c r="AA224" s="825" t="s">
        <v>9402</v>
      </c>
      <c r="AB224" s="863">
        <v>458</v>
      </c>
      <c r="AM224" s="850" t="s">
        <v>571</v>
      </c>
      <c r="AN224" s="850" t="s">
        <v>1225</v>
      </c>
      <c r="AT224" s="850" t="s">
        <v>9402</v>
      </c>
      <c r="AU224" s="850">
        <v>458</v>
      </c>
    </row>
    <row r="225" spans="5:47">
      <c r="E225" s="850" t="s">
        <v>2522</v>
      </c>
      <c r="F225" s="850" t="s">
        <v>647</v>
      </c>
      <c r="AA225" s="825" t="s">
        <v>5539</v>
      </c>
      <c r="AB225" s="863">
        <v>833</v>
      </c>
      <c r="AM225" s="850" t="s">
        <v>2851</v>
      </c>
      <c r="AN225" s="850" t="s">
        <v>2717</v>
      </c>
      <c r="AT225" s="850" t="s">
        <v>5539</v>
      </c>
      <c r="AU225" s="850">
        <v>833</v>
      </c>
    </row>
    <row r="226" spans="5:47">
      <c r="E226" s="850" t="s">
        <v>1657</v>
      </c>
      <c r="F226" s="850" t="s">
        <v>2527</v>
      </c>
      <c r="AA226" s="825" t="s">
        <v>4106</v>
      </c>
      <c r="AB226" s="863">
        <v>583</v>
      </c>
      <c r="AM226" s="850" t="s">
        <v>10016</v>
      </c>
      <c r="AN226" s="850" t="s">
        <v>1075</v>
      </c>
      <c r="AT226" s="850" t="s">
        <v>4106</v>
      </c>
      <c r="AU226" s="850">
        <v>583</v>
      </c>
    </row>
    <row r="227" spans="5:47">
      <c r="E227" s="850" t="s">
        <v>2532</v>
      </c>
      <c r="F227" s="850" t="s">
        <v>1526</v>
      </c>
      <c r="AA227" s="825" t="s">
        <v>6418</v>
      </c>
      <c r="AB227" s="863">
        <v>710</v>
      </c>
      <c r="AM227" s="850" t="s">
        <v>5485</v>
      </c>
      <c r="AN227" s="850" t="s">
        <v>2734</v>
      </c>
      <c r="AT227" s="850" t="s">
        <v>6418</v>
      </c>
      <c r="AU227" s="850">
        <v>710</v>
      </c>
    </row>
    <row r="228" spans="5:47">
      <c r="E228" s="850" t="s">
        <v>2534</v>
      </c>
      <c r="F228" s="850" t="s">
        <v>2533</v>
      </c>
      <c r="AA228" s="825" t="s">
        <v>9403</v>
      </c>
      <c r="AB228" s="863">
        <v>728</v>
      </c>
      <c r="AM228" s="850" t="s">
        <v>10017</v>
      </c>
      <c r="AN228" s="850" t="s">
        <v>2740</v>
      </c>
      <c r="AT228" s="850" t="s">
        <v>9403</v>
      </c>
      <c r="AU228" s="850">
        <v>728</v>
      </c>
    </row>
    <row r="229" spans="5:47">
      <c r="E229" s="850" t="s">
        <v>1393</v>
      </c>
      <c r="F229" s="850" t="s">
        <v>2535</v>
      </c>
      <c r="AA229" s="825" t="s">
        <v>3691</v>
      </c>
      <c r="AB229" s="863">
        <v>104</v>
      </c>
      <c r="AM229" s="850" t="s">
        <v>1706</v>
      </c>
      <c r="AN229" s="850" t="s">
        <v>2751</v>
      </c>
      <c r="AT229" s="850" t="s">
        <v>3691</v>
      </c>
      <c r="AU229" s="850">
        <v>104</v>
      </c>
    </row>
    <row r="230" spans="5:47">
      <c r="E230" s="850" t="s">
        <v>2539</v>
      </c>
      <c r="F230" s="850" t="s">
        <v>2536</v>
      </c>
      <c r="AA230" s="825" t="s">
        <v>7083</v>
      </c>
      <c r="AB230" s="863">
        <v>484</v>
      </c>
      <c r="AM230" s="850" t="s">
        <v>1190</v>
      </c>
      <c r="AN230" s="850" t="s">
        <v>2684</v>
      </c>
      <c r="AT230" s="850" t="s">
        <v>7083</v>
      </c>
      <c r="AU230" s="850">
        <v>484</v>
      </c>
    </row>
    <row r="231" spans="5:47">
      <c r="E231" s="850" t="s">
        <v>2541</v>
      </c>
      <c r="F231" s="850" t="s">
        <v>2540</v>
      </c>
      <c r="AA231" s="825" t="s">
        <v>9404</v>
      </c>
      <c r="AB231" s="863">
        <v>480</v>
      </c>
      <c r="AM231" s="850" t="s">
        <v>1727</v>
      </c>
      <c r="AN231" s="850" t="s">
        <v>2772</v>
      </c>
      <c r="AT231" s="850" t="s">
        <v>9404</v>
      </c>
      <c r="AU231" s="850">
        <v>480</v>
      </c>
    </row>
    <row r="232" spans="5:47">
      <c r="E232" s="850" t="s">
        <v>2070</v>
      </c>
      <c r="F232" s="850" t="s">
        <v>2543</v>
      </c>
      <c r="AA232" s="825" t="s">
        <v>1814</v>
      </c>
      <c r="AB232" s="863">
        <v>478</v>
      </c>
      <c r="AM232" s="850" t="s">
        <v>10018</v>
      </c>
      <c r="AN232" s="850" t="s">
        <v>2044</v>
      </c>
      <c r="AT232" s="850" t="s">
        <v>1814</v>
      </c>
      <c r="AU232" s="850">
        <v>478</v>
      </c>
    </row>
    <row r="233" spans="5:47">
      <c r="E233" s="850" t="s">
        <v>209</v>
      </c>
      <c r="F233" s="850" t="s">
        <v>2548</v>
      </c>
      <c r="AA233" s="825" t="s">
        <v>4776</v>
      </c>
      <c r="AB233" s="863">
        <v>508</v>
      </c>
      <c r="AM233" s="850" t="s">
        <v>10019</v>
      </c>
      <c r="AN233" s="850" t="s">
        <v>1907</v>
      </c>
      <c r="AT233" s="850" t="s">
        <v>4776</v>
      </c>
      <c r="AU233" s="850">
        <v>508</v>
      </c>
    </row>
    <row r="234" spans="5:47">
      <c r="E234" s="850" t="s">
        <v>2123</v>
      </c>
      <c r="F234" s="850" t="s">
        <v>2551</v>
      </c>
      <c r="AA234" s="825" t="s">
        <v>9406</v>
      </c>
      <c r="AB234" s="863">
        <v>492</v>
      </c>
      <c r="AM234" s="850" t="s">
        <v>1250</v>
      </c>
      <c r="AN234" s="850" t="s">
        <v>2779</v>
      </c>
      <c r="AT234" s="850" t="s">
        <v>9406</v>
      </c>
      <c r="AU234" s="850">
        <v>492</v>
      </c>
    </row>
    <row r="235" spans="5:47">
      <c r="E235" s="850" t="s">
        <v>2556</v>
      </c>
      <c r="F235" s="850" t="s">
        <v>2555</v>
      </c>
      <c r="AA235" s="825" t="s">
        <v>9408</v>
      </c>
      <c r="AB235" s="863">
        <v>462</v>
      </c>
      <c r="AM235" s="850" t="s">
        <v>10020</v>
      </c>
      <c r="AN235" s="850" t="s">
        <v>2781</v>
      </c>
      <c r="AT235" s="850" t="s">
        <v>9408</v>
      </c>
      <c r="AU235" s="850">
        <v>462</v>
      </c>
    </row>
    <row r="236" spans="5:47">
      <c r="E236" s="850" t="s">
        <v>2369</v>
      </c>
      <c r="F236" s="850" t="s">
        <v>1182</v>
      </c>
      <c r="AA236" s="825" t="s">
        <v>9409</v>
      </c>
      <c r="AB236" s="863">
        <v>498</v>
      </c>
      <c r="AM236" s="850" t="s">
        <v>5632</v>
      </c>
      <c r="AN236" s="850" t="s">
        <v>2785</v>
      </c>
      <c r="AT236" s="850" t="s">
        <v>9409</v>
      </c>
      <c r="AU236" s="850">
        <v>498</v>
      </c>
    </row>
    <row r="237" spans="5:47">
      <c r="E237" s="850" t="s">
        <v>888</v>
      </c>
      <c r="F237" s="850" t="s">
        <v>2557</v>
      </c>
      <c r="AA237" s="825" t="s">
        <v>9280</v>
      </c>
      <c r="AB237" s="863">
        <v>504</v>
      </c>
      <c r="AM237" s="850" t="s">
        <v>444</v>
      </c>
      <c r="AN237" s="850" t="s">
        <v>2792</v>
      </c>
      <c r="AT237" s="850" t="s">
        <v>9280</v>
      </c>
      <c r="AU237" s="850">
        <v>504</v>
      </c>
    </row>
    <row r="238" spans="5:47">
      <c r="E238" s="850" t="s">
        <v>2561</v>
      </c>
      <c r="F238" s="850" t="s">
        <v>1169</v>
      </c>
      <c r="AA238" s="825" t="s">
        <v>4859</v>
      </c>
      <c r="AB238" s="863">
        <v>496</v>
      </c>
      <c r="AM238" s="850" t="s">
        <v>3783</v>
      </c>
      <c r="AN238" s="850" t="s">
        <v>2812</v>
      </c>
      <c r="AT238" s="850" t="s">
        <v>4859</v>
      </c>
      <c r="AU238" s="850">
        <v>496</v>
      </c>
    </row>
    <row r="239" spans="5:47">
      <c r="E239" s="850" t="s">
        <v>2563</v>
      </c>
      <c r="F239" s="850" t="s">
        <v>211</v>
      </c>
      <c r="AA239" s="825" t="s">
        <v>9410</v>
      </c>
      <c r="AB239" s="863">
        <v>499</v>
      </c>
      <c r="AM239" s="850" t="s">
        <v>10021</v>
      </c>
      <c r="AN239" s="850" t="s">
        <v>1696</v>
      </c>
      <c r="AT239" s="850" t="s">
        <v>9410</v>
      </c>
      <c r="AU239" s="850">
        <v>499</v>
      </c>
    </row>
    <row r="240" spans="5:47">
      <c r="E240" s="850" t="s">
        <v>2570</v>
      </c>
      <c r="F240" s="850" t="s">
        <v>2132</v>
      </c>
      <c r="AA240" s="825" t="s">
        <v>9411</v>
      </c>
      <c r="AB240" s="863">
        <v>500</v>
      </c>
      <c r="AM240" s="850" t="s">
        <v>6011</v>
      </c>
      <c r="AN240" s="850" t="s">
        <v>2647</v>
      </c>
      <c r="AT240" s="850" t="s">
        <v>9411</v>
      </c>
      <c r="AU240" s="850">
        <v>500</v>
      </c>
    </row>
    <row r="241" spans="5:47">
      <c r="E241" s="850" t="s">
        <v>2571</v>
      </c>
      <c r="F241" s="850" t="s">
        <v>2394</v>
      </c>
      <c r="AA241" s="825" t="s">
        <v>1668</v>
      </c>
      <c r="AB241" s="863">
        <v>400</v>
      </c>
      <c r="AM241" s="850" t="s">
        <v>10022</v>
      </c>
      <c r="AN241" s="850" t="s">
        <v>2819</v>
      </c>
      <c r="AT241" s="850" t="s">
        <v>1668</v>
      </c>
      <c r="AU241" s="850">
        <v>400</v>
      </c>
    </row>
    <row r="242" spans="5:47">
      <c r="E242" s="850" t="s">
        <v>2574</v>
      </c>
      <c r="F242" s="850" t="s">
        <v>2232</v>
      </c>
      <c r="AA242" s="825" t="s">
        <v>5957</v>
      </c>
      <c r="AB242" s="863">
        <v>418</v>
      </c>
      <c r="AM242" s="850" t="s">
        <v>10023</v>
      </c>
      <c r="AN242" s="850" t="s">
        <v>2553</v>
      </c>
      <c r="AT242" s="850" t="s">
        <v>5957</v>
      </c>
      <c r="AU242" s="850">
        <v>418</v>
      </c>
    </row>
    <row r="243" spans="5:47">
      <c r="E243" s="850" t="s">
        <v>2576</v>
      </c>
      <c r="F243" s="850" t="s">
        <v>767</v>
      </c>
      <c r="AA243" s="825" t="s">
        <v>4811</v>
      </c>
      <c r="AB243" s="863">
        <v>428</v>
      </c>
      <c r="AM243" s="850" t="s">
        <v>7323</v>
      </c>
      <c r="AN243" s="850" t="s">
        <v>1440</v>
      </c>
      <c r="AT243" s="850" t="s">
        <v>4811</v>
      </c>
      <c r="AU243" s="850">
        <v>428</v>
      </c>
    </row>
    <row r="244" spans="5:47">
      <c r="E244" s="850" t="s">
        <v>2042</v>
      </c>
      <c r="F244" s="850" t="s">
        <v>265</v>
      </c>
      <c r="AA244" s="825" t="s">
        <v>9412</v>
      </c>
      <c r="AB244" s="863">
        <v>440</v>
      </c>
      <c r="AM244" s="850" t="s">
        <v>10024</v>
      </c>
      <c r="AN244" s="850" t="s">
        <v>1461</v>
      </c>
      <c r="AT244" s="850" t="s">
        <v>9412</v>
      </c>
      <c r="AU244" s="850">
        <v>440</v>
      </c>
    </row>
    <row r="245" spans="5:47">
      <c r="E245" s="850" t="s">
        <v>2254</v>
      </c>
      <c r="F245" s="850" t="s">
        <v>1745</v>
      </c>
      <c r="AA245" s="825" t="s">
        <v>9413</v>
      </c>
      <c r="AB245" s="863">
        <v>434</v>
      </c>
      <c r="AM245" s="850" t="s">
        <v>10026</v>
      </c>
      <c r="AN245" s="850" t="s">
        <v>1468</v>
      </c>
      <c r="AT245" s="850" t="s">
        <v>9413</v>
      </c>
      <c r="AU245" s="850">
        <v>434</v>
      </c>
    </row>
    <row r="246" spans="5:47">
      <c r="E246" s="850" t="s">
        <v>2562</v>
      </c>
      <c r="F246" s="850" t="s">
        <v>1802</v>
      </c>
      <c r="AA246" s="825" t="s">
        <v>9414</v>
      </c>
      <c r="AB246" s="863">
        <v>438</v>
      </c>
      <c r="AM246" s="850" t="s">
        <v>10027</v>
      </c>
      <c r="AN246" s="850" t="s">
        <v>2575</v>
      </c>
      <c r="AT246" s="850" t="s">
        <v>9414</v>
      </c>
      <c r="AU246" s="850">
        <v>438</v>
      </c>
    </row>
    <row r="247" spans="5:47">
      <c r="E247" s="850" t="s">
        <v>2578</v>
      </c>
      <c r="F247" s="850" t="s">
        <v>2295</v>
      </c>
      <c r="AA247" s="825" t="s">
        <v>9415</v>
      </c>
      <c r="AB247" s="863">
        <v>430</v>
      </c>
      <c r="AM247" s="850" t="s">
        <v>9785</v>
      </c>
      <c r="AN247" s="850" t="s">
        <v>2685</v>
      </c>
      <c r="AT247" s="850" t="s">
        <v>9415</v>
      </c>
      <c r="AU247" s="850">
        <v>430</v>
      </c>
    </row>
    <row r="248" spans="5:47">
      <c r="E248" s="850" t="s">
        <v>3</v>
      </c>
      <c r="F248" s="850" t="s">
        <v>1389</v>
      </c>
      <c r="AA248" s="825" t="s">
        <v>9416</v>
      </c>
      <c r="AB248" s="863">
        <v>642</v>
      </c>
      <c r="AM248" s="850" t="s">
        <v>10028</v>
      </c>
      <c r="AN248" s="850" t="s">
        <v>2844</v>
      </c>
      <c r="AT248" s="850" t="s">
        <v>9416</v>
      </c>
      <c r="AU248" s="850">
        <v>642</v>
      </c>
    </row>
    <row r="249" spans="5:47">
      <c r="E249" s="850" t="s">
        <v>2416</v>
      </c>
      <c r="F249" s="850" t="s">
        <v>2583</v>
      </c>
      <c r="AA249" s="825" t="s">
        <v>6351</v>
      </c>
      <c r="AB249" s="863">
        <v>442</v>
      </c>
      <c r="AM249" s="850" t="s">
        <v>10029</v>
      </c>
      <c r="AN249" s="850" t="s">
        <v>2459</v>
      </c>
      <c r="AT249" s="850" t="s">
        <v>6351</v>
      </c>
      <c r="AU249" s="850">
        <v>442</v>
      </c>
    </row>
    <row r="250" spans="5:47">
      <c r="E250" s="850" t="s">
        <v>1200</v>
      </c>
      <c r="F250" s="850" t="s">
        <v>434</v>
      </c>
      <c r="AA250" s="825" t="s">
        <v>9417</v>
      </c>
      <c r="AB250" s="863">
        <v>646</v>
      </c>
      <c r="AM250" s="850" t="s">
        <v>68</v>
      </c>
      <c r="AN250" s="850" t="s">
        <v>2786</v>
      </c>
      <c r="AT250" s="850" t="s">
        <v>9417</v>
      </c>
      <c r="AU250" s="850">
        <v>646</v>
      </c>
    </row>
    <row r="251" spans="5:47">
      <c r="E251" s="850" t="s">
        <v>2595</v>
      </c>
      <c r="F251" s="850" t="s">
        <v>2591</v>
      </c>
      <c r="AA251" s="825" t="s">
        <v>8255</v>
      </c>
      <c r="AB251" s="863">
        <v>426</v>
      </c>
      <c r="AM251" s="850" t="s">
        <v>10030</v>
      </c>
      <c r="AN251" s="850" t="s">
        <v>990</v>
      </c>
      <c r="AT251" s="850" t="s">
        <v>8255</v>
      </c>
      <c r="AU251" s="850">
        <v>426</v>
      </c>
    </row>
    <row r="252" spans="5:47">
      <c r="E252" s="850" t="s">
        <v>2601</v>
      </c>
      <c r="F252" s="850" t="s">
        <v>1870</v>
      </c>
      <c r="AA252" s="825" t="s">
        <v>9418</v>
      </c>
      <c r="AB252" s="863">
        <v>422</v>
      </c>
      <c r="AM252" s="850" t="s">
        <v>9421</v>
      </c>
      <c r="AN252" s="850" t="s">
        <v>2858</v>
      </c>
      <c r="AT252" s="850" t="s">
        <v>9418</v>
      </c>
      <c r="AU252" s="850">
        <v>422</v>
      </c>
    </row>
    <row r="253" spans="5:47">
      <c r="E253" s="850" t="s">
        <v>2458</v>
      </c>
      <c r="F253" s="850" t="s">
        <v>1858</v>
      </c>
      <c r="AA253" s="825" t="s">
        <v>7395</v>
      </c>
      <c r="AB253" s="863">
        <v>638</v>
      </c>
      <c r="AM253" s="850" t="s">
        <v>10031</v>
      </c>
      <c r="AN253" s="850" t="s">
        <v>1434</v>
      </c>
      <c r="AT253" s="850" t="s">
        <v>7395</v>
      </c>
      <c r="AU253" s="850">
        <v>638</v>
      </c>
    </row>
    <row r="254" spans="5:47">
      <c r="E254" s="850" t="s">
        <v>880</v>
      </c>
      <c r="F254" s="850" t="s">
        <v>1148</v>
      </c>
      <c r="AA254" s="850" t="s">
        <v>9420</v>
      </c>
      <c r="AB254" s="865">
        <v>643</v>
      </c>
      <c r="AM254" s="850" t="s">
        <v>10032</v>
      </c>
      <c r="AN254" s="850" t="s">
        <v>2270</v>
      </c>
      <c r="AT254" s="850" t="s">
        <v>9420</v>
      </c>
      <c r="AU254" s="850">
        <v>643</v>
      </c>
    </row>
    <row r="255" spans="5:47">
      <c r="E255" s="850" t="s">
        <v>2605</v>
      </c>
      <c r="F255" s="850" t="s">
        <v>1743</v>
      </c>
      <c r="AA255" s="850" t="s">
        <v>9090</v>
      </c>
      <c r="AB255" s="850">
        <v>999</v>
      </c>
      <c r="AM255" s="850" t="s">
        <v>10033</v>
      </c>
      <c r="AN255" s="850" t="s">
        <v>2864</v>
      </c>
      <c r="AT255" s="850" t="s">
        <v>9090</v>
      </c>
      <c r="AU255" s="850">
        <v>999</v>
      </c>
    </row>
    <row r="256" spans="5:47">
      <c r="E256" s="850" t="s">
        <v>315</v>
      </c>
      <c r="F256" s="850" t="s">
        <v>2045</v>
      </c>
      <c r="AM256" s="850" t="s">
        <v>10034</v>
      </c>
      <c r="AN256" s="850" t="s">
        <v>2869</v>
      </c>
      <c r="AT256" s="825" t="s">
        <v>10864</v>
      </c>
      <c r="AU256" s="855" t="s">
        <v>11046</v>
      </c>
    </row>
    <row r="257" spans="5:40">
      <c r="E257" s="850" t="s">
        <v>977</v>
      </c>
      <c r="F257" s="850" t="s">
        <v>828</v>
      </c>
      <c r="AM257" s="850" t="s">
        <v>695</v>
      </c>
      <c r="AN257" s="850" t="s">
        <v>2876</v>
      </c>
    </row>
    <row r="258" spans="5:40">
      <c r="E258" s="850" t="s">
        <v>2509</v>
      </c>
      <c r="F258" s="850" t="s">
        <v>2609</v>
      </c>
      <c r="AM258" s="850" t="s">
        <v>10035</v>
      </c>
      <c r="AN258" s="850" t="s">
        <v>2890</v>
      </c>
    </row>
    <row r="259" spans="5:40">
      <c r="E259" s="850" t="s">
        <v>2615</v>
      </c>
      <c r="F259" s="850" t="s">
        <v>2614</v>
      </c>
      <c r="AM259" s="850" t="s">
        <v>6820</v>
      </c>
      <c r="AN259" s="850" t="s">
        <v>2895</v>
      </c>
    </row>
    <row r="260" spans="5:40">
      <c r="E260" s="850" t="s">
        <v>2621</v>
      </c>
      <c r="F260" s="850" t="s">
        <v>2619</v>
      </c>
      <c r="AM260" s="850" t="s">
        <v>10037</v>
      </c>
      <c r="AN260" s="850" t="s">
        <v>2905</v>
      </c>
    </row>
    <row r="261" spans="5:40">
      <c r="E261" s="850" t="s">
        <v>970</v>
      </c>
      <c r="F261" s="850" t="s">
        <v>2625</v>
      </c>
      <c r="AM261" s="850" t="s">
        <v>10039</v>
      </c>
      <c r="AN261" s="850" t="s">
        <v>2925</v>
      </c>
    </row>
    <row r="262" spans="5:40">
      <c r="E262" s="850" t="s">
        <v>1357</v>
      </c>
      <c r="F262" s="850" t="s">
        <v>2138</v>
      </c>
      <c r="AM262" s="850" t="s">
        <v>10040</v>
      </c>
      <c r="AN262" s="850" t="s">
        <v>1609</v>
      </c>
    </row>
    <row r="263" spans="5:40">
      <c r="E263" s="850" t="s">
        <v>2630</v>
      </c>
      <c r="F263" s="850" t="s">
        <v>2628</v>
      </c>
      <c r="AM263" s="850" t="s">
        <v>10041</v>
      </c>
      <c r="AN263" s="850" t="s">
        <v>2927</v>
      </c>
    </row>
    <row r="264" spans="5:40">
      <c r="E264" s="850" t="s">
        <v>2632</v>
      </c>
      <c r="F264" s="850" t="s">
        <v>1087</v>
      </c>
      <c r="AM264" s="850" t="s">
        <v>10042</v>
      </c>
      <c r="AN264" s="850" t="s">
        <v>190</v>
      </c>
    </row>
    <row r="265" spans="5:40">
      <c r="E265" s="850" t="s">
        <v>2634</v>
      </c>
      <c r="F265" s="850" t="s">
        <v>2328</v>
      </c>
      <c r="AM265" s="850" t="s">
        <v>7747</v>
      </c>
      <c r="AN265" s="850" t="s">
        <v>1417</v>
      </c>
    </row>
    <row r="266" spans="5:40">
      <c r="E266" s="850" t="s">
        <v>1166</v>
      </c>
      <c r="F266" s="850" t="s">
        <v>109</v>
      </c>
      <c r="AM266" s="850" t="s">
        <v>10043</v>
      </c>
      <c r="AN266" s="850" t="s">
        <v>1894</v>
      </c>
    </row>
    <row r="267" spans="5:40">
      <c r="E267" s="850" t="s">
        <v>2479</v>
      </c>
      <c r="F267" s="850" t="s">
        <v>2642</v>
      </c>
      <c r="AM267" s="850" t="s">
        <v>9291</v>
      </c>
      <c r="AN267" s="850" t="s">
        <v>2932</v>
      </c>
    </row>
    <row r="268" spans="5:40">
      <c r="E268" s="850" t="s">
        <v>1693</v>
      </c>
      <c r="F268" s="850" t="s">
        <v>2472</v>
      </c>
      <c r="AM268" s="850" t="s">
        <v>603</v>
      </c>
      <c r="AN268" s="850" t="s">
        <v>1279</v>
      </c>
    </row>
    <row r="269" spans="5:40">
      <c r="E269" s="850" t="s">
        <v>2661</v>
      </c>
      <c r="F269" s="850" t="s">
        <v>2646</v>
      </c>
      <c r="AM269" s="850" t="s">
        <v>7445</v>
      </c>
      <c r="AN269" s="850" t="s">
        <v>267</v>
      </c>
    </row>
    <row r="270" spans="5:40">
      <c r="E270" s="850" t="s">
        <v>2667</v>
      </c>
      <c r="F270" s="850" t="s">
        <v>2290</v>
      </c>
      <c r="AM270" s="850" t="s">
        <v>10044</v>
      </c>
      <c r="AN270" s="850" t="s">
        <v>2946</v>
      </c>
    </row>
    <row r="271" spans="5:40">
      <c r="E271" s="850" t="s">
        <v>2677</v>
      </c>
      <c r="F271" s="850" t="s">
        <v>2675</v>
      </c>
      <c r="AM271" s="850" t="s">
        <v>10045</v>
      </c>
      <c r="AN271" s="850" t="s">
        <v>2129</v>
      </c>
    </row>
    <row r="272" spans="5:40">
      <c r="E272" s="850" t="s">
        <v>1198</v>
      </c>
      <c r="F272" s="850" t="s">
        <v>2678</v>
      </c>
      <c r="AM272" s="850" t="s">
        <v>10047</v>
      </c>
      <c r="AN272" s="850" t="s">
        <v>2958</v>
      </c>
    </row>
    <row r="273" spans="5:40">
      <c r="E273" s="850" t="s">
        <v>2682</v>
      </c>
      <c r="F273" s="850" t="s">
        <v>2227</v>
      </c>
      <c r="AM273" s="850" t="s">
        <v>9155</v>
      </c>
      <c r="AN273" s="850" t="s">
        <v>1459</v>
      </c>
    </row>
    <row r="274" spans="5:40">
      <c r="E274" s="850" t="s">
        <v>2659</v>
      </c>
      <c r="F274" s="850" t="s">
        <v>2683</v>
      </c>
      <c r="AM274" s="850" t="s">
        <v>10048</v>
      </c>
      <c r="AN274" s="850" t="s">
        <v>2967</v>
      </c>
    </row>
    <row r="275" spans="5:40">
      <c r="E275" s="850" t="s">
        <v>835</v>
      </c>
      <c r="F275" s="850" t="s">
        <v>1584</v>
      </c>
      <c r="AM275" s="850" t="s">
        <v>10049</v>
      </c>
      <c r="AN275" s="850" t="s">
        <v>2969</v>
      </c>
    </row>
    <row r="276" spans="5:40">
      <c r="E276" s="850" t="s">
        <v>2688</v>
      </c>
      <c r="F276" s="850" t="s">
        <v>1762</v>
      </c>
      <c r="AM276" s="850" t="s">
        <v>10051</v>
      </c>
      <c r="AN276" s="850" t="s">
        <v>1423</v>
      </c>
    </row>
    <row r="277" spans="5:40">
      <c r="E277" s="850" t="s">
        <v>291</v>
      </c>
      <c r="F277" s="850" t="s">
        <v>777</v>
      </c>
      <c r="AM277" s="850" t="s">
        <v>10052</v>
      </c>
      <c r="AN277" s="850" t="s">
        <v>2977</v>
      </c>
    </row>
    <row r="278" spans="5:40">
      <c r="E278" s="850" t="s">
        <v>2700</v>
      </c>
      <c r="F278" s="850" t="s">
        <v>2695</v>
      </c>
      <c r="AM278" s="850" t="s">
        <v>10053</v>
      </c>
      <c r="AN278" s="850" t="s">
        <v>2983</v>
      </c>
    </row>
    <row r="279" spans="5:40">
      <c r="E279" s="850" t="s">
        <v>1848</v>
      </c>
      <c r="F279" s="850" t="s">
        <v>2702</v>
      </c>
      <c r="AM279" s="850" t="s">
        <v>3244</v>
      </c>
      <c r="AN279" s="850" t="s">
        <v>867</v>
      </c>
    </row>
    <row r="280" spans="5:40">
      <c r="E280" s="850" t="s">
        <v>2713</v>
      </c>
      <c r="F280" s="850" t="s">
        <v>2707</v>
      </c>
      <c r="AM280" s="850" t="s">
        <v>10054</v>
      </c>
      <c r="AN280" s="850" t="s">
        <v>2997</v>
      </c>
    </row>
    <row r="281" spans="5:40">
      <c r="E281" s="850" t="s">
        <v>1157</v>
      </c>
      <c r="F281" s="850" t="s">
        <v>596</v>
      </c>
      <c r="AM281" s="850" t="s">
        <v>10055</v>
      </c>
      <c r="AN281" s="850" t="s">
        <v>3001</v>
      </c>
    </row>
    <row r="282" spans="5:40">
      <c r="E282" s="850" t="s">
        <v>147</v>
      </c>
      <c r="F282" s="850" t="s">
        <v>1090</v>
      </c>
      <c r="AM282" s="850" t="s">
        <v>2984</v>
      </c>
      <c r="AN282" s="850" t="s">
        <v>3010</v>
      </c>
    </row>
    <row r="283" spans="5:40">
      <c r="E283" s="850" t="s">
        <v>1117</v>
      </c>
      <c r="F283" s="850" t="s">
        <v>1483</v>
      </c>
      <c r="AM283" s="850" t="s">
        <v>7386</v>
      </c>
      <c r="AN283" s="850" t="s">
        <v>3013</v>
      </c>
    </row>
    <row r="284" spans="5:40">
      <c r="E284" s="850" t="s">
        <v>2456</v>
      </c>
      <c r="F284" s="850" t="s">
        <v>1225</v>
      </c>
      <c r="AM284" s="850" t="s">
        <v>10056</v>
      </c>
      <c r="AN284" s="850" t="s">
        <v>2110</v>
      </c>
    </row>
    <row r="285" spans="5:40">
      <c r="E285" s="850" t="s">
        <v>2720</v>
      </c>
      <c r="F285" s="850" t="s">
        <v>2717</v>
      </c>
      <c r="AM285" s="850" t="s">
        <v>10057</v>
      </c>
      <c r="AN285" s="850" t="s">
        <v>3019</v>
      </c>
    </row>
    <row r="286" spans="5:40">
      <c r="E286" s="850" t="s">
        <v>2724</v>
      </c>
      <c r="F286" s="850" t="s">
        <v>2722</v>
      </c>
      <c r="AM286" s="850" t="s">
        <v>240</v>
      </c>
      <c r="AN286" s="850" t="s">
        <v>3021</v>
      </c>
    </row>
    <row r="287" spans="5:40">
      <c r="E287" s="850" t="s">
        <v>1120</v>
      </c>
      <c r="F287" s="850" t="s">
        <v>1075</v>
      </c>
      <c r="AM287" s="850" t="s">
        <v>10058</v>
      </c>
      <c r="AN287" s="850" t="s">
        <v>3028</v>
      </c>
    </row>
    <row r="288" spans="5:40">
      <c r="E288" s="850" t="s">
        <v>2730</v>
      </c>
      <c r="F288" s="850" t="s">
        <v>1441</v>
      </c>
      <c r="AM288" s="850" t="s">
        <v>10059</v>
      </c>
      <c r="AN288" s="850" t="s">
        <v>2950</v>
      </c>
    </row>
    <row r="289" spans="5:40">
      <c r="E289" s="850" t="s">
        <v>1298</v>
      </c>
      <c r="F289" s="850" t="s">
        <v>2732</v>
      </c>
      <c r="AM289" s="850" t="s">
        <v>10060</v>
      </c>
      <c r="AN289" s="850" t="s">
        <v>3034</v>
      </c>
    </row>
    <row r="290" spans="5:40">
      <c r="E290" s="850" t="s">
        <v>813</v>
      </c>
      <c r="F290" s="850" t="s">
        <v>2734</v>
      </c>
      <c r="AM290" s="850" t="s">
        <v>7208</v>
      </c>
      <c r="AN290" s="850" t="s">
        <v>3035</v>
      </c>
    </row>
    <row r="291" spans="5:40">
      <c r="E291" s="850" t="s">
        <v>1489</v>
      </c>
      <c r="F291" s="850" t="s">
        <v>2740</v>
      </c>
      <c r="AM291" s="850" t="s">
        <v>4818</v>
      </c>
      <c r="AN291" s="850" t="s">
        <v>874</v>
      </c>
    </row>
    <row r="292" spans="5:40">
      <c r="E292" s="850" t="s">
        <v>2746</v>
      </c>
      <c r="F292" s="850" t="s">
        <v>2743</v>
      </c>
      <c r="AM292" s="850" t="s">
        <v>10061</v>
      </c>
      <c r="AN292" s="850" t="s">
        <v>3046</v>
      </c>
    </row>
    <row r="293" spans="5:40">
      <c r="E293" s="850" t="s">
        <v>2558</v>
      </c>
      <c r="F293" s="850" t="s">
        <v>2747</v>
      </c>
      <c r="AM293" s="850" t="s">
        <v>10063</v>
      </c>
      <c r="AN293" s="850" t="s">
        <v>3051</v>
      </c>
    </row>
    <row r="294" spans="5:40">
      <c r="E294" s="850" t="s">
        <v>2754</v>
      </c>
      <c r="F294" s="850" t="s">
        <v>2751</v>
      </c>
      <c r="AM294" s="850" t="s">
        <v>10064</v>
      </c>
      <c r="AN294" s="850" t="s">
        <v>1018</v>
      </c>
    </row>
    <row r="295" spans="5:40">
      <c r="E295" s="850" t="s">
        <v>2768</v>
      </c>
      <c r="F295" s="850" t="s">
        <v>2684</v>
      </c>
      <c r="AM295" s="850" t="s">
        <v>10065</v>
      </c>
      <c r="AN295" s="850" t="s">
        <v>2177</v>
      </c>
    </row>
    <row r="296" spans="5:40">
      <c r="E296" s="850" t="s">
        <v>2594</v>
      </c>
      <c r="F296" s="850" t="s">
        <v>2772</v>
      </c>
      <c r="AM296" s="850" t="s">
        <v>10066</v>
      </c>
      <c r="AN296" s="850" t="s">
        <v>394</v>
      </c>
    </row>
    <row r="297" spans="5:40">
      <c r="E297" s="850" t="s">
        <v>1068</v>
      </c>
      <c r="F297" s="850" t="s">
        <v>2044</v>
      </c>
      <c r="AM297" s="850" t="s">
        <v>10025</v>
      </c>
      <c r="AN297" s="850" t="s">
        <v>220</v>
      </c>
    </row>
    <row r="298" spans="5:40">
      <c r="E298" s="850" t="s">
        <v>529</v>
      </c>
      <c r="F298" s="850" t="s">
        <v>2774</v>
      </c>
      <c r="AM298" s="850" t="s">
        <v>5799</v>
      </c>
      <c r="AN298" s="850" t="s">
        <v>1358</v>
      </c>
    </row>
    <row r="299" spans="5:40">
      <c r="E299" s="850" t="s">
        <v>2776</v>
      </c>
      <c r="F299" s="850" t="s">
        <v>1907</v>
      </c>
      <c r="AM299" s="850" t="s">
        <v>5111</v>
      </c>
      <c r="AN299" s="850" t="s">
        <v>2568</v>
      </c>
    </row>
    <row r="300" spans="5:40">
      <c r="E300" s="850" t="s">
        <v>2714</v>
      </c>
      <c r="F300" s="850" t="s">
        <v>2779</v>
      </c>
      <c r="AM300" s="850" t="s">
        <v>10067</v>
      </c>
      <c r="AN300" s="850" t="s">
        <v>2620</v>
      </c>
    </row>
    <row r="301" spans="5:40">
      <c r="E301" s="850" t="s">
        <v>2783</v>
      </c>
      <c r="F301" s="850" t="s">
        <v>2781</v>
      </c>
      <c r="AM301" s="850" t="s">
        <v>10068</v>
      </c>
      <c r="AN301" s="850" t="s">
        <v>3065</v>
      </c>
    </row>
    <row r="302" spans="5:40">
      <c r="E302" s="850" t="s">
        <v>1789</v>
      </c>
      <c r="F302" s="850" t="s">
        <v>2692</v>
      </c>
      <c r="AM302" s="850" t="s">
        <v>8153</v>
      </c>
      <c r="AN302" s="850" t="s">
        <v>384</v>
      </c>
    </row>
    <row r="303" spans="5:40">
      <c r="E303" s="850" t="s">
        <v>2790</v>
      </c>
      <c r="F303" s="850" t="s">
        <v>2785</v>
      </c>
      <c r="AM303" s="850" t="s">
        <v>8634</v>
      </c>
      <c r="AN303" s="850" t="s">
        <v>3071</v>
      </c>
    </row>
    <row r="304" spans="5:40">
      <c r="E304" s="850" t="s">
        <v>892</v>
      </c>
      <c r="F304" s="850" t="s">
        <v>2792</v>
      </c>
      <c r="AM304" s="850" t="s">
        <v>10069</v>
      </c>
      <c r="AN304" s="850" t="s">
        <v>3082</v>
      </c>
    </row>
    <row r="305" spans="5:40">
      <c r="E305" s="850" t="s">
        <v>1256</v>
      </c>
      <c r="F305" s="850" t="s">
        <v>2799</v>
      </c>
      <c r="AM305" s="850" t="s">
        <v>2059</v>
      </c>
      <c r="AN305" s="850" t="s">
        <v>3099</v>
      </c>
    </row>
    <row r="306" spans="5:40">
      <c r="E306" s="850" t="s">
        <v>2803</v>
      </c>
      <c r="F306" s="850" t="s">
        <v>2801</v>
      </c>
      <c r="AM306" s="850" t="s">
        <v>10070</v>
      </c>
      <c r="AN306" s="850" t="s">
        <v>3104</v>
      </c>
    </row>
    <row r="307" spans="5:40">
      <c r="E307" s="850" t="s">
        <v>2807</v>
      </c>
      <c r="F307" s="850" t="s">
        <v>2806</v>
      </c>
      <c r="AM307" s="850" t="s">
        <v>10071</v>
      </c>
      <c r="AN307" s="850" t="s">
        <v>3146</v>
      </c>
    </row>
    <row r="308" spans="5:40">
      <c r="E308" s="850" t="s">
        <v>2610</v>
      </c>
      <c r="F308" s="850" t="s">
        <v>2812</v>
      </c>
      <c r="AM308" s="850" t="s">
        <v>10072</v>
      </c>
      <c r="AN308" s="850" t="s">
        <v>2627</v>
      </c>
    </row>
    <row r="309" spans="5:40">
      <c r="E309" s="850" t="s">
        <v>2815</v>
      </c>
      <c r="F309" s="850" t="s">
        <v>1696</v>
      </c>
      <c r="AM309" s="850" t="s">
        <v>10073</v>
      </c>
      <c r="AN309" s="850" t="s">
        <v>2978</v>
      </c>
    </row>
    <row r="310" spans="5:40">
      <c r="E310" s="850" t="s">
        <v>1137</v>
      </c>
      <c r="F310" s="850" t="s">
        <v>2647</v>
      </c>
      <c r="AM310" s="850" t="s">
        <v>10074</v>
      </c>
      <c r="AN310" s="850" t="s">
        <v>2017</v>
      </c>
    </row>
    <row r="311" spans="5:40">
      <c r="E311" s="850" t="s">
        <v>2036</v>
      </c>
      <c r="F311" s="850" t="s">
        <v>2819</v>
      </c>
      <c r="AM311" s="850" t="s">
        <v>10075</v>
      </c>
      <c r="AN311" s="850" t="s">
        <v>3280</v>
      </c>
    </row>
    <row r="312" spans="5:40">
      <c r="E312" s="850" t="s">
        <v>2473</v>
      </c>
      <c r="F312" s="850" t="s">
        <v>372</v>
      </c>
      <c r="AM312" s="850" t="s">
        <v>10076</v>
      </c>
      <c r="AN312" s="850" t="s">
        <v>2909</v>
      </c>
    </row>
    <row r="313" spans="5:40">
      <c r="E313" s="850" t="s">
        <v>2822</v>
      </c>
      <c r="F313" s="850" t="s">
        <v>2553</v>
      </c>
      <c r="AM313" s="850" t="s">
        <v>10077</v>
      </c>
      <c r="AN313" s="850" t="s">
        <v>3287</v>
      </c>
    </row>
    <row r="314" spans="5:40">
      <c r="E314" s="850" t="s">
        <v>2828</v>
      </c>
      <c r="F314" s="850" t="s">
        <v>1440</v>
      </c>
      <c r="AM314" s="850" t="s">
        <v>10078</v>
      </c>
      <c r="AN314" s="850" t="s">
        <v>3293</v>
      </c>
    </row>
    <row r="315" spans="5:40">
      <c r="E315" s="850" t="s">
        <v>2833</v>
      </c>
      <c r="F315" s="850" t="s">
        <v>1461</v>
      </c>
      <c r="AM315" s="850" t="s">
        <v>10079</v>
      </c>
      <c r="AN315" s="850" t="s">
        <v>3302</v>
      </c>
    </row>
    <row r="316" spans="5:40">
      <c r="E316" s="850" t="s">
        <v>2838</v>
      </c>
      <c r="F316" s="850" t="s">
        <v>1468</v>
      </c>
      <c r="AM316" s="850" t="s">
        <v>10081</v>
      </c>
      <c r="AN316" s="850" t="s">
        <v>3305</v>
      </c>
    </row>
    <row r="317" spans="5:40">
      <c r="E317" s="850" t="s">
        <v>2843</v>
      </c>
      <c r="F317" s="850" t="s">
        <v>2575</v>
      </c>
      <c r="AM317" s="850" t="s">
        <v>3807</v>
      </c>
      <c r="AN317" s="850" t="s">
        <v>2679</v>
      </c>
    </row>
    <row r="318" spans="5:40">
      <c r="E318" s="850" t="s">
        <v>2077</v>
      </c>
      <c r="F318" s="850" t="s">
        <v>2685</v>
      </c>
      <c r="AM318" s="850" t="s">
        <v>10083</v>
      </c>
      <c r="AN318" s="850" t="s">
        <v>430</v>
      </c>
    </row>
    <row r="319" spans="5:40">
      <c r="E319" s="850" t="s">
        <v>2846</v>
      </c>
      <c r="F319" s="850" t="s">
        <v>2844</v>
      </c>
      <c r="AM319" s="850" t="s">
        <v>622</v>
      </c>
      <c r="AN319" s="850" t="s">
        <v>3319</v>
      </c>
    </row>
    <row r="320" spans="5:40">
      <c r="E320" s="850" t="s">
        <v>2169</v>
      </c>
      <c r="F320" s="850" t="s">
        <v>2528</v>
      </c>
      <c r="AM320" s="850" t="s">
        <v>10084</v>
      </c>
      <c r="AN320" s="850" t="s">
        <v>3327</v>
      </c>
    </row>
    <row r="321" spans="5:40">
      <c r="E321" s="850" t="s">
        <v>2853</v>
      </c>
      <c r="F321" s="850" t="s">
        <v>2459</v>
      </c>
      <c r="AM321" s="850" t="s">
        <v>9100</v>
      </c>
      <c r="AN321" s="850" t="s">
        <v>3329</v>
      </c>
    </row>
    <row r="322" spans="5:40">
      <c r="E322" s="850" t="s">
        <v>2788</v>
      </c>
      <c r="F322" s="850" t="s">
        <v>2786</v>
      </c>
      <c r="AM322" s="850" t="s">
        <v>10085</v>
      </c>
      <c r="AN322" s="850" t="s">
        <v>3331</v>
      </c>
    </row>
    <row r="323" spans="5:40">
      <c r="E323" s="850" t="s">
        <v>2854</v>
      </c>
      <c r="F323" s="850" t="s">
        <v>990</v>
      </c>
      <c r="AM323" s="850" t="s">
        <v>10086</v>
      </c>
      <c r="AN323" s="850" t="s">
        <v>3333</v>
      </c>
    </row>
    <row r="324" spans="5:40">
      <c r="E324" s="850" t="s">
        <v>922</v>
      </c>
      <c r="F324" s="850" t="s">
        <v>2858</v>
      </c>
      <c r="AM324" s="850" t="s">
        <v>7924</v>
      </c>
      <c r="AN324" s="850" t="s">
        <v>3338</v>
      </c>
    </row>
    <row r="325" spans="5:40">
      <c r="E325" s="850" t="s">
        <v>584</v>
      </c>
      <c r="F325" s="850" t="s">
        <v>1434</v>
      </c>
      <c r="AM325" s="850" t="s">
        <v>10087</v>
      </c>
      <c r="AN325" s="850" t="s">
        <v>2993</v>
      </c>
    </row>
    <row r="326" spans="5:40">
      <c r="E326" s="850" t="s">
        <v>2861</v>
      </c>
      <c r="F326" s="850" t="s">
        <v>2270</v>
      </c>
      <c r="AM326" s="850" t="s">
        <v>10088</v>
      </c>
      <c r="AN326" s="850" t="s">
        <v>3366</v>
      </c>
    </row>
    <row r="327" spans="5:40">
      <c r="E327" s="850" t="s">
        <v>1214</v>
      </c>
      <c r="F327" s="850" t="s">
        <v>2864</v>
      </c>
      <c r="AM327" s="850" t="s">
        <v>5123</v>
      </c>
      <c r="AN327" s="850" t="s">
        <v>2371</v>
      </c>
    </row>
    <row r="328" spans="5:40">
      <c r="E328" s="850" t="s">
        <v>2054</v>
      </c>
      <c r="F328" s="850" t="s">
        <v>2758</v>
      </c>
      <c r="AM328" s="850" t="s">
        <v>6142</v>
      </c>
      <c r="AN328" s="850" t="s">
        <v>3386</v>
      </c>
    </row>
    <row r="329" spans="5:40">
      <c r="E329" s="850" t="s">
        <v>2826</v>
      </c>
      <c r="F329" s="850" t="s">
        <v>707</v>
      </c>
      <c r="AM329" s="850" t="s">
        <v>10090</v>
      </c>
      <c r="AN329" s="850" t="s">
        <v>3388</v>
      </c>
    </row>
    <row r="330" spans="5:40">
      <c r="E330" s="850" t="s">
        <v>2865</v>
      </c>
      <c r="F330" s="850" t="s">
        <v>2306</v>
      </c>
      <c r="AM330" s="850" t="s">
        <v>10091</v>
      </c>
      <c r="AN330" s="850" t="s">
        <v>648</v>
      </c>
    </row>
    <row r="331" spans="5:40">
      <c r="E331" s="850" t="s">
        <v>2425</v>
      </c>
      <c r="F331" s="850" t="s">
        <v>2866</v>
      </c>
      <c r="AM331" s="850" t="s">
        <v>9925</v>
      </c>
      <c r="AN331" s="850" t="s">
        <v>540</v>
      </c>
    </row>
    <row r="332" spans="5:40">
      <c r="E332" s="850" t="s">
        <v>1095</v>
      </c>
      <c r="F332" s="850" t="s">
        <v>1294</v>
      </c>
      <c r="AM332" s="850" t="s">
        <v>8820</v>
      </c>
      <c r="AN332" s="850" t="s">
        <v>3410</v>
      </c>
    </row>
    <row r="333" spans="5:40">
      <c r="E333" s="850" t="s">
        <v>1590</v>
      </c>
      <c r="F333" s="850" t="s">
        <v>2869</v>
      </c>
      <c r="AM333" s="850" t="s">
        <v>10093</v>
      </c>
      <c r="AN333" s="850" t="s">
        <v>3523</v>
      </c>
    </row>
    <row r="334" spans="5:40">
      <c r="E334" s="850" t="s">
        <v>2878</v>
      </c>
      <c r="F334" s="850" t="s">
        <v>2876</v>
      </c>
      <c r="AM334" s="850" t="s">
        <v>10095</v>
      </c>
      <c r="AN334" s="850" t="s">
        <v>2928</v>
      </c>
    </row>
    <row r="335" spans="5:40">
      <c r="E335" s="850" t="s">
        <v>2855</v>
      </c>
      <c r="F335" s="850" t="s">
        <v>2881</v>
      </c>
      <c r="AM335" s="850" t="s">
        <v>10096</v>
      </c>
      <c r="AN335" s="850" t="s">
        <v>810</v>
      </c>
    </row>
    <row r="336" spans="5:40">
      <c r="E336" s="850" t="s">
        <v>1189</v>
      </c>
      <c r="F336" s="850" t="s">
        <v>2883</v>
      </c>
      <c r="AM336" s="850" t="s">
        <v>10097</v>
      </c>
      <c r="AN336" s="850" t="s">
        <v>148</v>
      </c>
    </row>
    <row r="337" spans="5:40">
      <c r="E337" s="850" t="s">
        <v>2000</v>
      </c>
      <c r="F337" s="850" t="s">
        <v>2263</v>
      </c>
      <c r="AM337" s="850" t="s">
        <v>10098</v>
      </c>
      <c r="AN337" s="850" t="s">
        <v>467</v>
      </c>
    </row>
    <row r="338" spans="5:40">
      <c r="E338" s="850" t="s">
        <v>2119</v>
      </c>
      <c r="F338" s="850" t="s">
        <v>2886</v>
      </c>
      <c r="AM338" s="850" t="s">
        <v>10099</v>
      </c>
      <c r="AN338" s="850" t="s">
        <v>3562</v>
      </c>
    </row>
    <row r="339" spans="5:40">
      <c r="E339" s="850" t="s">
        <v>2709</v>
      </c>
      <c r="F339" s="850" t="s">
        <v>104</v>
      </c>
      <c r="AM339" s="850" t="s">
        <v>5030</v>
      </c>
      <c r="AN339" s="850" t="s">
        <v>3565</v>
      </c>
    </row>
    <row r="340" spans="5:40">
      <c r="E340" s="850" t="s">
        <v>2893</v>
      </c>
      <c r="F340" s="850" t="s">
        <v>2890</v>
      </c>
      <c r="AM340" s="850" t="s">
        <v>10100</v>
      </c>
      <c r="AN340" s="850" t="s">
        <v>3569</v>
      </c>
    </row>
    <row r="341" spans="5:40">
      <c r="E341" s="850" t="s">
        <v>2897</v>
      </c>
      <c r="F341" s="850" t="s">
        <v>2895</v>
      </c>
      <c r="AM341" s="850" t="s">
        <v>5588</v>
      </c>
      <c r="AN341" s="850" t="s">
        <v>3039</v>
      </c>
    </row>
    <row r="342" spans="5:40">
      <c r="E342" s="850" t="s">
        <v>2898</v>
      </c>
      <c r="F342" s="850" t="s">
        <v>2483</v>
      </c>
      <c r="AM342" s="850" t="s">
        <v>9134</v>
      </c>
      <c r="AN342" s="850" t="s">
        <v>3578</v>
      </c>
    </row>
    <row r="343" spans="5:40">
      <c r="E343" s="850" t="s">
        <v>1676</v>
      </c>
      <c r="F343" s="850" t="s">
        <v>2901</v>
      </c>
      <c r="AM343" s="850" t="s">
        <v>9673</v>
      </c>
      <c r="AN343" s="850" t="s">
        <v>338</v>
      </c>
    </row>
    <row r="344" spans="5:40">
      <c r="E344" s="850" t="s">
        <v>2902</v>
      </c>
      <c r="F344" s="850" t="s">
        <v>836</v>
      </c>
      <c r="AM344" s="850" t="s">
        <v>10101</v>
      </c>
      <c r="AN344" s="850" t="s">
        <v>3589</v>
      </c>
    </row>
    <row r="345" spans="5:40">
      <c r="E345" s="850" t="s">
        <v>2716</v>
      </c>
      <c r="F345" s="850" t="s">
        <v>1663</v>
      </c>
      <c r="AM345" s="850" t="s">
        <v>10102</v>
      </c>
      <c r="AN345" s="850" t="s">
        <v>181</v>
      </c>
    </row>
    <row r="346" spans="5:40">
      <c r="E346" s="850" t="s">
        <v>1901</v>
      </c>
      <c r="F346" s="850" t="s">
        <v>2905</v>
      </c>
      <c r="AM346" s="850" t="s">
        <v>7600</v>
      </c>
      <c r="AN346" s="850" t="s">
        <v>3596</v>
      </c>
    </row>
    <row r="347" spans="5:40">
      <c r="E347" s="850" t="s">
        <v>2512</v>
      </c>
      <c r="F347" s="850" t="s">
        <v>2906</v>
      </c>
      <c r="AM347" s="850" t="s">
        <v>3846</v>
      </c>
      <c r="AN347" s="850" t="s">
        <v>3599</v>
      </c>
    </row>
    <row r="348" spans="5:40">
      <c r="E348" s="850" t="s">
        <v>1985</v>
      </c>
      <c r="F348" s="850" t="s">
        <v>2911</v>
      </c>
      <c r="AM348" s="850" t="s">
        <v>4486</v>
      </c>
      <c r="AN348" s="850" t="s">
        <v>3605</v>
      </c>
    </row>
    <row r="349" spans="5:40">
      <c r="E349" s="850" t="s">
        <v>1317</v>
      </c>
      <c r="F349" s="850" t="s">
        <v>134</v>
      </c>
      <c r="AM349" s="850" t="s">
        <v>2377</v>
      </c>
      <c r="AN349" s="850" t="s">
        <v>3612</v>
      </c>
    </row>
    <row r="350" spans="5:40">
      <c r="E350" s="850" t="s">
        <v>2912</v>
      </c>
      <c r="F350" s="850" t="s">
        <v>1371</v>
      </c>
      <c r="AM350" s="850" t="s">
        <v>10103</v>
      </c>
      <c r="AN350" s="850" t="s">
        <v>2057</v>
      </c>
    </row>
    <row r="351" spans="5:40">
      <c r="E351" s="850" t="s">
        <v>2918</v>
      </c>
      <c r="F351" s="850" t="s">
        <v>1510</v>
      </c>
      <c r="AM351" s="850" t="s">
        <v>5281</v>
      </c>
      <c r="AN351" s="850" t="s">
        <v>101</v>
      </c>
    </row>
    <row r="352" spans="5:40">
      <c r="E352" s="850" t="s">
        <v>2923</v>
      </c>
      <c r="F352" s="850" t="s">
        <v>2920</v>
      </c>
      <c r="AM352" s="850" t="s">
        <v>10105</v>
      </c>
      <c r="AN352" s="850" t="s">
        <v>3618</v>
      </c>
    </row>
    <row r="353" spans="5:40">
      <c r="E353" s="850" t="s">
        <v>614</v>
      </c>
      <c r="F353" s="850" t="s">
        <v>2925</v>
      </c>
      <c r="AM353" s="850" t="s">
        <v>10106</v>
      </c>
      <c r="AN353" s="850" t="s">
        <v>2011</v>
      </c>
    </row>
    <row r="354" spans="5:40">
      <c r="E354" s="850" t="s">
        <v>5</v>
      </c>
      <c r="F354" s="850" t="s">
        <v>2607</v>
      </c>
      <c r="AM354" s="850" t="s">
        <v>10108</v>
      </c>
      <c r="AN354" s="850" t="s">
        <v>3624</v>
      </c>
    </row>
    <row r="355" spans="5:40">
      <c r="E355" s="850" t="s">
        <v>1490</v>
      </c>
      <c r="F355" s="850" t="s">
        <v>1609</v>
      </c>
      <c r="AM355" s="850" t="s">
        <v>10109</v>
      </c>
      <c r="AN355" s="850" t="s">
        <v>3628</v>
      </c>
    </row>
    <row r="356" spans="5:40">
      <c r="E356" s="850" t="s">
        <v>303</v>
      </c>
      <c r="F356" s="850" t="s">
        <v>1955</v>
      </c>
      <c r="AM356" s="850" t="s">
        <v>10110</v>
      </c>
      <c r="AN356" s="850" t="s">
        <v>2863</v>
      </c>
    </row>
    <row r="357" spans="5:40">
      <c r="E357" s="850" t="s">
        <v>2418</v>
      </c>
      <c r="F357" s="850" t="s">
        <v>1612</v>
      </c>
      <c r="AM357" s="850" t="s">
        <v>8179</v>
      </c>
      <c r="AN357" s="850" t="s">
        <v>3634</v>
      </c>
    </row>
    <row r="358" spans="5:40">
      <c r="E358" s="850" t="s">
        <v>543</v>
      </c>
      <c r="F358" s="850" t="s">
        <v>2927</v>
      </c>
      <c r="AM358" s="850" t="s">
        <v>775</v>
      </c>
      <c r="AN358" s="850" t="s">
        <v>3637</v>
      </c>
    </row>
    <row r="359" spans="5:40">
      <c r="E359" s="850" t="s">
        <v>653</v>
      </c>
      <c r="F359" s="850" t="s">
        <v>190</v>
      </c>
      <c r="AM359" s="850" t="s">
        <v>10111</v>
      </c>
      <c r="AN359" s="850" t="s">
        <v>3260</v>
      </c>
    </row>
    <row r="360" spans="5:40">
      <c r="E360" s="850" t="s">
        <v>1577</v>
      </c>
      <c r="F360" s="850" t="s">
        <v>1417</v>
      </c>
      <c r="AM360" s="850" t="s">
        <v>10112</v>
      </c>
      <c r="AN360" s="850" t="s">
        <v>3641</v>
      </c>
    </row>
    <row r="361" spans="5:40">
      <c r="E361" s="850" t="s">
        <v>2929</v>
      </c>
      <c r="F361" s="850" t="s">
        <v>1894</v>
      </c>
      <c r="AM361" s="850" t="s">
        <v>6930</v>
      </c>
      <c r="AN361" s="850" t="s">
        <v>3646</v>
      </c>
    </row>
    <row r="362" spans="5:40">
      <c r="E362" s="850" t="s">
        <v>2635</v>
      </c>
      <c r="F362" s="850" t="s">
        <v>2931</v>
      </c>
      <c r="AM362" s="850" t="s">
        <v>7526</v>
      </c>
      <c r="AN362" s="850" t="s">
        <v>3263</v>
      </c>
    </row>
    <row r="363" spans="5:40">
      <c r="E363" s="850" t="s">
        <v>2735</v>
      </c>
      <c r="F363" s="850" t="s">
        <v>2600</v>
      </c>
      <c r="AM363" s="850" t="s">
        <v>10113</v>
      </c>
      <c r="AN363" s="850" t="s">
        <v>3648</v>
      </c>
    </row>
    <row r="364" spans="5:40">
      <c r="E364" s="850" t="s">
        <v>2934</v>
      </c>
      <c r="F364" s="850" t="s">
        <v>2932</v>
      </c>
      <c r="AM364" s="850" t="s">
        <v>10114</v>
      </c>
      <c r="AN364" s="850" t="s">
        <v>3655</v>
      </c>
    </row>
    <row r="365" spans="5:40">
      <c r="E365" s="850" t="s">
        <v>2926</v>
      </c>
      <c r="F365" s="850" t="s">
        <v>1293</v>
      </c>
      <c r="AM365" s="850" t="s">
        <v>10115</v>
      </c>
      <c r="AN365" s="850" t="s">
        <v>3658</v>
      </c>
    </row>
    <row r="366" spans="5:40">
      <c r="E366" s="850" t="s">
        <v>2937</v>
      </c>
      <c r="F366" s="850" t="s">
        <v>1279</v>
      </c>
      <c r="AM366" s="850" t="s">
        <v>10117</v>
      </c>
      <c r="AN366" s="850" t="s">
        <v>748</v>
      </c>
    </row>
    <row r="367" spans="5:40">
      <c r="E367" s="850" t="s">
        <v>385</v>
      </c>
      <c r="F367" s="850" t="s">
        <v>448</v>
      </c>
      <c r="AM367" s="850" t="s">
        <v>10118</v>
      </c>
      <c r="AN367" s="850" t="s">
        <v>3415</v>
      </c>
    </row>
    <row r="368" spans="5:40">
      <c r="E368" s="850" t="s">
        <v>1797</v>
      </c>
      <c r="F368" s="850" t="s">
        <v>2942</v>
      </c>
      <c r="AM368" s="850" t="s">
        <v>10119</v>
      </c>
      <c r="AN368" s="850" t="s">
        <v>3676</v>
      </c>
    </row>
    <row r="369" spans="5:40">
      <c r="E369" s="850" t="s">
        <v>782</v>
      </c>
      <c r="F369" s="850" t="s">
        <v>267</v>
      </c>
      <c r="AM369" s="850" t="s">
        <v>10122</v>
      </c>
      <c r="AN369" s="850" t="s">
        <v>3023</v>
      </c>
    </row>
    <row r="370" spans="5:40">
      <c r="E370" s="850" t="s">
        <v>575</v>
      </c>
      <c r="F370" s="850" t="s">
        <v>2946</v>
      </c>
      <c r="AM370" s="850" t="s">
        <v>3701</v>
      </c>
      <c r="AN370" s="850" t="s">
        <v>3179</v>
      </c>
    </row>
    <row r="371" spans="5:40">
      <c r="E371" s="850" t="s">
        <v>1944</v>
      </c>
      <c r="F371" s="850" t="s">
        <v>2951</v>
      </c>
      <c r="AM371" s="850" t="s">
        <v>10123</v>
      </c>
      <c r="AN371" s="850" t="s">
        <v>3699</v>
      </c>
    </row>
    <row r="372" spans="5:40">
      <c r="E372" s="850" t="s">
        <v>2953</v>
      </c>
      <c r="F372" s="850" t="s">
        <v>2307</v>
      </c>
      <c r="AM372" s="850" t="s">
        <v>852</v>
      </c>
      <c r="AN372" s="850" t="s">
        <v>3709</v>
      </c>
    </row>
    <row r="373" spans="5:40">
      <c r="E373" s="850" t="s">
        <v>2398</v>
      </c>
      <c r="F373" s="850" t="s">
        <v>2129</v>
      </c>
      <c r="AM373" s="850" t="s">
        <v>10124</v>
      </c>
      <c r="AN373" s="850" t="s">
        <v>3711</v>
      </c>
    </row>
    <row r="374" spans="5:40">
      <c r="E374" s="850" t="s">
        <v>2960</v>
      </c>
      <c r="F374" s="850" t="s">
        <v>2958</v>
      </c>
      <c r="AM374" s="850" t="s">
        <v>9999</v>
      </c>
      <c r="AN374" s="850" t="s">
        <v>2370</v>
      </c>
    </row>
    <row r="375" spans="5:40">
      <c r="E375" s="850" t="s">
        <v>2965</v>
      </c>
      <c r="F375" s="850" t="s">
        <v>1459</v>
      </c>
      <c r="AM375" s="850" t="s">
        <v>9048</v>
      </c>
      <c r="AN375" s="850" t="s">
        <v>1827</v>
      </c>
    </row>
    <row r="376" spans="5:40">
      <c r="E376" s="850" t="s">
        <v>1582</v>
      </c>
      <c r="F376" s="850" t="s">
        <v>2967</v>
      </c>
      <c r="AM376" s="850" t="s">
        <v>10126</v>
      </c>
      <c r="AN376" s="850" t="s">
        <v>1160</v>
      </c>
    </row>
    <row r="377" spans="5:40">
      <c r="E377" s="850" t="s">
        <v>2972</v>
      </c>
      <c r="F377" s="850" t="s">
        <v>2969</v>
      </c>
      <c r="AM377" s="850" t="s">
        <v>10127</v>
      </c>
      <c r="AN377" s="850" t="s">
        <v>3722</v>
      </c>
    </row>
    <row r="378" spans="5:40">
      <c r="E378" s="850" t="s">
        <v>2975</v>
      </c>
      <c r="F378" s="850" t="s">
        <v>1423</v>
      </c>
      <c r="AM378" s="850" t="s">
        <v>7176</v>
      </c>
      <c r="AN378" s="850" t="s">
        <v>2508</v>
      </c>
    </row>
    <row r="379" spans="5:40">
      <c r="E379" s="850" t="s">
        <v>2980</v>
      </c>
      <c r="F379" s="850" t="s">
        <v>2977</v>
      </c>
      <c r="AM379" s="850" t="s">
        <v>9973</v>
      </c>
      <c r="AN379" s="850" t="s">
        <v>3728</v>
      </c>
    </row>
    <row r="380" spans="5:40">
      <c r="E380" s="850" t="s">
        <v>2986</v>
      </c>
      <c r="F380" s="850" t="s">
        <v>2983</v>
      </c>
      <c r="AM380" s="850" t="s">
        <v>10128</v>
      </c>
      <c r="AN380" s="850" t="s">
        <v>2697</v>
      </c>
    </row>
    <row r="381" spans="5:40">
      <c r="E381" s="850" t="s">
        <v>2988</v>
      </c>
      <c r="F381" s="850" t="s">
        <v>1680</v>
      </c>
      <c r="AM381" s="850" t="s">
        <v>10129</v>
      </c>
      <c r="AN381" s="850" t="s">
        <v>2900</v>
      </c>
    </row>
    <row r="382" spans="5:40">
      <c r="E382" s="850" t="s">
        <v>2990</v>
      </c>
      <c r="F382" s="850" t="s">
        <v>867</v>
      </c>
      <c r="AM382" s="850" t="s">
        <v>10131</v>
      </c>
      <c r="AN382" s="850" t="s">
        <v>3732</v>
      </c>
    </row>
    <row r="383" spans="5:40">
      <c r="E383" s="850" t="s">
        <v>405</v>
      </c>
      <c r="F383" s="850" t="s">
        <v>2997</v>
      </c>
      <c r="AM383" s="850" t="s">
        <v>4844</v>
      </c>
      <c r="AN383" s="850" t="s">
        <v>2404</v>
      </c>
    </row>
    <row r="384" spans="5:40">
      <c r="E384" s="850" t="s">
        <v>3006</v>
      </c>
      <c r="F384" s="850" t="s">
        <v>3001</v>
      </c>
      <c r="AM384" s="850" t="s">
        <v>10132</v>
      </c>
      <c r="AN384" s="850" t="s">
        <v>1840</v>
      </c>
    </row>
    <row r="385" spans="5:40">
      <c r="E385" s="850" t="s">
        <v>659</v>
      </c>
      <c r="F385" s="850" t="s">
        <v>3010</v>
      </c>
      <c r="AM385" s="850" t="s">
        <v>10136</v>
      </c>
      <c r="AN385" s="850" t="s">
        <v>3742</v>
      </c>
    </row>
    <row r="386" spans="5:40">
      <c r="E386" s="850" t="s">
        <v>2168</v>
      </c>
      <c r="F386" s="850" t="s">
        <v>3013</v>
      </c>
      <c r="AM386" s="850" t="s">
        <v>10137</v>
      </c>
      <c r="AN386" s="850" t="s">
        <v>3753</v>
      </c>
    </row>
    <row r="387" spans="5:40">
      <c r="E387" s="850" t="s">
        <v>3017</v>
      </c>
      <c r="F387" s="850" t="s">
        <v>2110</v>
      </c>
      <c r="AM387" s="850" t="s">
        <v>991</v>
      </c>
      <c r="AN387" s="850" t="s">
        <v>2050</v>
      </c>
    </row>
    <row r="388" spans="5:40">
      <c r="E388" s="850" t="s">
        <v>2569</v>
      </c>
      <c r="F388" s="850" t="s">
        <v>3019</v>
      </c>
      <c r="AM388" s="850" t="s">
        <v>3457</v>
      </c>
      <c r="AN388" s="850" t="s">
        <v>3642</v>
      </c>
    </row>
    <row r="389" spans="5:40">
      <c r="E389" s="850" t="s">
        <v>3026</v>
      </c>
      <c r="F389" s="850" t="s">
        <v>3021</v>
      </c>
      <c r="AM389" s="850" t="s">
        <v>8782</v>
      </c>
      <c r="AN389" s="850" t="s">
        <v>3788</v>
      </c>
    </row>
    <row r="390" spans="5:40">
      <c r="E390" s="850" t="s">
        <v>853</v>
      </c>
      <c r="F390" s="850" t="s">
        <v>3028</v>
      </c>
      <c r="AM390" s="850" t="s">
        <v>10138</v>
      </c>
      <c r="AN390" s="850" t="s">
        <v>3801</v>
      </c>
    </row>
    <row r="391" spans="5:40">
      <c r="E391" s="850" t="s">
        <v>3031</v>
      </c>
      <c r="F391" s="850" t="s">
        <v>2950</v>
      </c>
      <c r="AM391" s="850" t="s">
        <v>10139</v>
      </c>
      <c r="AN391" s="850" t="s">
        <v>1934</v>
      </c>
    </row>
    <row r="392" spans="5:40">
      <c r="E392" s="850" t="s">
        <v>1266</v>
      </c>
      <c r="F392" s="850" t="s">
        <v>3034</v>
      </c>
      <c r="AM392" s="850" t="s">
        <v>7948</v>
      </c>
      <c r="AN392" s="850" t="s">
        <v>3803</v>
      </c>
    </row>
    <row r="393" spans="5:40">
      <c r="E393" s="850" t="s">
        <v>3042</v>
      </c>
      <c r="F393" s="850" t="s">
        <v>3035</v>
      </c>
      <c r="AM393" s="850" t="s">
        <v>10140</v>
      </c>
      <c r="AN393" s="850" t="s">
        <v>3445</v>
      </c>
    </row>
    <row r="394" spans="5:40">
      <c r="E394" s="850" t="s">
        <v>2687</v>
      </c>
      <c r="F394" s="850" t="s">
        <v>874</v>
      </c>
      <c r="AM394" s="850" t="s">
        <v>10141</v>
      </c>
      <c r="AN394" s="850" t="s">
        <v>165</v>
      </c>
    </row>
    <row r="395" spans="5:40">
      <c r="E395" s="850" t="s">
        <v>3049</v>
      </c>
      <c r="F395" s="850" t="s">
        <v>3046</v>
      </c>
      <c r="AM395" s="850" t="s">
        <v>1781</v>
      </c>
      <c r="AN395" s="850" t="s">
        <v>1844</v>
      </c>
    </row>
    <row r="396" spans="5:40">
      <c r="E396" s="850" t="s">
        <v>1496</v>
      </c>
      <c r="F396" s="850" t="s">
        <v>3051</v>
      </c>
      <c r="AM396" s="850" t="s">
        <v>10142</v>
      </c>
      <c r="AN396" s="850" t="s">
        <v>2857</v>
      </c>
    </row>
    <row r="397" spans="5:40">
      <c r="E397" s="850" t="s">
        <v>3053</v>
      </c>
      <c r="F397" s="850" t="s">
        <v>1018</v>
      </c>
      <c r="AM397" s="850" t="s">
        <v>10143</v>
      </c>
      <c r="AN397" s="850" t="s">
        <v>3825</v>
      </c>
    </row>
    <row r="398" spans="5:40">
      <c r="E398" s="850" t="s">
        <v>1569</v>
      </c>
      <c r="F398" s="850" t="s">
        <v>2177</v>
      </c>
      <c r="AM398" s="850" t="s">
        <v>10144</v>
      </c>
      <c r="AN398" s="850" t="s">
        <v>2087</v>
      </c>
    </row>
    <row r="399" spans="5:40">
      <c r="E399" s="850" t="s">
        <v>3056</v>
      </c>
      <c r="F399" s="850" t="s">
        <v>394</v>
      </c>
      <c r="AM399" s="850" t="s">
        <v>10145</v>
      </c>
      <c r="AN399" s="850" t="s">
        <v>1405</v>
      </c>
    </row>
    <row r="400" spans="5:40">
      <c r="E400" s="850" t="s">
        <v>3060</v>
      </c>
      <c r="F400" s="850" t="s">
        <v>220</v>
      </c>
      <c r="AM400" s="850" t="s">
        <v>10146</v>
      </c>
      <c r="AN400" s="850" t="s">
        <v>3834</v>
      </c>
    </row>
    <row r="401" spans="5:40">
      <c r="E401" s="850" t="s">
        <v>16</v>
      </c>
      <c r="F401" s="850" t="s">
        <v>1358</v>
      </c>
      <c r="AM401" s="850" t="s">
        <v>10147</v>
      </c>
      <c r="AN401" s="850" t="s">
        <v>1411</v>
      </c>
    </row>
    <row r="402" spans="5:40">
      <c r="E402" s="850" t="s">
        <v>3064</v>
      </c>
      <c r="F402" s="850" t="s">
        <v>2568</v>
      </c>
      <c r="AM402" s="850" t="s">
        <v>10148</v>
      </c>
      <c r="AN402" s="850" t="s">
        <v>3844</v>
      </c>
    </row>
    <row r="403" spans="5:40">
      <c r="E403" s="850" t="s">
        <v>650</v>
      </c>
      <c r="F403" s="850" t="s">
        <v>2620</v>
      </c>
      <c r="AM403" s="850" t="s">
        <v>1805</v>
      </c>
      <c r="AN403" s="850" t="s">
        <v>3075</v>
      </c>
    </row>
    <row r="404" spans="5:40">
      <c r="E404" s="850" t="s">
        <v>2694</v>
      </c>
      <c r="F404" s="850" t="s">
        <v>3065</v>
      </c>
      <c r="AM404" s="850" t="s">
        <v>10149</v>
      </c>
      <c r="AN404" s="850" t="s">
        <v>3850</v>
      </c>
    </row>
    <row r="405" spans="5:40">
      <c r="E405" s="850" t="s">
        <v>2275</v>
      </c>
      <c r="F405" s="850" t="s">
        <v>384</v>
      </c>
      <c r="AM405" s="850" t="s">
        <v>7461</v>
      </c>
      <c r="AN405" s="850" t="s">
        <v>611</v>
      </c>
    </row>
    <row r="406" spans="5:40">
      <c r="E406" s="850" t="s">
        <v>3076</v>
      </c>
      <c r="F406" s="850" t="s">
        <v>3071</v>
      </c>
      <c r="AM406" s="850" t="s">
        <v>8470</v>
      </c>
      <c r="AN406" s="850" t="s">
        <v>2318</v>
      </c>
    </row>
    <row r="407" spans="5:40">
      <c r="E407" s="850" t="s">
        <v>3077</v>
      </c>
      <c r="F407" s="850" t="s">
        <v>1626</v>
      </c>
      <c r="AM407" s="850" t="s">
        <v>9395</v>
      </c>
      <c r="AN407" s="850" t="s">
        <v>2492</v>
      </c>
    </row>
    <row r="408" spans="5:40">
      <c r="E408" s="850" t="s">
        <v>3083</v>
      </c>
      <c r="F408" s="850" t="s">
        <v>3082</v>
      </c>
      <c r="AM408" s="850" t="s">
        <v>6179</v>
      </c>
      <c r="AN408" s="850" t="s">
        <v>515</v>
      </c>
    </row>
    <row r="409" spans="5:40">
      <c r="E409" s="850" t="s">
        <v>3084</v>
      </c>
      <c r="F409" s="850" t="s">
        <v>310</v>
      </c>
      <c r="AM409" s="850" t="s">
        <v>10150</v>
      </c>
      <c r="AN409" s="850" t="s">
        <v>1971</v>
      </c>
    </row>
    <row r="410" spans="5:40">
      <c r="E410" s="850" t="s">
        <v>2363</v>
      </c>
      <c r="F410" s="850" t="s">
        <v>1045</v>
      </c>
      <c r="AM410" s="850" t="s">
        <v>10151</v>
      </c>
      <c r="AN410" s="850" t="s">
        <v>323</v>
      </c>
    </row>
    <row r="411" spans="5:40">
      <c r="E411" s="850" t="s">
        <v>3093</v>
      </c>
      <c r="F411" s="850" t="s">
        <v>3088</v>
      </c>
      <c r="AM411" s="850" t="s">
        <v>10152</v>
      </c>
      <c r="AN411" s="850" t="s">
        <v>1989</v>
      </c>
    </row>
    <row r="412" spans="5:40">
      <c r="E412" s="850" t="s">
        <v>1593</v>
      </c>
      <c r="F412" s="850" t="s">
        <v>3099</v>
      </c>
      <c r="AM412" s="850" t="s">
        <v>3002</v>
      </c>
      <c r="AN412" s="850" t="s">
        <v>3861</v>
      </c>
    </row>
    <row r="413" spans="5:40">
      <c r="E413" s="850" t="s">
        <v>3105</v>
      </c>
      <c r="F413" s="850" t="s">
        <v>3104</v>
      </c>
      <c r="AM413" s="850" t="s">
        <v>10154</v>
      </c>
      <c r="AN413" s="850" t="s">
        <v>3871</v>
      </c>
    </row>
    <row r="414" spans="5:40">
      <c r="E414" s="850" t="s">
        <v>3114</v>
      </c>
      <c r="F414" s="850" t="s">
        <v>3107</v>
      </c>
      <c r="AM414" s="850" t="s">
        <v>10156</v>
      </c>
      <c r="AN414" s="850" t="s">
        <v>3873</v>
      </c>
    </row>
    <row r="415" spans="5:40">
      <c r="E415" s="850" t="s">
        <v>3122</v>
      </c>
      <c r="F415" s="850" t="s">
        <v>3118</v>
      </c>
      <c r="AM415" s="850" t="s">
        <v>10157</v>
      </c>
      <c r="AN415" s="850" t="s">
        <v>3869</v>
      </c>
    </row>
    <row r="416" spans="5:40">
      <c r="E416" s="850" t="s">
        <v>3125</v>
      </c>
      <c r="F416" s="850" t="s">
        <v>3124</v>
      </c>
      <c r="AM416" s="850" t="s">
        <v>5764</v>
      </c>
      <c r="AN416" s="850" t="s">
        <v>3874</v>
      </c>
    </row>
    <row r="417" spans="5:40">
      <c r="E417" s="850" t="s">
        <v>3127</v>
      </c>
      <c r="F417" s="850" t="s">
        <v>1530</v>
      </c>
      <c r="AM417" s="850" t="s">
        <v>6004</v>
      </c>
      <c r="AN417" s="850" t="s">
        <v>3857</v>
      </c>
    </row>
    <row r="418" spans="5:40">
      <c r="E418" s="850" t="s">
        <v>3140</v>
      </c>
      <c r="F418" s="850" t="s">
        <v>3128</v>
      </c>
      <c r="AM418" s="850" t="s">
        <v>10159</v>
      </c>
      <c r="AN418" s="850" t="s">
        <v>3881</v>
      </c>
    </row>
    <row r="419" spans="5:40">
      <c r="E419" s="850" t="s">
        <v>3149</v>
      </c>
      <c r="F419" s="850" t="s">
        <v>3146</v>
      </c>
      <c r="AM419" s="850" t="s">
        <v>10161</v>
      </c>
      <c r="AN419" s="850" t="s">
        <v>3885</v>
      </c>
    </row>
    <row r="420" spans="5:40">
      <c r="E420" s="850" t="s">
        <v>3154</v>
      </c>
      <c r="F420" s="850" t="s">
        <v>2749</v>
      </c>
      <c r="AM420" s="850" t="s">
        <v>10162</v>
      </c>
      <c r="AN420" s="850" t="s">
        <v>3911</v>
      </c>
    </row>
    <row r="421" spans="5:40">
      <c r="E421" s="850" t="s">
        <v>3161</v>
      </c>
      <c r="F421" s="850" t="s">
        <v>3159</v>
      </c>
      <c r="AM421" s="850" t="s">
        <v>10163</v>
      </c>
      <c r="AN421" s="850" t="s">
        <v>417</v>
      </c>
    </row>
    <row r="422" spans="5:40">
      <c r="E422" s="850" t="s">
        <v>3165</v>
      </c>
      <c r="F422" s="850" t="s">
        <v>3163</v>
      </c>
      <c r="AM422" s="850" t="s">
        <v>10164</v>
      </c>
      <c r="AN422" s="850" t="s">
        <v>1362</v>
      </c>
    </row>
    <row r="423" spans="5:40">
      <c r="E423" s="850" t="s">
        <v>2955</v>
      </c>
      <c r="F423" s="850" t="s">
        <v>2627</v>
      </c>
      <c r="AM423" s="850" t="s">
        <v>10165</v>
      </c>
      <c r="AN423" s="850" t="s">
        <v>379</v>
      </c>
    </row>
    <row r="424" spans="5:40">
      <c r="E424" s="850" t="s">
        <v>875</v>
      </c>
      <c r="F424" s="850" t="s">
        <v>284</v>
      </c>
      <c r="AM424" s="850" t="s">
        <v>10166</v>
      </c>
      <c r="AN424" s="850" t="s">
        <v>3924</v>
      </c>
    </row>
    <row r="425" spans="5:40">
      <c r="E425" s="850" t="s">
        <v>3171</v>
      </c>
      <c r="F425" s="850" t="s">
        <v>3170</v>
      </c>
      <c r="AM425" s="850" t="s">
        <v>5720</v>
      </c>
      <c r="AN425" s="850" t="s">
        <v>3926</v>
      </c>
    </row>
    <row r="426" spans="5:40">
      <c r="E426" s="850" t="s">
        <v>3174</v>
      </c>
      <c r="F426" s="850" t="s">
        <v>2884</v>
      </c>
      <c r="AM426" s="850" t="s">
        <v>10167</v>
      </c>
      <c r="AN426" s="850" t="s">
        <v>3938</v>
      </c>
    </row>
    <row r="427" spans="5:40">
      <c r="E427" s="850" t="s">
        <v>3176</v>
      </c>
      <c r="F427" s="850" t="s">
        <v>263</v>
      </c>
      <c r="AM427" s="850" t="s">
        <v>10168</v>
      </c>
      <c r="AN427" s="850" t="s">
        <v>3943</v>
      </c>
    </row>
    <row r="428" spans="5:40">
      <c r="E428" s="850" t="s">
        <v>1383</v>
      </c>
      <c r="F428" s="850" t="s">
        <v>3184</v>
      </c>
      <c r="AM428" s="850" t="s">
        <v>10169</v>
      </c>
      <c r="AN428" s="850" t="s">
        <v>703</v>
      </c>
    </row>
    <row r="429" spans="5:40">
      <c r="E429" s="850" t="s">
        <v>3191</v>
      </c>
      <c r="F429" s="850" t="s">
        <v>3190</v>
      </c>
      <c r="AM429" s="850" t="s">
        <v>7356</v>
      </c>
      <c r="AN429" s="850" t="s">
        <v>3962</v>
      </c>
    </row>
    <row r="430" spans="5:40">
      <c r="E430" s="850" t="s">
        <v>1223</v>
      </c>
      <c r="F430" s="850" t="s">
        <v>3197</v>
      </c>
      <c r="AM430" s="850" t="s">
        <v>10171</v>
      </c>
      <c r="AN430" s="850" t="s">
        <v>2357</v>
      </c>
    </row>
    <row r="431" spans="5:40">
      <c r="E431" s="850" t="s">
        <v>3202</v>
      </c>
      <c r="F431" s="850" t="s">
        <v>2597</v>
      </c>
      <c r="AM431" s="850" t="s">
        <v>10173</v>
      </c>
      <c r="AN431" s="850" t="s">
        <v>3241</v>
      </c>
    </row>
    <row r="432" spans="5:40">
      <c r="E432" s="850" t="s">
        <v>3205</v>
      </c>
      <c r="F432" s="850" t="s">
        <v>879</v>
      </c>
      <c r="AM432" s="850" t="s">
        <v>10174</v>
      </c>
      <c r="AN432" s="850" t="s">
        <v>1446</v>
      </c>
    </row>
    <row r="433" spans="5:40">
      <c r="E433" s="850" t="s">
        <v>302</v>
      </c>
      <c r="F433" s="850" t="s">
        <v>531</v>
      </c>
      <c r="AM433" s="850" t="s">
        <v>6946</v>
      </c>
      <c r="AN433" s="850" t="s">
        <v>2971</v>
      </c>
    </row>
    <row r="434" spans="5:40">
      <c r="E434" s="850" t="s">
        <v>3210</v>
      </c>
      <c r="F434" s="850" t="s">
        <v>3209</v>
      </c>
      <c r="AM434" s="850" t="s">
        <v>10175</v>
      </c>
      <c r="AN434" s="850" t="s">
        <v>2970</v>
      </c>
    </row>
    <row r="435" spans="5:40">
      <c r="E435" s="850" t="s">
        <v>3212</v>
      </c>
      <c r="F435" s="850" t="s">
        <v>12</v>
      </c>
      <c r="AM435" s="850" t="s">
        <v>10133</v>
      </c>
      <c r="AN435" s="850" t="s">
        <v>3971</v>
      </c>
    </row>
    <row r="436" spans="5:40">
      <c r="E436" s="850" t="s">
        <v>2645</v>
      </c>
      <c r="F436" s="850" t="s">
        <v>822</v>
      </c>
      <c r="AM436" s="850" t="s">
        <v>10176</v>
      </c>
      <c r="AN436" s="850" t="s">
        <v>2567</v>
      </c>
    </row>
    <row r="437" spans="5:40">
      <c r="E437" s="850" t="s">
        <v>3214</v>
      </c>
      <c r="F437" s="850" t="s">
        <v>2189</v>
      </c>
      <c r="AM437" s="850" t="s">
        <v>9803</v>
      </c>
      <c r="AN437" s="850" t="s">
        <v>1675</v>
      </c>
    </row>
    <row r="438" spans="5:40">
      <c r="E438" s="850" t="s">
        <v>402</v>
      </c>
      <c r="F438" s="850" t="s">
        <v>3216</v>
      </c>
      <c r="AM438" s="850" t="s">
        <v>10177</v>
      </c>
      <c r="AN438" s="850" t="s">
        <v>3418</v>
      </c>
    </row>
    <row r="439" spans="5:40">
      <c r="E439" s="850" t="s">
        <v>3224</v>
      </c>
      <c r="F439" s="850" t="s">
        <v>3219</v>
      </c>
      <c r="AM439" s="850" t="s">
        <v>10178</v>
      </c>
      <c r="AN439" s="850" t="s">
        <v>3981</v>
      </c>
    </row>
    <row r="440" spans="5:40">
      <c r="E440" s="850" t="s">
        <v>2782</v>
      </c>
      <c r="F440" s="850" t="s">
        <v>3225</v>
      </c>
      <c r="AM440" s="850" t="s">
        <v>10179</v>
      </c>
      <c r="AN440" s="850" t="s">
        <v>3991</v>
      </c>
    </row>
    <row r="441" spans="5:40">
      <c r="E441" s="850" t="s">
        <v>3229</v>
      </c>
      <c r="F441" s="850" t="s">
        <v>3227</v>
      </c>
      <c r="AM441" s="850" t="s">
        <v>10180</v>
      </c>
      <c r="AN441" s="850" t="s">
        <v>4001</v>
      </c>
    </row>
    <row r="442" spans="5:40">
      <c r="E442" s="850" t="s">
        <v>2390</v>
      </c>
      <c r="F442" s="850" t="s">
        <v>3231</v>
      </c>
      <c r="AM442" s="850" t="s">
        <v>3074</v>
      </c>
      <c r="AN442" s="850" t="s">
        <v>3984</v>
      </c>
    </row>
    <row r="443" spans="5:40">
      <c r="E443" s="850" t="s">
        <v>3236</v>
      </c>
      <c r="F443" s="850" t="s">
        <v>3233</v>
      </c>
      <c r="AM443" s="850" t="s">
        <v>10181</v>
      </c>
      <c r="AN443" s="850" t="s">
        <v>2133</v>
      </c>
    </row>
    <row r="444" spans="5:40">
      <c r="E444" s="850" t="s">
        <v>3221</v>
      </c>
      <c r="F444" s="850" t="s">
        <v>2092</v>
      </c>
      <c r="AM444" s="850" t="s">
        <v>10182</v>
      </c>
      <c r="AN444" s="850" t="s">
        <v>4016</v>
      </c>
    </row>
    <row r="445" spans="5:40">
      <c r="E445" s="850" t="s">
        <v>1155</v>
      </c>
      <c r="F445" s="850" t="s">
        <v>3238</v>
      </c>
      <c r="AM445" s="850" t="s">
        <v>9293</v>
      </c>
      <c r="AN445" s="850" t="s">
        <v>4024</v>
      </c>
    </row>
    <row r="446" spans="5:40">
      <c r="E446" s="850" t="s">
        <v>638</v>
      </c>
      <c r="F446" s="850" t="s">
        <v>3243</v>
      </c>
      <c r="AM446" s="850" t="s">
        <v>10183</v>
      </c>
      <c r="AN446" s="850" t="s">
        <v>269</v>
      </c>
    </row>
    <row r="447" spans="5:40">
      <c r="E447" s="850" t="s">
        <v>3249</v>
      </c>
      <c r="F447" s="850" t="s">
        <v>3248</v>
      </c>
      <c r="AM447" s="850" t="s">
        <v>10184</v>
      </c>
      <c r="AN447" s="850" t="s">
        <v>4032</v>
      </c>
    </row>
    <row r="448" spans="5:40">
      <c r="E448" s="850" t="s">
        <v>3255</v>
      </c>
      <c r="F448" s="850" t="s">
        <v>3252</v>
      </c>
      <c r="AM448" s="850" t="s">
        <v>8000</v>
      </c>
      <c r="AN448" s="850" t="s">
        <v>4034</v>
      </c>
    </row>
    <row r="449" spans="5:40">
      <c r="E449" s="850" t="s">
        <v>2354</v>
      </c>
      <c r="F449" s="850" t="s">
        <v>2978</v>
      </c>
      <c r="AM449" s="850" t="s">
        <v>10185</v>
      </c>
      <c r="AN449" s="850" t="s">
        <v>1144</v>
      </c>
    </row>
    <row r="450" spans="5:40">
      <c r="E450" s="850" t="s">
        <v>3266</v>
      </c>
      <c r="F450" s="850" t="s">
        <v>3264</v>
      </c>
      <c r="AM450" s="850" t="s">
        <v>10186</v>
      </c>
      <c r="AN450" s="850" t="s">
        <v>1426</v>
      </c>
    </row>
    <row r="451" spans="5:40">
      <c r="E451" s="850" t="s">
        <v>2820</v>
      </c>
      <c r="F451" s="850" t="s">
        <v>3270</v>
      </c>
      <c r="AM451" s="850" t="s">
        <v>10187</v>
      </c>
      <c r="AN451" s="850" t="s">
        <v>4040</v>
      </c>
    </row>
    <row r="452" spans="5:40">
      <c r="E452" s="850" t="s">
        <v>3274</v>
      </c>
      <c r="F452" s="850" t="s">
        <v>3272</v>
      </c>
      <c r="AM452" s="850" t="s">
        <v>10188</v>
      </c>
      <c r="AN452" s="850" t="s">
        <v>1920</v>
      </c>
    </row>
    <row r="453" spans="5:40">
      <c r="E453" s="850" t="s">
        <v>1098</v>
      </c>
      <c r="F453" s="850" t="s">
        <v>677</v>
      </c>
      <c r="AM453" s="850" t="s">
        <v>10038</v>
      </c>
      <c r="AN453" s="850" t="s">
        <v>1077</v>
      </c>
    </row>
    <row r="454" spans="5:40">
      <c r="E454" s="850" t="s">
        <v>3276</v>
      </c>
      <c r="F454" s="850" t="s">
        <v>525</v>
      </c>
      <c r="AM454" s="850" t="s">
        <v>1170</v>
      </c>
      <c r="AN454" s="850" t="s">
        <v>4043</v>
      </c>
    </row>
    <row r="455" spans="5:40">
      <c r="E455" s="850" t="s">
        <v>3279</v>
      </c>
      <c r="F455" s="850" t="s">
        <v>2629</v>
      </c>
      <c r="AM455" s="850" t="s">
        <v>2497</v>
      </c>
      <c r="AN455" s="850" t="s">
        <v>4048</v>
      </c>
    </row>
    <row r="456" spans="5:40">
      <c r="E456" s="850" t="s">
        <v>2003</v>
      </c>
      <c r="F456" s="850" t="s">
        <v>2017</v>
      </c>
      <c r="AM456" s="850" t="s">
        <v>1847</v>
      </c>
      <c r="AN456" s="850" t="s">
        <v>4049</v>
      </c>
    </row>
    <row r="457" spans="5:40">
      <c r="E457" s="850" t="s">
        <v>3283</v>
      </c>
      <c r="F457" s="850" t="s">
        <v>3280</v>
      </c>
      <c r="AM457" s="850" t="s">
        <v>7640</v>
      </c>
      <c r="AN457" s="850" t="s">
        <v>2368</v>
      </c>
    </row>
    <row r="458" spans="5:40">
      <c r="E458" s="850" t="s">
        <v>3285</v>
      </c>
      <c r="F458" s="850" t="s">
        <v>2909</v>
      </c>
      <c r="AM458" s="850" t="s">
        <v>10189</v>
      </c>
      <c r="AN458" s="850" t="s">
        <v>1492</v>
      </c>
    </row>
    <row r="459" spans="5:40">
      <c r="E459" s="850" t="s">
        <v>3290</v>
      </c>
      <c r="F459" s="850" t="s">
        <v>3287</v>
      </c>
      <c r="AM459" s="850" t="s">
        <v>10190</v>
      </c>
      <c r="AN459" s="850" t="s">
        <v>4053</v>
      </c>
    </row>
    <row r="460" spans="5:40">
      <c r="E460" s="850" t="s">
        <v>2998</v>
      </c>
      <c r="F460" s="850" t="s">
        <v>3293</v>
      </c>
      <c r="AM460" s="850" t="s">
        <v>579</v>
      </c>
      <c r="AN460" s="850" t="s">
        <v>1871</v>
      </c>
    </row>
    <row r="461" spans="5:40">
      <c r="E461" s="850" t="s">
        <v>2283</v>
      </c>
      <c r="F461" s="850" t="s">
        <v>3298</v>
      </c>
      <c r="AM461" s="850" t="s">
        <v>15</v>
      </c>
      <c r="AN461" s="850" t="s">
        <v>13</v>
      </c>
    </row>
    <row r="462" spans="5:40">
      <c r="E462" s="850" t="s">
        <v>1859</v>
      </c>
      <c r="F462" s="850" t="s">
        <v>3302</v>
      </c>
      <c r="AM462" s="850" t="s">
        <v>10191</v>
      </c>
      <c r="AN462" s="850" t="s">
        <v>1438</v>
      </c>
    </row>
    <row r="463" spans="5:40">
      <c r="E463" s="850" t="s">
        <v>3309</v>
      </c>
      <c r="F463" s="850" t="s">
        <v>3305</v>
      </c>
      <c r="AM463" s="850" t="s">
        <v>10192</v>
      </c>
      <c r="AN463" s="850" t="s">
        <v>3143</v>
      </c>
    </row>
    <row r="464" spans="5:40">
      <c r="E464" s="850" t="s">
        <v>3314</v>
      </c>
      <c r="F464" s="850" t="s">
        <v>3313</v>
      </c>
      <c r="AM464" s="850" t="s">
        <v>3000</v>
      </c>
      <c r="AN464" s="850" t="s">
        <v>4073</v>
      </c>
    </row>
    <row r="465" spans="5:40">
      <c r="E465" s="850" t="s">
        <v>3321</v>
      </c>
      <c r="F465" s="850" t="s">
        <v>2679</v>
      </c>
      <c r="AM465" s="850" t="s">
        <v>10193</v>
      </c>
      <c r="AN465" s="850" t="s">
        <v>52</v>
      </c>
    </row>
    <row r="466" spans="5:40">
      <c r="E466" s="850" t="s">
        <v>3323</v>
      </c>
      <c r="F466" s="850" t="s">
        <v>430</v>
      </c>
      <c r="AM466" s="850" t="s">
        <v>10194</v>
      </c>
      <c r="AN466" s="850" t="s">
        <v>4101</v>
      </c>
    </row>
    <row r="467" spans="5:40">
      <c r="E467" s="850" t="s">
        <v>1009</v>
      </c>
      <c r="F467" s="850" t="s">
        <v>3319</v>
      </c>
      <c r="AM467" s="850" t="s">
        <v>1895</v>
      </c>
      <c r="AN467" s="850" t="s">
        <v>4139</v>
      </c>
    </row>
    <row r="468" spans="5:40">
      <c r="E468" s="850" t="s">
        <v>1311</v>
      </c>
      <c r="F468" s="850" t="s">
        <v>3327</v>
      </c>
      <c r="AM468" s="850" t="s">
        <v>6213</v>
      </c>
      <c r="AN468" s="850" t="s">
        <v>2811</v>
      </c>
    </row>
    <row r="469" spans="5:40">
      <c r="E469" s="850" t="s">
        <v>3330</v>
      </c>
      <c r="F469" s="850" t="s">
        <v>3329</v>
      </c>
      <c r="AM469" s="850" t="s">
        <v>10195</v>
      </c>
      <c r="AN469" s="850" t="s">
        <v>872</v>
      </c>
    </row>
    <row r="470" spans="5:40">
      <c r="E470" s="850" t="s">
        <v>1672</v>
      </c>
      <c r="F470" s="850" t="s">
        <v>3331</v>
      </c>
      <c r="AM470" s="850" t="s">
        <v>10196</v>
      </c>
      <c r="AN470" s="850" t="s">
        <v>2352</v>
      </c>
    </row>
    <row r="471" spans="5:40">
      <c r="E471" s="850" t="s">
        <v>3335</v>
      </c>
      <c r="F471" s="850" t="s">
        <v>3333</v>
      </c>
      <c r="AM471" s="850" t="s">
        <v>10197</v>
      </c>
      <c r="AN471" s="850" t="s">
        <v>4183</v>
      </c>
    </row>
    <row r="472" spans="5:40">
      <c r="E472" s="850" t="s">
        <v>223</v>
      </c>
      <c r="F472" s="850" t="s">
        <v>3338</v>
      </c>
      <c r="AM472" s="850" t="s">
        <v>6773</v>
      </c>
      <c r="AN472" s="850" t="s">
        <v>4185</v>
      </c>
    </row>
    <row r="473" spans="5:40">
      <c r="E473" s="850" t="s">
        <v>3312</v>
      </c>
      <c r="F473" s="850" t="s">
        <v>2765</v>
      </c>
      <c r="AM473" s="850" t="s">
        <v>2796</v>
      </c>
      <c r="AN473" s="850" t="s">
        <v>2566</v>
      </c>
    </row>
    <row r="474" spans="5:40">
      <c r="E474" s="850" t="s">
        <v>2560</v>
      </c>
      <c r="F474" s="850" t="s">
        <v>1445</v>
      </c>
      <c r="AM474" s="850" t="s">
        <v>9557</v>
      </c>
      <c r="AN474" s="850" t="s">
        <v>1237</v>
      </c>
    </row>
    <row r="475" spans="5:40">
      <c r="E475" s="850" t="s">
        <v>2586</v>
      </c>
      <c r="F475" s="850" t="s">
        <v>2265</v>
      </c>
      <c r="AM475" s="850" t="s">
        <v>10198</v>
      </c>
      <c r="AN475" s="850" t="s">
        <v>3652</v>
      </c>
    </row>
    <row r="476" spans="5:40">
      <c r="E476" s="850" t="s">
        <v>1143</v>
      </c>
      <c r="F476" s="850" t="s">
        <v>1384</v>
      </c>
      <c r="AM476" s="850" t="s">
        <v>10199</v>
      </c>
      <c r="AN476" s="850" t="s">
        <v>4197</v>
      </c>
    </row>
    <row r="477" spans="5:40">
      <c r="E477" s="850" t="s">
        <v>1905</v>
      </c>
      <c r="F477" s="850" t="s">
        <v>3344</v>
      </c>
      <c r="AM477" s="850" t="s">
        <v>10200</v>
      </c>
      <c r="AN477" s="850" t="s">
        <v>2649</v>
      </c>
    </row>
    <row r="478" spans="5:40">
      <c r="E478" s="850" t="s">
        <v>3346</v>
      </c>
      <c r="F478" s="850" t="s">
        <v>3345</v>
      </c>
      <c r="AM478" s="850" t="s">
        <v>10201</v>
      </c>
      <c r="AN478" s="850" t="s">
        <v>3451</v>
      </c>
    </row>
    <row r="479" spans="5:40">
      <c r="E479" s="850" t="s">
        <v>3350</v>
      </c>
      <c r="F479" s="850" t="s">
        <v>2993</v>
      </c>
      <c r="AM479" s="850" t="s">
        <v>5422</v>
      </c>
      <c r="AN479" s="850" t="s">
        <v>4166</v>
      </c>
    </row>
    <row r="480" spans="5:40">
      <c r="E480" s="850" t="s">
        <v>3357</v>
      </c>
      <c r="F480" s="850" t="s">
        <v>3351</v>
      </c>
      <c r="AM480" s="850" t="s">
        <v>10202</v>
      </c>
      <c r="AN480" s="850" t="s">
        <v>3733</v>
      </c>
    </row>
    <row r="481" spans="5:40">
      <c r="E481" s="850" t="s">
        <v>2034</v>
      </c>
      <c r="F481" s="850" t="s">
        <v>3360</v>
      </c>
      <c r="AM481" s="850" t="s">
        <v>4543</v>
      </c>
      <c r="AN481" s="850" t="s">
        <v>4207</v>
      </c>
    </row>
    <row r="482" spans="5:40">
      <c r="E482" s="850" t="s">
        <v>439</v>
      </c>
      <c r="F482" s="850" t="s">
        <v>2235</v>
      </c>
      <c r="AM482" s="850" t="s">
        <v>10203</v>
      </c>
      <c r="AN482" s="850" t="s">
        <v>95</v>
      </c>
    </row>
    <row r="483" spans="5:40">
      <c r="E483" s="850" t="s">
        <v>994</v>
      </c>
      <c r="F483" s="850" t="s">
        <v>489</v>
      </c>
      <c r="AM483" s="850" t="s">
        <v>3180</v>
      </c>
      <c r="AN483" s="850" t="s">
        <v>2029</v>
      </c>
    </row>
    <row r="484" spans="5:40">
      <c r="E484" s="850" t="s">
        <v>305</v>
      </c>
      <c r="F484" s="850" t="s">
        <v>3362</v>
      </c>
      <c r="AM484" s="850" t="s">
        <v>10204</v>
      </c>
      <c r="AN484" s="850" t="s">
        <v>1168</v>
      </c>
    </row>
    <row r="485" spans="5:40">
      <c r="E485" s="850" t="s">
        <v>162</v>
      </c>
      <c r="F485" s="850" t="s">
        <v>3366</v>
      </c>
      <c r="AM485" s="850" t="s">
        <v>2255</v>
      </c>
      <c r="AN485" s="850" t="s">
        <v>3976</v>
      </c>
    </row>
    <row r="486" spans="5:40">
      <c r="E486" s="850" t="s">
        <v>3380</v>
      </c>
      <c r="F486" s="850" t="s">
        <v>3375</v>
      </c>
      <c r="AM486" s="850" t="s">
        <v>6173</v>
      </c>
      <c r="AN486" s="850" t="s">
        <v>4217</v>
      </c>
    </row>
    <row r="487" spans="5:40">
      <c r="E487" s="850" t="s">
        <v>3385</v>
      </c>
      <c r="F487" s="850" t="s">
        <v>2371</v>
      </c>
      <c r="AM487" s="850" t="s">
        <v>10205</v>
      </c>
      <c r="AN487" s="850" t="s">
        <v>4221</v>
      </c>
    </row>
    <row r="488" spans="5:40">
      <c r="E488" s="850" t="s">
        <v>2670</v>
      </c>
      <c r="F488" s="850" t="s">
        <v>3386</v>
      </c>
      <c r="AM488" s="850" t="s">
        <v>9540</v>
      </c>
      <c r="AN488" s="850" t="s">
        <v>1766</v>
      </c>
    </row>
    <row r="489" spans="5:40">
      <c r="E489" s="850" t="s">
        <v>3286</v>
      </c>
      <c r="F489" s="850" t="s">
        <v>3388</v>
      </c>
      <c r="AM489" s="850" t="s">
        <v>3870</v>
      </c>
      <c r="AN489" s="850" t="s">
        <v>4236</v>
      </c>
    </row>
    <row r="490" spans="5:40">
      <c r="E490" s="850" t="s">
        <v>865</v>
      </c>
      <c r="F490" s="850" t="s">
        <v>3390</v>
      </c>
      <c r="AM490" s="850" t="s">
        <v>5627</v>
      </c>
      <c r="AN490" s="850" t="s">
        <v>2201</v>
      </c>
    </row>
    <row r="491" spans="5:40">
      <c r="E491" s="850" t="s">
        <v>9</v>
      </c>
      <c r="F491" s="850" t="s">
        <v>648</v>
      </c>
      <c r="AM491" s="850" t="s">
        <v>518</v>
      </c>
      <c r="AN491" s="850" t="s">
        <v>3805</v>
      </c>
    </row>
    <row r="492" spans="5:40">
      <c r="E492" s="850" t="s">
        <v>3396</v>
      </c>
      <c r="F492" s="850" t="s">
        <v>3393</v>
      </c>
      <c r="AM492" s="850" t="s">
        <v>9789</v>
      </c>
      <c r="AN492" s="850" t="s">
        <v>4006</v>
      </c>
    </row>
    <row r="493" spans="5:40">
      <c r="E493" s="850" t="s">
        <v>3402</v>
      </c>
      <c r="F493" s="850" t="s">
        <v>3400</v>
      </c>
      <c r="AM493" s="850" t="s">
        <v>9183</v>
      </c>
      <c r="AN493" s="850" t="s">
        <v>4105</v>
      </c>
    </row>
    <row r="494" spans="5:40">
      <c r="E494" s="850" t="s">
        <v>2117</v>
      </c>
      <c r="F494" s="850" t="s">
        <v>540</v>
      </c>
      <c r="AM494" s="850" t="s">
        <v>7000</v>
      </c>
      <c r="AN494" s="850" t="s">
        <v>4245</v>
      </c>
    </row>
    <row r="495" spans="5:40">
      <c r="E495" s="850" t="s">
        <v>91</v>
      </c>
      <c r="F495" s="850" t="s">
        <v>3403</v>
      </c>
      <c r="AM495" s="850" t="s">
        <v>10206</v>
      </c>
      <c r="AN495" s="850" t="s">
        <v>3708</v>
      </c>
    </row>
    <row r="496" spans="5:40">
      <c r="E496" s="850" t="s">
        <v>3412</v>
      </c>
      <c r="F496" s="850" t="s">
        <v>3410</v>
      </c>
      <c r="AM496" s="850" t="s">
        <v>10207</v>
      </c>
      <c r="AN496" s="850" t="s">
        <v>1053</v>
      </c>
    </row>
    <row r="497" spans="5:40">
      <c r="E497" s="850" t="s">
        <v>3416</v>
      </c>
      <c r="F497" s="850" t="s">
        <v>2338</v>
      </c>
      <c r="AM497" s="850" t="s">
        <v>5045</v>
      </c>
      <c r="AN497" s="850" t="s">
        <v>4092</v>
      </c>
    </row>
    <row r="498" spans="5:40">
      <c r="E498" s="850" t="s">
        <v>3421</v>
      </c>
      <c r="F498" s="850" t="s">
        <v>1014</v>
      </c>
      <c r="AM498" s="850" t="s">
        <v>7131</v>
      </c>
      <c r="AN498" s="850" t="s">
        <v>4286</v>
      </c>
    </row>
    <row r="499" spans="5:40">
      <c r="E499" s="850" t="s">
        <v>742</v>
      </c>
      <c r="F499" s="850" t="s">
        <v>3429</v>
      </c>
      <c r="AM499" s="850" t="s">
        <v>10208</v>
      </c>
      <c r="AN499" s="850">
        <v>10201</v>
      </c>
    </row>
    <row r="500" spans="5:40">
      <c r="E500" s="850" t="s">
        <v>1481</v>
      </c>
      <c r="F500" s="850" t="s">
        <v>3432</v>
      </c>
      <c r="AM500" s="850" t="s">
        <v>1310</v>
      </c>
      <c r="AN500" s="850">
        <v>10202</v>
      </c>
    </row>
    <row r="501" spans="5:40">
      <c r="E501" s="850" t="s">
        <v>474</v>
      </c>
      <c r="F501" s="850" t="s">
        <v>1939</v>
      </c>
      <c r="AM501" s="850" t="s">
        <v>10209</v>
      </c>
      <c r="AN501" s="850">
        <v>10203</v>
      </c>
    </row>
    <row r="502" spans="5:40">
      <c r="E502" s="850" t="s">
        <v>2286</v>
      </c>
      <c r="F502" s="850" t="s">
        <v>3025</v>
      </c>
      <c r="AM502" s="850" t="s">
        <v>10210</v>
      </c>
      <c r="AN502" s="850">
        <v>10204</v>
      </c>
    </row>
    <row r="503" spans="5:40">
      <c r="E503" s="850" t="s">
        <v>3447</v>
      </c>
      <c r="F503" s="850" t="s">
        <v>3440</v>
      </c>
      <c r="AM503" s="850" t="s">
        <v>10212</v>
      </c>
      <c r="AN503" s="850">
        <v>10205</v>
      </c>
    </row>
    <row r="504" spans="5:40">
      <c r="E504" s="850" t="s">
        <v>3452</v>
      </c>
      <c r="F504" s="850" t="s">
        <v>3449</v>
      </c>
      <c r="AM504" s="850" t="s">
        <v>10213</v>
      </c>
      <c r="AN504" s="850">
        <v>10206</v>
      </c>
    </row>
    <row r="505" spans="5:40">
      <c r="E505" s="850" t="s">
        <v>137</v>
      </c>
      <c r="F505" s="850" t="s">
        <v>3455</v>
      </c>
      <c r="AM505" s="850" t="s">
        <v>7276</v>
      </c>
      <c r="AN505" s="850">
        <v>10207</v>
      </c>
    </row>
    <row r="506" spans="5:40">
      <c r="E506" s="850" t="s">
        <v>3463</v>
      </c>
      <c r="F506" s="850" t="s">
        <v>3459</v>
      </c>
      <c r="AM506" s="850" t="s">
        <v>10214</v>
      </c>
      <c r="AN506" s="850">
        <v>10208</v>
      </c>
    </row>
    <row r="507" spans="5:40">
      <c r="E507" s="850" t="s">
        <v>3465</v>
      </c>
      <c r="F507" s="850" t="s">
        <v>929</v>
      </c>
      <c r="AM507" s="850" t="s">
        <v>10215</v>
      </c>
      <c r="AN507" s="850">
        <v>10209</v>
      </c>
    </row>
    <row r="508" spans="5:40">
      <c r="E508" s="850" t="s">
        <v>3470</v>
      </c>
      <c r="F508" s="850" t="s">
        <v>3467</v>
      </c>
      <c r="AM508" s="850" t="s">
        <v>9710</v>
      </c>
      <c r="AN508" s="850">
        <v>10210</v>
      </c>
    </row>
    <row r="509" spans="5:40">
      <c r="E509" s="850" t="s">
        <v>197</v>
      </c>
      <c r="F509" s="850" t="s">
        <v>590</v>
      </c>
      <c r="AM509" s="850" t="s">
        <v>10216</v>
      </c>
      <c r="AN509" s="850">
        <v>10211</v>
      </c>
    </row>
    <row r="510" spans="5:40">
      <c r="E510" s="850" t="s">
        <v>3476</v>
      </c>
      <c r="F510" s="850" t="s">
        <v>1211</v>
      </c>
      <c r="AM510" s="850" t="s">
        <v>10217</v>
      </c>
      <c r="AN510" s="850">
        <v>10212</v>
      </c>
    </row>
    <row r="511" spans="5:40">
      <c r="E511" s="850" t="s">
        <v>3478</v>
      </c>
      <c r="F511" s="850" t="s">
        <v>3477</v>
      </c>
      <c r="AM511" s="850" t="s">
        <v>2498</v>
      </c>
      <c r="AN511" s="850">
        <v>10344</v>
      </c>
    </row>
    <row r="512" spans="5:40">
      <c r="E512" s="850" t="s">
        <v>3481</v>
      </c>
      <c r="F512" s="850" t="s">
        <v>3480</v>
      </c>
      <c r="AM512" s="850" t="s">
        <v>9872</v>
      </c>
      <c r="AN512" s="850">
        <v>10345</v>
      </c>
    </row>
    <row r="513" spans="5:40">
      <c r="E513" s="850" t="s">
        <v>3487</v>
      </c>
      <c r="F513" s="850" t="s">
        <v>3482</v>
      </c>
      <c r="AM513" s="850" t="s">
        <v>10218</v>
      </c>
      <c r="AN513" s="850">
        <v>10366</v>
      </c>
    </row>
    <row r="514" spans="5:40">
      <c r="E514" s="850" t="s">
        <v>756</v>
      </c>
      <c r="F514" s="850" t="s">
        <v>3490</v>
      </c>
      <c r="AM514" s="850" t="s">
        <v>5674</v>
      </c>
      <c r="AN514" s="850">
        <v>10367</v>
      </c>
    </row>
    <row r="515" spans="5:40">
      <c r="E515" s="850" t="s">
        <v>3493</v>
      </c>
      <c r="F515" s="850" t="s">
        <v>3491</v>
      </c>
      <c r="AM515" s="850" t="s">
        <v>10219</v>
      </c>
      <c r="AN515" s="850">
        <v>10382</v>
      </c>
    </row>
    <row r="516" spans="5:40">
      <c r="E516" s="850" t="s">
        <v>3498</v>
      </c>
      <c r="F516" s="850" t="s">
        <v>3496</v>
      </c>
      <c r="AM516" s="850" t="s">
        <v>2581</v>
      </c>
      <c r="AN516" s="850">
        <v>10383</v>
      </c>
    </row>
    <row r="517" spans="5:40">
      <c r="E517" s="850" t="s">
        <v>3504</v>
      </c>
      <c r="F517" s="850" t="s">
        <v>3499</v>
      </c>
      <c r="AM517" s="850" t="s">
        <v>10220</v>
      </c>
      <c r="AN517" s="850">
        <v>10384</v>
      </c>
    </row>
    <row r="518" spans="5:40">
      <c r="E518" s="850" t="s">
        <v>3322</v>
      </c>
      <c r="F518" s="850" t="s">
        <v>3508</v>
      </c>
      <c r="AM518" s="850" t="s">
        <v>4938</v>
      </c>
      <c r="AN518" s="850">
        <v>10421</v>
      </c>
    </row>
    <row r="519" spans="5:40">
      <c r="E519" s="850" t="s">
        <v>3517</v>
      </c>
      <c r="F519" s="850" t="s">
        <v>3511</v>
      </c>
      <c r="AM519" s="850" t="s">
        <v>10221</v>
      </c>
      <c r="AN519" s="850">
        <v>10424</v>
      </c>
    </row>
    <row r="520" spans="5:40">
      <c r="E520" s="850" t="s">
        <v>3446</v>
      </c>
      <c r="F520" s="850" t="s">
        <v>3519</v>
      </c>
      <c r="AM520" s="850" t="s">
        <v>3275</v>
      </c>
      <c r="AN520" s="850">
        <v>10425</v>
      </c>
    </row>
    <row r="521" spans="5:40">
      <c r="E521" s="850" t="s">
        <v>42</v>
      </c>
      <c r="F521" s="850" t="s">
        <v>2757</v>
      </c>
      <c r="AM521" s="850" t="s">
        <v>7033</v>
      </c>
      <c r="AN521" s="850">
        <v>10426</v>
      </c>
    </row>
    <row r="522" spans="5:40">
      <c r="E522" s="850" t="s">
        <v>2624</v>
      </c>
      <c r="F522" s="850" t="s">
        <v>3523</v>
      </c>
      <c r="AM522" s="850" t="s">
        <v>10223</v>
      </c>
      <c r="AN522" s="850">
        <v>10428</v>
      </c>
    </row>
    <row r="523" spans="5:40">
      <c r="E523" s="850" t="s">
        <v>2759</v>
      </c>
      <c r="F523" s="850" t="s">
        <v>3525</v>
      </c>
      <c r="AM523" s="850" t="s">
        <v>10224</v>
      </c>
      <c r="AN523" s="850">
        <v>10429</v>
      </c>
    </row>
    <row r="524" spans="5:40">
      <c r="E524" s="850" t="s">
        <v>2889</v>
      </c>
      <c r="F524" s="850" t="s">
        <v>1138</v>
      </c>
      <c r="AM524" s="850" t="s">
        <v>10225</v>
      </c>
      <c r="AN524" s="850">
        <v>10443</v>
      </c>
    </row>
    <row r="525" spans="5:40">
      <c r="E525" s="850" t="s">
        <v>3526</v>
      </c>
      <c r="F525" s="850" t="s">
        <v>228</v>
      </c>
      <c r="AM525" s="850" t="s">
        <v>3199</v>
      </c>
      <c r="AN525" s="850">
        <v>10444</v>
      </c>
    </row>
    <row r="526" spans="5:40">
      <c r="E526" s="850" t="s">
        <v>3531</v>
      </c>
      <c r="F526" s="850" t="s">
        <v>3529</v>
      </c>
      <c r="AM526" s="850" t="s">
        <v>10226</v>
      </c>
      <c r="AN526" s="850">
        <v>10448</v>
      </c>
    </row>
    <row r="527" spans="5:40">
      <c r="E527" s="850" t="s">
        <v>2496</v>
      </c>
      <c r="F527" s="850" t="s">
        <v>3535</v>
      </c>
      <c r="AM527" s="850" t="s">
        <v>10227</v>
      </c>
      <c r="AN527" s="850">
        <v>10449</v>
      </c>
    </row>
    <row r="528" spans="5:40">
      <c r="E528" s="850" t="s">
        <v>2331</v>
      </c>
      <c r="F528" s="850" t="s">
        <v>3069</v>
      </c>
      <c r="AM528" s="850" t="s">
        <v>10228</v>
      </c>
      <c r="AN528" s="850">
        <v>10464</v>
      </c>
    </row>
    <row r="529" spans="5:40">
      <c r="E529" s="850" t="s">
        <v>3514</v>
      </c>
      <c r="F529" s="850" t="s">
        <v>2303</v>
      </c>
      <c r="AM529" s="850" t="s">
        <v>10229</v>
      </c>
      <c r="AN529" s="850">
        <v>10521</v>
      </c>
    </row>
    <row r="530" spans="5:40">
      <c r="E530" s="850" t="s">
        <v>3542</v>
      </c>
      <c r="F530" s="850" t="s">
        <v>3539</v>
      </c>
      <c r="AM530" s="850" t="s">
        <v>10230</v>
      </c>
      <c r="AN530" s="850">
        <v>10522</v>
      </c>
    </row>
    <row r="531" spans="5:40">
      <c r="E531" s="850" t="s">
        <v>3551</v>
      </c>
      <c r="F531" s="850" t="s">
        <v>3545</v>
      </c>
      <c r="AM531" s="850" t="s">
        <v>6752</v>
      </c>
      <c r="AN531" s="850">
        <v>10523</v>
      </c>
    </row>
    <row r="532" spans="5:40">
      <c r="E532" s="850" t="s">
        <v>87</v>
      </c>
      <c r="F532" s="850" t="s">
        <v>2928</v>
      </c>
      <c r="AM532" s="850" t="s">
        <v>10231</v>
      </c>
      <c r="AN532" s="850">
        <v>10524</v>
      </c>
    </row>
    <row r="533" spans="5:40">
      <c r="E533" s="850" t="s">
        <v>3553</v>
      </c>
      <c r="F533" s="850" t="s">
        <v>810</v>
      </c>
      <c r="AM533" s="850" t="s">
        <v>10232</v>
      </c>
      <c r="AN533" s="850">
        <v>10525</v>
      </c>
    </row>
    <row r="534" spans="5:40">
      <c r="E534" s="850" t="s">
        <v>2944</v>
      </c>
      <c r="F534" s="850" t="s">
        <v>3557</v>
      </c>
      <c r="AM534" s="850" t="s">
        <v>8933</v>
      </c>
      <c r="AN534" s="850">
        <v>11101</v>
      </c>
    </row>
    <row r="535" spans="5:40">
      <c r="E535" s="850" t="s">
        <v>3560</v>
      </c>
      <c r="F535" s="850" t="s">
        <v>148</v>
      </c>
      <c r="AM535" s="850" t="s">
        <v>3623</v>
      </c>
      <c r="AN535" s="850">
        <v>11102</v>
      </c>
    </row>
    <row r="536" spans="5:40">
      <c r="E536" s="850" t="s">
        <v>3148</v>
      </c>
      <c r="F536" s="850" t="s">
        <v>467</v>
      </c>
      <c r="AM536" s="850" t="s">
        <v>7776</v>
      </c>
      <c r="AN536" s="850">
        <v>11103</v>
      </c>
    </row>
    <row r="537" spans="5:40">
      <c r="E537" s="850" t="s">
        <v>2691</v>
      </c>
      <c r="F537" s="850" t="s">
        <v>3562</v>
      </c>
      <c r="AM537" s="850" t="s">
        <v>2823</v>
      </c>
      <c r="AN537" s="850">
        <v>11104</v>
      </c>
    </row>
    <row r="538" spans="5:40">
      <c r="E538" s="850" t="s">
        <v>3566</v>
      </c>
      <c r="F538" s="850" t="s">
        <v>3565</v>
      </c>
      <c r="AM538" s="850" t="s">
        <v>4678</v>
      </c>
      <c r="AN538" s="850">
        <v>11105</v>
      </c>
    </row>
    <row r="539" spans="5:40">
      <c r="E539" s="850" t="s">
        <v>3573</v>
      </c>
      <c r="F539" s="850" t="s">
        <v>3569</v>
      </c>
      <c r="AM539" s="850" t="s">
        <v>10233</v>
      </c>
      <c r="AN539" s="850">
        <v>11106</v>
      </c>
    </row>
    <row r="540" spans="5:40">
      <c r="E540" s="850" t="s">
        <v>3576</v>
      </c>
      <c r="F540" s="850" t="s">
        <v>3039</v>
      </c>
      <c r="AM540" s="850" t="s">
        <v>7552</v>
      </c>
      <c r="AN540" s="850">
        <v>11107</v>
      </c>
    </row>
    <row r="541" spans="5:40">
      <c r="E541" s="850" t="s">
        <v>3579</v>
      </c>
      <c r="F541" s="850" t="s">
        <v>3578</v>
      </c>
      <c r="AM541" s="850" t="s">
        <v>55</v>
      </c>
      <c r="AN541" s="850">
        <v>11108</v>
      </c>
    </row>
    <row r="542" spans="5:40">
      <c r="E542" s="850" t="s">
        <v>3585</v>
      </c>
      <c r="F542" s="850" t="s">
        <v>338</v>
      </c>
      <c r="AM542" s="850" t="s">
        <v>10234</v>
      </c>
      <c r="AN542" s="850">
        <v>11109</v>
      </c>
    </row>
    <row r="543" spans="5:40">
      <c r="E543" s="850" t="s">
        <v>3591</v>
      </c>
      <c r="F543" s="850" t="s">
        <v>3589</v>
      </c>
      <c r="AM543" s="850" t="s">
        <v>2964</v>
      </c>
      <c r="AN543" s="850">
        <v>11110</v>
      </c>
    </row>
    <row r="544" spans="5:40">
      <c r="E544" s="850" t="s">
        <v>3592</v>
      </c>
      <c r="F544" s="850" t="s">
        <v>181</v>
      </c>
      <c r="AM544" s="850" t="s">
        <v>10235</v>
      </c>
      <c r="AN544" s="850">
        <v>11201</v>
      </c>
    </row>
    <row r="545" spans="5:40">
      <c r="E545" s="850" t="s">
        <v>1141</v>
      </c>
      <c r="F545" s="850" t="s">
        <v>3596</v>
      </c>
      <c r="AM545" s="850" t="s">
        <v>10236</v>
      </c>
      <c r="AN545" s="850">
        <v>11202</v>
      </c>
    </row>
    <row r="546" spans="5:40">
      <c r="E546" s="850" t="s">
        <v>3601</v>
      </c>
      <c r="F546" s="850" t="s">
        <v>3599</v>
      </c>
      <c r="AM546" s="850" t="s">
        <v>7175</v>
      </c>
      <c r="AN546" s="850">
        <v>11203</v>
      </c>
    </row>
    <row r="547" spans="5:40">
      <c r="E547" s="850" t="s">
        <v>189</v>
      </c>
      <c r="F547" s="850" t="s">
        <v>3605</v>
      </c>
      <c r="AM547" s="850" t="s">
        <v>10237</v>
      </c>
      <c r="AN547" s="850">
        <v>11206</v>
      </c>
    </row>
    <row r="548" spans="5:40">
      <c r="E548" s="850" t="s">
        <v>1031</v>
      </c>
      <c r="F548" s="850" t="s">
        <v>3612</v>
      </c>
      <c r="AM548" s="850" t="s">
        <v>1323</v>
      </c>
      <c r="AN548" s="850">
        <v>11207</v>
      </c>
    </row>
    <row r="549" spans="5:40">
      <c r="E549" s="850" t="s">
        <v>1704</v>
      </c>
      <c r="F549" s="850" t="s">
        <v>2057</v>
      </c>
      <c r="AM549" s="850" t="s">
        <v>9209</v>
      </c>
      <c r="AN549" s="850">
        <v>11208</v>
      </c>
    </row>
    <row r="550" spans="5:40">
      <c r="E550" s="850" t="s">
        <v>3614</v>
      </c>
      <c r="F550" s="850" t="s">
        <v>101</v>
      </c>
      <c r="AM550" s="850" t="s">
        <v>8223</v>
      </c>
      <c r="AN550" s="850">
        <v>11209</v>
      </c>
    </row>
    <row r="551" spans="5:40">
      <c r="E551" s="850" t="s">
        <v>3620</v>
      </c>
      <c r="F551" s="850" t="s">
        <v>3618</v>
      </c>
      <c r="AM551" s="850" t="s">
        <v>9607</v>
      </c>
      <c r="AN551" s="850">
        <v>11210</v>
      </c>
    </row>
    <row r="552" spans="5:40">
      <c r="E552" s="850" t="s">
        <v>2871</v>
      </c>
      <c r="F552" s="850" t="s">
        <v>2011</v>
      </c>
      <c r="AM552" s="850" t="s">
        <v>9603</v>
      </c>
      <c r="AN552" s="850">
        <v>11211</v>
      </c>
    </row>
    <row r="553" spans="5:40">
      <c r="E553" s="850" t="s">
        <v>802</v>
      </c>
      <c r="F553" s="850" t="s">
        <v>3624</v>
      </c>
      <c r="AM553" s="850" t="s">
        <v>5293</v>
      </c>
      <c r="AN553" s="850">
        <v>11212</v>
      </c>
    </row>
    <row r="554" spans="5:40">
      <c r="E554" s="850" t="s">
        <v>3631</v>
      </c>
      <c r="F554" s="850" t="s">
        <v>3628</v>
      </c>
      <c r="AM554" s="850" t="s">
        <v>8175</v>
      </c>
      <c r="AN554" s="850">
        <v>11214</v>
      </c>
    </row>
    <row r="555" spans="5:40">
      <c r="E555" s="850" t="s">
        <v>923</v>
      </c>
      <c r="F555" s="850" t="s">
        <v>2863</v>
      </c>
      <c r="AM555" s="850" t="s">
        <v>4025</v>
      </c>
      <c r="AN555" s="850">
        <v>11215</v>
      </c>
    </row>
    <row r="556" spans="5:40">
      <c r="E556" s="850" t="s">
        <v>3175</v>
      </c>
      <c r="F556" s="850" t="s">
        <v>3634</v>
      </c>
      <c r="AM556" s="850" t="s">
        <v>5680</v>
      </c>
      <c r="AN556" s="850">
        <v>11216</v>
      </c>
    </row>
    <row r="557" spans="5:40">
      <c r="E557" s="850" t="s">
        <v>2387</v>
      </c>
      <c r="F557" s="850" t="s">
        <v>3637</v>
      </c>
      <c r="AM557" s="850" t="s">
        <v>10238</v>
      </c>
      <c r="AN557" s="850">
        <v>11217</v>
      </c>
    </row>
    <row r="558" spans="5:40">
      <c r="E558" s="850" t="s">
        <v>3638</v>
      </c>
      <c r="F558" s="850" t="s">
        <v>3260</v>
      </c>
      <c r="AM558" s="850" t="s">
        <v>3754</v>
      </c>
      <c r="AN558" s="850">
        <v>11218</v>
      </c>
    </row>
    <row r="559" spans="5:40">
      <c r="E559" s="850" t="s">
        <v>3644</v>
      </c>
      <c r="F559" s="850" t="s">
        <v>3641</v>
      </c>
      <c r="AM559" s="850" t="s">
        <v>4138</v>
      </c>
      <c r="AN559" s="850">
        <v>11219</v>
      </c>
    </row>
    <row r="560" spans="5:40">
      <c r="E560" s="850" t="s">
        <v>2420</v>
      </c>
      <c r="F560" s="850" t="s">
        <v>3646</v>
      </c>
      <c r="AM560" s="850" t="s">
        <v>9736</v>
      </c>
      <c r="AN560" s="850">
        <v>11221</v>
      </c>
    </row>
    <row r="561" spans="5:40">
      <c r="E561" s="850" t="s">
        <v>3647</v>
      </c>
      <c r="F561" s="850" t="s">
        <v>3263</v>
      </c>
      <c r="AM561" s="850" t="s">
        <v>5178</v>
      </c>
      <c r="AN561" s="850">
        <v>11222</v>
      </c>
    </row>
    <row r="562" spans="5:40">
      <c r="E562" s="850" t="s">
        <v>3653</v>
      </c>
      <c r="F562" s="850" t="s">
        <v>3648</v>
      </c>
      <c r="AM562" s="850" t="s">
        <v>10239</v>
      </c>
      <c r="AN562" s="850">
        <v>11223</v>
      </c>
    </row>
    <row r="563" spans="5:40">
      <c r="E563" s="850" t="s">
        <v>238</v>
      </c>
      <c r="F563" s="850" t="s">
        <v>3655</v>
      </c>
      <c r="AM563" s="850" t="s">
        <v>747</v>
      </c>
      <c r="AN563" s="850">
        <v>11224</v>
      </c>
    </row>
    <row r="564" spans="5:40">
      <c r="E564" s="850" t="s">
        <v>3660</v>
      </c>
      <c r="F564" s="850" t="s">
        <v>3658</v>
      </c>
      <c r="AM564" s="850" t="s">
        <v>10240</v>
      </c>
      <c r="AN564" s="850">
        <v>11225</v>
      </c>
    </row>
    <row r="565" spans="5:40">
      <c r="E565" s="850" t="s">
        <v>3662</v>
      </c>
      <c r="F565" s="850" t="s">
        <v>748</v>
      </c>
      <c r="AM565" s="850" t="s">
        <v>10241</v>
      </c>
      <c r="AN565" s="850">
        <v>11227</v>
      </c>
    </row>
    <row r="566" spans="5:40">
      <c r="E566" s="850" t="s">
        <v>1738</v>
      </c>
      <c r="F566" s="850" t="s">
        <v>3415</v>
      </c>
      <c r="AM566" s="850" t="s">
        <v>10242</v>
      </c>
      <c r="AN566" s="850">
        <v>11228</v>
      </c>
    </row>
    <row r="567" spans="5:40">
      <c r="E567" s="850" t="s">
        <v>3211</v>
      </c>
      <c r="F567" s="850" t="s">
        <v>719</v>
      </c>
      <c r="AM567" s="850" t="s">
        <v>7203</v>
      </c>
      <c r="AN567" s="850">
        <v>11229</v>
      </c>
    </row>
    <row r="568" spans="5:40">
      <c r="E568" s="850" t="s">
        <v>3664</v>
      </c>
      <c r="F568" s="850" t="s">
        <v>53</v>
      </c>
      <c r="AM568" s="850" t="s">
        <v>10243</v>
      </c>
      <c r="AN568" s="850">
        <v>11230</v>
      </c>
    </row>
    <row r="569" spans="5:40">
      <c r="E569" s="850" t="s">
        <v>3668</v>
      </c>
      <c r="F569" s="850" t="s">
        <v>3667</v>
      </c>
      <c r="AM569" s="850" t="s">
        <v>10244</v>
      </c>
      <c r="AN569" s="850">
        <v>11231</v>
      </c>
    </row>
    <row r="570" spans="5:40">
      <c r="E570" s="850" t="s">
        <v>3675</v>
      </c>
      <c r="F570" s="850" t="s">
        <v>3343</v>
      </c>
      <c r="AM570" s="850" t="s">
        <v>10247</v>
      </c>
      <c r="AN570" s="850">
        <v>11232</v>
      </c>
    </row>
    <row r="571" spans="5:40">
      <c r="E571" s="850" t="s">
        <v>2213</v>
      </c>
      <c r="F571" s="850" t="s">
        <v>609</v>
      </c>
      <c r="AM571" s="850" t="s">
        <v>10248</v>
      </c>
      <c r="AN571" s="850">
        <v>11233</v>
      </c>
    </row>
    <row r="572" spans="5:40">
      <c r="E572" s="850" t="s">
        <v>3524</v>
      </c>
      <c r="F572" s="850" t="s">
        <v>3676</v>
      </c>
      <c r="AM572" s="850" t="s">
        <v>2267</v>
      </c>
      <c r="AN572" s="850">
        <v>11234</v>
      </c>
    </row>
    <row r="573" spans="5:40">
      <c r="E573" s="850" t="s">
        <v>3679</v>
      </c>
      <c r="F573" s="850" t="s">
        <v>2756</v>
      </c>
      <c r="AM573" s="850" t="s">
        <v>10249</v>
      </c>
      <c r="AN573" s="850">
        <v>11235</v>
      </c>
    </row>
    <row r="574" spans="5:40">
      <c r="E574" s="850" t="s">
        <v>3563</v>
      </c>
      <c r="F574" s="850" t="s">
        <v>3023</v>
      </c>
      <c r="AM574" s="850" t="s">
        <v>10250</v>
      </c>
      <c r="AN574" s="850">
        <v>11237</v>
      </c>
    </row>
    <row r="575" spans="5:40">
      <c r="E575" s="850" t="s">
        <v>2810</v>
      </c>
      <c r="F575" s="850" t="s">
        <v>3683</v>
      </c>
      <c r="AM575" s="850" t="s">
        <v>1754</v>
      </c>
      <c r="AN575" s="850">
        <v>11238</v>
      </c>
    </row>
    <row r="576" spans="5:40">
      <c r="E576" s="850" t="s">
        <v>3685</v>
      </c>
      <c r="F576" s="850" t="s">
        <v>3179</v>
      </c>
      <c r="AM576" s="850" t="s">
        <v>10251</v>
      </c>
      <c r="AN576" s="850">
        <v>11239</v>
      </c>
    </row>
    <row r="577" spans="5:40">
      <c r="E577" s="850" t="s">
        <v>3690</v>
      </c>
      <c r="F577" s="850" t="s">
        <v>1882</v>
      </c>
      <c r="AM577" s="850" t="s">
        <v>10252</v>
      </c>
      <c r="AN577" s="850">
        <v>11240</v>
      </c>
    </row>
    <row r="578" spans="5:40">
      <c r="E578" s="850" t="s">
        <v>3695</v>
      </c>
      <c r="F578" s="850" t="s">
        <v>3693</v>
      </c>
      <c r="AM578" s="850" t="s">
        <v>10253</v>
      </c>
      <c r="AN578" s="850">
        <v>11241</v>
      </c>
    </row>
    <row r="579" spans="5:40">
      <c r="E579" s="850" t="s">
        <v>3698</v>
      </c>
      <c r="F579" s="850" t="s">
        <v>2745</v>
      </c>
      <c r="AM579" s="850" t="s">
        <v>10254</v>
      </c>
      <c r="AN579" s="850">
        <v>11242</v>
      </c>
    </row>
    <row r="580" spans="5:40">
      <c r="E580" s="850" t="s">
        <v>3705</v>
      </c>
      <c r="F580" s="850" t="s">
        <v>3699</v>
      </c>
      <c r="AM580" s="850" t="s">
        <v>5108</v>
      </c>
      <c r="AN580" s="850">
        <v>11243</v>
      </c>
    </row>
    <row r="581" spans="5:40">
      <c r="E581" s="850" t="s">
        <v>1315</v>
      </c>
      <c r="F581" s="850" t="s">
        <v>3709</v>
      </c>
      <c r="AM581" s="850" t="s">
        <v>5858</v>
      </c>
      <c r="AN581" s="850">
        <v>11245</v>
      </c>
    </row>
    <row r="582" spans="5:40">
      <c r="E582" s="850" t="s">
        <v>3716</v>
      </c>
      <c r="F582" s="850" t="s">
        <v>3711</v>
      </c>
      <c r="AM582" s="850" t="s">
        <v>10092</v>
      </c>
      <c r="AN582" s="850">
        <v>11246</v>
      </c>
    </row>
    <row r="583" spans="5:40">
      <c r="E583" s="850" t="s">
        <v>3717</v>
      </c>
      <c r="F583" s="850" t="s">
        <v>2370</v>
      </c>
      <c r="AM583" s="850" t="s">
        <v>10255</v>
      </c>
      <c r="AN583" s="850">
        <v>11301</v>
      </c>
    </row>
    <row r="584" spans="5:40">
      <c r="E584" s="850" t="s">
        <v>3719</v>
      </c>
      <c r="F584" s="850" t="s">
        <v>1827</v>
      </c>
      <c r="AM584" s="850" t="s">
        <v>10256</v>
      </c>
      <c r="AN584" s="850">
        <v>11324</v>
      </c>
    </row>
    <row r="585" spans="5:40">
      <c r="E585" s="850" t="s">
        <v>1049</v>
      </c>
      <c r="F585" s="850" t="s">
        <v>173</v>
      </c>
      <c r="AM585" s="850" t="s">
        <v>10257</v>
      </c>
      <c r="AN585" s="850">
        <v>11326</v>
      </c>
    </row>
    <row r="586" spans="5:40">
      <c r="E586" s="850" t="s">
        <v>2244</v>
      </c>
      <c r="F586" s="850" t="s">
        <v>1160</v>
      </c>
      <c r="AM586" s="850" t="s">
        <v>5261</v>
      </c>
      <c r="AN586" s="850">
        <v>11327</v>
      </c>
    </row>
    <row r="587" spans="5:40">
      <c r="E587" s="850" t="s">
        <v>3727</v>
      </c>
      <c r="F587" s="850" t="s">
        <v>3722</v>
      </c>
      <c r="AM587" s="850" t="s">
        <v>10258</v>
      </c>
      <c r="AN587" s="850">
        <v>11341</v>
      </c>
    </row>
    <row r="588" spans="5:40">
      <c r="E588" s="850" t="s">
        <v>1375</v>
      </c>
      <c r="F588" s="850" t="s">
        <v>2508</v>
      </c>
      <c r="AM588" s="850" t="s">
        <v>10259</v>
      </c>
      <c r="AN588" s="850">
        <v>11342</v>
      </c>
    </row>
    <row r="589" spans="5:40">
      <c r="E589" s="850" t="s">
        <v>2952</v>
      </c>
      <c r="F589" s="850" t="s">
        <v>3728</v>
      </c>
      <c r="AM589" s="850" t="s">
        <v>10260</v>
      </c>
      <c r="AN589" s="850">
        <v>11343</v>
      </c>
    </row>
    <row r="590" spans="5:40">
      <c r="E590" s="850" t="s">
        <v>3729</v>
      </c>
      <c r="F590" s="850" t="s">
        <v>2697</v>
      </c>
      <c r="AM590" s="850" t="s">
        <v>3408</v>
      </c>
      <c r="AN590" s="850">
        <v>11346</v>
      </c>
    </row>
    <row r="591" spans="5:40">
      <c r="E591" s="850" t="s">
        <v>1484</v>
      </c>
      <c r="F591" s="850" t="s">
        <v>2900</v>
      </c>
      <c r="AM591" s="850" t="s">
        <v>1296</v>
      </c>
      <c r="AN591" s="850">
        <v>11347</v>
      </c>
    </row>
    <row r="592" spans="5:40">
      <c r="E592" s="850" t="s">
        <v>1763</v>
      </c>
      <c r="F592" s="850" t="s">
        <v>3732</v>
      </c>
      <c r="AM592" s="850" t="s">
        <v>10261</v>
      </c>
      <c r="AN592" s="850">
        <v>11348</v>
      </c>
    </row>
    <row r="593" spans="5:40">
      <c r="E593" s="850" t="s">
        <v>1883</v>
      </c>
      <c r="F593" s="850" t="s">
        <v>2404</v>
      </c>
      <c r="AM593" s="850" t="s">
        <v>10262</v>
      </c>
      <c r="AN593" s="850">
        <v>11349</v>
      </c>
    </row>
    <row r="594" spans="5:40">
      <c r="E594" s="850" t="s">
        <v>3734</v>
      </c>
      <c r="F594" s="850" t="s">
        <v>1840</v>
      </c>
      <c r="AM594" s="850" t="s">
        <v>9385</v>
      </c>
      <c r="AN594" s="850">
        <v>11361</v>
      </c>
    </row>
    <row r="595" spans="5:40">
      <c r="E595" s="850" t="s">
        <v>3738</v>
      </c>
      <c r="F595" s="850" t="s">
        <v>3736</v>
      </c>
      <c r="AM595" s="850" t="s">
        <v>8109</v>
      </c>
      <c r="AN595" s="850">
        <v>11362</v>
      </c>
    </row>
    <row r="596" spans="5:40">
      <c r="E596" s="850" t="s">
        <v>1828</v>
      </c>
      <c r="F596" s="850" t="s">
        <v>3742</v>
      </c>
      <c r="AM596" s="850" t="s">
        <v>10263</v>
      </c>
      <c r="AN596" s="850">
        <v>11363</v>
      </c>
    </row>
    <row r="597" spans="5:40">
      <c r="E597" s="850" t="s">
        <v>3745</v>
      </c>
      <c r="F597" s="850" t="s">
        <v>3288</v>
      </c>
      <c r="AM597" s="850" t="s">
        <v>8983</v>
      </c>
      <c r="AN597" s="850">
        <v>11365</v>
      </c>
    </row>
    <row r="598" spans="5:40">
      <c r="E598" s="850" t="s">
        <v>2430</v>
      </c>
      <c r="F598" s="850" t="s">
        <v>3746</v>
      </c>
      <c r="AM598" s="850" t="s">
        <v>4575</v>
      </c>
      <c r="AN598" s="850">
        <v>11369</v>
      </c>
    </row>
    <row r="599" spans="5:40">
      <c r="E599" s="850" t="s">
        <v>3749</v>
      </c>
      <c r="F599" s="850" t="s">
        <v>772</v>
      </c>
      <c r="AM599" s="850" t="s">
        <v>425</v>
      </c>
      <c r="AN599" s="850">
        <v>11381</v>
      </c>
    </row>
    <row r="600" spans="5:40">
      <c r="E600" s="850" t="s">
        <v>2922</v>
      </c>
      <c r="F600" s="850" t="s">
        <v>3751</v>
      </c>
      <c r="AM600" s="850" t="s">
        <v>10265</v>
      </c>
      <c r="AN600" s="850">
        <v>11383</v>
      </c>
    </row>
    <row r="601" spans="5:40">
      <c r="E601" s="850" t="s">
        <v>2068</v>
      </c>
      <c r="F601" s="850" t="s">
        <v>3753</v>
      </c>
      <c r="AM601" s="850" t="s">
        <v>10266</v>
      </c>
      <c r="AN601" s="850">
        <v>11385</v>
      </c>
    </row>
    <row r="602" spans="5:40">
      <c r="E602" s="850" t="s">
        <v>3469</v>
      </c>
      <c r="F602" s="850" t="s">
        <v>3758</v>
      </c>
      <c r="AM602" s="850" t="s">
        <v>10267</v>
      </c>
      <c r="AN602" s="850">
        <v>11408</v>
      </c>
    </row>
    <row r="603" spans="5:40">
      <c r="E603" s="850" t="s">
        <v>3766</v>
      </c>
      <c r="F603" s="850" t="s">
        <v>3763</v>
      </c>
      <c r="AM603" s="850" t="s">
        <v>10268</v>
      </c>
      <c r="AN603" s="850">
        <v>11442</v>
      </c>
    </row>
    <row r="604" spans="5:40">
      <c r="E604" s="850" t="s">
        <v>2644</v>
      </c>
      <c r="F604" s="850" t="s">
        <v>2050</v>
      </c>
      <c r="AM604" s="850" t="s">
        <v>10269</v>
      </c>
      <c r="AN604" s="850">
        <v>11464</v>
      </c>
    </row>
    <row r="605" spans="5:40">
      <c r="E605" s="850" t="s">
        <v>3769</v>
      </c>
      <c r="F605" s="850" t="s">
        <v>3328</v>
      </c>
      <c r="AM605" s="850" t="s">
        <v>10270</v>
      </c>
      <c r="AN605" s="850">
        <v>11465</v>
      </c>
    </row>
    <row r="606" spans="5:40">
      <c r="E606" s="850" t="s">
        <v>3771</v>
      </c>
      <c r="F606" s="850" t="s">
        <v>1397</v>
      </c>
      <c r="AM606" s="850" t="s">
        <v>10271</v>
      </c>
      <c r="AN606" s="850">
        <v>12101</v>
      </c>
    </row>
    <row r="607" spans="5:40">
      <c r="E607" s="850" t="s">
        <v>3773</v>
      </c>
      <c r="F607" s="850" t="s">
        <v>3291</v>
      </c>
      <c r="AM607" s="850" t="s">
        <v>10272</v>
      </c>
      <c r="AN607" s="850">
        <v>12102</v>
      </c>
    </row>
    <row r="608" spans="5:40">
      <c r="E608" s="850" t="s">
        <v>3776</v>
      </c>
      <c r="F608" s="850" t="s">
        <v>1000</v>
      </c>
      <c r="AM608" s="850" t="s">
        <v>5209</v>
      </c>
      <c r="AN608" s="850">
        <v>12103</v>
      </c>
    </row>
    <row r="609" spans="5:40">
      <c r="E609" s="850" t="s">
        <v>3778</v>
      </c>
      <c r="F609" s="850" t="s">
        <v>3009</v>
      </c>
      <c r="AM609" s="850" t="s">
        <v>9652</v>
      </c>
      <c r="AN609" s="850">
        <v>12104</v>
      </c>
    </row>
    <row r="610" spans="5:40">
      <c r="E610" s="850" t="s">
        <v>1986</v>
      </c>
      <c r="F610" s="850" t="s">
        <v>3642</v>
      </c>
      <c r="AM610" s="850" t="s">
        <v>10274</v>
      </c>
      <c r="AN610" s="850">
        <v>12105</v>
      </c>
    </row>
    <row r="611" spans="5:40">
      <c r="E611" s="850" t="s">
        <v>3787</v>
      </c>
      <c r="F611" s="850" t="s">
        <v>183</v>
      </c>
      <c r="AM611" s="850" t="s">
        <v>7125</v>
      </c>
      <c r="AN611" s="850">
        <v>12106</v>
      </c>
    </row>
    <row r="612" spans="5:40">
      <c r="E612" s="850" t="s">
        <v>3789</v>
      </c>
      <c r="F612" s="850" t="s">
        <v>3788</v>
      </c>
      <c r="AM612" s="850" t="s">
        <v>7482</v>
      </c>
      <c r="AN612" s="850">
        <v>12202</v>
      </c>
    </row>
    <row r="613" spans="5:40">
      <c r="E613" s="850" t="s">
        <v>3797</v>
      </c>
      <c r="F613" s="850" t="s">
        <v>3792</v>
      </c>
      <c r="AM613" s="850" t="s">
        <v>7293</v>
      </c>
      <c r="AN613" s="850">
        <v>12203</v>
      </c>
    </row>
    <row r="614" spans="5:40">
      <c r="E614" s="850" t="s">
        <v>1630</v>
      </c>
      <c r="F614" s="850" t="s">
        <v>3801</v>
      </c>
      <c r="AM614" s="850" t="s">
        <v>5167</v>
      </c>
      <c r="AN614" s="850">
        <v>12204</v>
      </c>
    </row>
    <row r="615" spans="5:40">
      <c r="E615" s="850" t="s">
        <v>1682</v>
      </c>
      <c r="F615" s="850" t="s">
        <v>3407</v>
      </c>
      <c r="AM615" s="850" t="s">
        <v>10275</v>
      </c>
      <c r="AN615" s="850">
        <v>12205</v>
      </c>
    </row>
    <row r="616" spans="5:40">
      <c r="E616" s="850" t="s">
        <v>2143</v>
      </c>
      <c r="F616" s="850" t="s">
        <v>1934</v>
      </c>
      <c r="AM616" s="850" t="s">
        <v>9864</v>
      </c>
      <c r="AN616" s="850">
        <v>12206</v>
      </c>
    </row>
    <row r="617" spans="5:40">
      <c r="E617" s="850" t="s">
        <v>299</v>
      </c>
      <c r="F617" s="850" t="s">
        <v>468</v>
      </c>
      <c r="AM617" s="850" t="s">
        <v>2943</v>
      </c>
      <c r="AN617" s="850">
        <v>12207</v>
      </c>
    </row>
    <row r="618" spans="5:40">
      <c r="E618" s="850" t="s">
        <v>1300</v>
      </c>
      <c r="F618" s="850" t="s">
        <v>3247</v>
      </c>
      <c r="AM618" s="850" t="s">
        <v>783</v>
      </c>
      <c r="AN618" s="850">
        <v>12208</v>
      </c>
    </row>
    <row r="619" spans="5:40">
      <c r="E619" s="850" t="s">
        <v>520</v>
      </c>
      <c r="F619" s="850" t="s">
        <v>3803</v>
      </c>
      <c r="AM619" s="850" t="s">
        <v>9819</v>
      </c>
      <c r="AN619" s="850">
        <v>12210</v>
      </c>
    </row>
    <row r="620" spans="5:40">
      <c r="E620" s="850" t="s">
        <v>3809</v>
      </c>
      <c r="F620" s="850" t="s">
        <v>3445</v>
      </c>
      <c r="AM620" s="850" t="s">
        <v>10276</v>
      </c>
      <c r="AN620" s="850">
        <v>12211</v>
      </c>
    </row>
    <row r="621" spans="5:40">
      <c r="E621" s="850" t="s">
        <v>3812</v>
      </c>
      <c r="F621" s="850" t="s">
        <v>2362</v>
      </c>
      <c r="AM621" s="850" t="s">
        <v>3808</v>
      </c>
      <c r="AN621" s="850">
        <v>12212</v>
      </c>
    </row>
    <row r="622" spans="5:40">
      <c r="E622" s="850" t="s">
        <v>3815</v>
      </c>
      <c r="F622" s="850" t="s">
        <v>3534</v>
      </c>
      <c r="AM622" s="850" t="s">
        <v>8426</v>
      </c>
      <c r="AN622" s="850">
        <v>12213</v>
      </c>
    </row>
    <row r="623" spans="5:40">
      <c r="E623" s="850" t="s">
        <v>3817</v>
      </c>
      <c r="F623" s="850" t="s">
        <v>165</v>
      </c>
      <c r="AM623" s="850" t="s">
        <v>10278</v>
      </c>
      <c r="AN623" s="850">
        <v>12215</v>
      </c>
    </row>
    <row r="624" spans="5:40">
      <c r="E624" s="850" t="s">
        <v>1253</v>
      </c>
      <c r="F624" s="850" t="s">
        <v>3818</v>
      </c>
      <c r="AM624" s="850" t="s">
        <v>10279</v>
      </c>
      <c r="AN624" s="850">
        <v>12216</v>
      </c>
    </row>
    <row r="625" spans="5:40">
      <c r="E625" s="850" t="s">
        <v>3819</v>
      </c>
      <c r="F625" s="850" t="s">
        <v>832</v>
      </c>
      <c r="AM625" s="850" t="s">
        <v>10280</v>
      </c>
      <c r="AN625" s="850">
        <v>12217</v>
      </c>
    </row>
    <row r="626" spans="5:40">
      <c r="E626" s="850" t="s">
        <v>3823</v>
      </c>
      <c r="F626" s="850" t="s">
        <v>1844</v>
      </c>
      <c r="AM626" s="850" t="s">
        <v>10281</v>
      </c>
      <c r="AN626" s="850">
        <v>12218</v>
      </c>
    </row>
    <row r="627" spans="5:40">
      <c r="E627" s="850" t="s">
        <v>1377</v>
      </c>
      <c r="F627" s="850" t="s">
        <v>3436</v>
      </c>
      <c r="AM627" s="850" t="s">
        <v>10282</v>
      </c>
      <c r="AN627" s="850">
        <v>12219</v>
      </c>
    </row>
    <row r="628" spans="5:40">
      <c r="E628" s="850" t="s">
        <v>3824</v>
      </c>
      <c r="F628" s="850" t="s">
        <v>2857</v>
      </c>
      <c r="AM628" s="850" t="s">
        <v>1391</v>
      </c>
      <c r="AN628" s="850">
        <v>12220</v>
      </c>
    </row>
    <row r="629" spans="5:40">
      <c r="E629" s="850" t="s">
        <v>3827</v>
      </c>
      <c r="F629" s="850" t="s">
        <v>3825</v>
      </c>
      <c r="AM629" s="850" t="s">
        <v>135</v>
      </c>
      <c r="AN629" s="850">
        <v>12221</v>
      </c>
    </row>
    <row r="630" spans="5:40">
      <c r="E630" s="850" t="s">
        <v>2585</v>
      </c>
      <c r="F630" s="850" t="s">
        <v>2087</v>
      </c>
      <c r="AM630" s="850" t="s">
        <v>10283</v>
      </c>
      <c r="AN630" s="850">
        <v>12222</v>
      </c>
    </row>
    <row r="631" spans="5:40">
      <c r="E631" s="850" t="s">
        <v>3832</v>
      </c>
      <c r="F631" s="850" t="s">
        <v>1405</v>
      </c>
      <c r="AM631" s="850" t="s">
        <v>10284</v>
      </c>
      <c r="AN631" s="850">
        <v>12223</v>
      </c>
    </row>
    <row r="632" spans="5:40">
      <c r="E632" s="850" t="s">
        <v>3629</v>
      </c>
      <c r="F632" s="850" t="s">
        <v>3834</v>
      </c>
      <c r="AM632" s="850" t="s">
        <v>10285</v>
      </c>
      <c r="AN632" s="850">
        <v>12224</v>
      </c>
    </row>
    <row r="633" spans="5:40">
      <c r="E633" s="850" t="s">
        <v>2453</v>
      </c>
      <c r="F633" s="850" t="s">
        <v>3841</v>
      </c>
      <c r="AM633" s="850" t="s">
        <v>10286</v>
      </c>
      <c r="AN633" s="850">
        <v>12225</v>
      </c>
    </row>
    <row r="634" spans="5:40">
      <c r="E634" s="850" t="s">
        <v>66</v>
      </c>
      <c r="F634" s="850" t="s">
        <v>348</v>
      </c>
      <c r="AM634" s="850" t="s">
        <v>2383</v>
      </c>
      <c r="AN634" s="850">
        <v>12226</v>
      </c>
    </row>
    <row r="635" spans="5:40">
      <c r="E635" s="850" t="s">
        <v>763</v>
      </c>
      <c r="F635" s="850" t="s">
        <v>3822</v>
      </c>
      <c r="AM635" s="850" t="s">
        <v>8653</v>
      </c>
      <c r="AN635" s="850">
        <v>12227</v>
      </c>
    </row>
    <row r="636" spans="5:40">
      <c r="E636" s="850" t="s">
        <v>3394</v>
      </c>
      <c r="F636" s="850" t="s">
        <v>666</v>
      </c>
      <c r="AM636" s="850" t="s">
        <v>1538</v>
      </c>
      <c r="AN636" s="850">
        <v>12228</v>
      </c>
    </row>
    <row r="637" spans="5:40">
      <c r="E637" s="850" t="s">
        <v>1885</v>
      </c>
      <c r="F637" s="850" t="s">
        <v>1411</v>
      </c>
      <c r="AM637" s="850" t="s">
        <v>2305</v>
      </c>
      <c r="AN637" s="850">
        <v>12229</v>
      </c>
    </row>
    <row r="638" spans="5:40">
      <c r="E638" s="850" t="s">
        <v>3847</v>
      </c>
      <c r="F638" s="850" t="s">
        <v>3844</v>
      </c>
      <c r="AM638" s="850" t="s">
        <v>7898</v>
      </c>
      <c r="AN638" s="850">
        <v>12230</v>
      </c>
    </row>
    <row r="639" spans="5:40">
      <c r="E639" s="850" t="s">
        <v>3849</v>
      </c>
      <c r="F639" s="850" t="s">
        <v>3075</v>
      </c>
      <c r="AM639" s="850" t="s">
        <v>4423</v>
      </c>
      <c r="AN639" s="850">
        <v>12231</v>
      </c>
    </row>
    <row r="640" spans="5:40">
      <c r="E640" s="850" t="s">
        <v>3851</v>
      </c>
      <c r="F640" s="850" t="s">
        <v>3850</v>
      </c>
      <c r="AM640" s="850" t="s">
        <v>5197</v>
      </c>
      <c r="AN640" s="850">
        <v>12232</v>
      </c>
    </row>
    <row r="641" spans="5:40">
      <c r="E641" s="850" t="s">
        <v>2396</v>
      </c>
      <c r="F641" s="850" t="s">
        <v>611</v>
      </c>
      <c r="AM641" s="850" t="s">
        <v>10288</v>
      </c>
      <c r="AN641" s="850">
        <v>12233</v>
      </c>
    </row>
    <row r="642" spans="5:40">
      <c r="E642" s="850" t="s">
        <v>1262</v>
      </c>
      <c r="F642" s="850" t="s">
        <v>2280</v>
      </c>
      <c r="AM642" s="850" t="s">
        <v>4478</v>
      </c>
      <c r="AN642" s="850">
        <v>12234</v>
      </c>
    </row>
    <row r="643" spans="5:40">
      <c r="E643" s="850" t="s">
        <v>3855</v>
      </c>
      <c r="F643" s="850" t="s">
        <v>3326</v>
      </c>
      <c r="AM643" s="850" t="s">
        <v>10289</v>
      </c>
      <c r="AN643" s="850">
        <v>12235</v>
      </c>
    </row>
    <row r="644" spans="5:40">
      <c r="E644" s="850" t="s">
        <v>528</v>
      </c>
      <c r="F644" s="850" t="s">
        <v>2318</v>
      </c>
      <c r="AM644" s="850" t="s">
        <v>2671</v>
      </c>
      <c r="AN644" s="850">
        <v>12236</v>
      </c>
    </row>
    <row r="645" spans="5:40">
      <c r="E645" s="850" t="s">
        <v>1349</v>
      </c>
      <c r="F645" s="850" t="s">
        <v>2492</v>
      </c>
      <c r="AM645" s="850" t="s">
        <v>2550</v>
      </c>
      <c r="AN645" s="850">
        <v>12237</v>
      </c>
    </row>
    <row r="646" spans="5:40">
      <c r="E646" s="850" t="s">
        <v>2066</v>
      </c>
      <c r="F646" s="850" t="s">
        <v>515</v>
      </c>
      <c r="AM646" s="850" t="s">
        <v>10290</v>
      </c>
      <c r="AN646" s="850">
        <v>12238</v>
      </c>
    </row>
    <row r="647" spans="5:40">
      <c r="E647" s="850" t="s">
        <v>2729</v>
      </c>
      <c r="F647" s="850" t="s">
        <v>1603</v>
      </c>
      <c r="AM647" s="850" t="s">
        <v>10291</v>
      </c>
      <c r="AN647" s="850">
        <v>12239</v>
      </c>
    </row>
    <row r="648" spans="5:40">
      <c r="E648" s="850" t="s">
        <v>1275</v>
      </c>
      <c r="F648" s="850" t="s">
        <v>1971</v>
      </c>
      <c r="AM648" s="850" t="s">
        <v>3246</v>
      </c>
      <c r="AN648" s="850">
        <v>12322</v>
      </c>
    </row>
    <row r="649" spans="5:40">
      <c r="E649" s="850" t="s">
        <v>3858</v>
      </c>
      <c r="F649" s="850" t="s">
        <v>323</v>
      </c>
      <c r="AM649" s="850" t="s">
        <v>10292</v>
      </c>
      <c r="AN649" s="850">
        <v>12329</v>
      </c>
    </row>
    <row r="650" spans="5:40">
      <c r="E650" s="850" t="s">
        <v>3505</v>
      </c>
      <c r="F650" s="850" t="s">
        <v>1989</v>
      </c>
      <c r="AM650" s="850" t="s">
        <v>10293</v>
      </c>
      <c r="AN650" s="850">
        <v>12342</v>
      </c>
    </row>
    <row r="651" spans="5:40">
      <c r="E651" s="850" t="s">
        <v>3863</v>
      </c>
      <c r="F651" s="850" t="s">
        <v>3861</v>
      </c>
      <c r="AM651" s="850" t="s">
        <v>10294</v>
      </c>
      <c r="AN651" s="850">
        <v>12347</v>
      </c>
    </row>
    <row r="652" spans="5:40">
      <c r="E652" s="850" t="s">
        <v>3868</v>
      </c>
      <c r="F652" s="850" t="s">
        <v>3866</v>
      </c>
      <c r="AM652" s="850" t="s">
        <v>10295</v>
      </c>
      <c r="AN652" s="850">
        <v>12349</v>
      </c>
    </row>
    <row r="653" spans="5:40">
      <c r="E653" s="850" t="s">
        <v>2373</v>
      </c>
      <c r="F653" s="850" t="s">
        <v>3871</v>
      </c>
      <c r="AM653" s="850" t="s">
        <v>10296</v>
      </c>
      <c r="AN653" s="850">
        <v>12403</v>
      </c>
    </row>
    <row r="654" spans="5:40">
      <c r="E654" s="850" t="s">
        <v>251</v>
      </c>
      <c r="F654" s="850" t="s">
        <v>3873</v>
      </c>
      <c r="AM654" s="850" t="s">
        <v>10297</v>
      </c>
      <c r="AN654" s="850">
        <v>12409</v>
      </c>
    </row>
    <row r="655" spans="5:40">
      <c r="E655" s="850" t="s">
        <v>196</v>
      </c>
      <c r="F655" s="850" t="s">
        <v>3869</v>
      </c>
      <c r="AM655" s="850" t="s">
        <v>5023</v>
      </c>
      <c r="AN655" s="850">
        <v>12410</v>
      </c>
    </row>
    <row r="656" spans="5:40">
      <c r="E656" s="850" t="s">
        <v>3877</v>
      </c>
      <c r="F656" s="850" t="s">
        <v>3874</v>
      </c>
      <c r="AM656" s="850" t="s">
        <v>10299</v>
      </c>
      <c r="AN656" s="850">
        <v>12421</v>
      </c>
    </row>
    <row r="657" spans="5:40">
      <c r="E657" s="850" t="s">
        <v>3878</v>
      </c>
      <c r="F657" s="850" t="s">
        <v>3857</v>
      </c>
      <c r="AM657" s="850" t="s">
        <v>5181</v>
      </c>
      <c r="AN657" s="850">
        <v>12422</v>
      </c>
    </row>
    <row r="658" spans="5:40">
      <c r="E658" s="850" t="s">
        <v>600</v>
      </c>
      <c r="F658" s="850" t="s">
        <v>3881</v>
      </c>
      <c r="AM658" s="850" t="s">
        <v>5616</v>
      </c>
      <c r="AN658" s="850">
        <v>12423</v>
      </c>
    </row>
    <row r="659" spans="5:40">
      <c r="E659" s="850" t="s">
        <v>3889</v>
      </c>
      <c r="F659" s="850" t="s">
        <v>3885</v>
      </c>
      <c r="AM659" s="850" t="s">
        <v>188</v>
      </c>
      <c r="AN659" s="850">
        <v>12424</v>
      </c>
    </row>
    <row r="660" spans="5:40">
      <c r="E660" s="850" t="s">
        <v>3382</v>
      </c>
      <c r="F660" s="850" t="s">
        <v>2966</v>
      </c>
      <c r="AM660" s="850" t="s">
        <v>1761</v>
      </c>
      <c r="AN660" s="850">
        <v>12426</v>
      </c>
    </row>
    <row r="661" spans="5:40">
      <c r="E661" s="850" t="s">
        <v>469</v>
      </c>
      <c r="F661" s="850" t="s">
        <v>3892</v>
      </c>
      <c r="AM661" s="850" t="s">
        <v>10300</v>
      </c>
      <c r="AN661" s="850">
        <v>12427</v>
      </c>
    </row>
    <row r="662" spans="5:40">
      <c r="E662" s="850" t="s">
        <v>3898</v>
      </c>
      <c r="F662" s="850" t="s">
        <v>3897</v>
      </c>
      <c r="AM662" s="850" t="s">
        <v>10301</v>
      </c>
      <c r="AN662" s="850">
        <v>12441</v>
      </c>
    </row>
    <row r="663" spans="5:40">
      <c r="E663" s="850" t="s">
        <v>3906</v>
      </c>
      <c r="F663" s="850" t="s">
        <v>3902</v>
      </c>
      <c r="AM663" s="850" t="s">
        <v>1629</v>
      </c>
      <c r="AN663" s="850">
        <v>12443</v>
      </c>
    </row>
    <row r="664" spans="5:40">
      <c r="E664" s="850" t="s">
        <v>1709</v>
      </c>
      <c r="F664" s="850" t="s">
        <v>3909</v>
      </c>
      <c r="AM664" s="850" t="s">
        <v>10107</v>
      </c>
      <c r="AN664" s="850">
        <v>12463</v>
      </c>
    </row>
    <row r="665" spans="5:40">
      <c r="E665" s="850" t="s">
        <v>2816</v>
      </c>
      <c r="F665" s="850" t="s">
        <v>3911</v>
      </c>
      <c r="AM665" s="850" t="s">
        <v>8416</v>
      </c>
      <c r="AN665" s="850">
        <v>13101</v>
      </c>
    </row>
    <row r="666" spans="5:40">
      <c r="E666" s="850" t="s">
        <v>3913</v>
      </c>
      <c r="F666" s="850" t="s">
        <v>417</v>
      </c>
      <c r="AM666" s="850" t="s">
        <v>2840</v>
      </c>
      <c r="AN666" s="850">
        <v>13102</v>
      </c>
    </row>
    <row r="667" spans="5:40">
      <c r="E667" s="850" t="s">
        <v>3916</v>
      </c>
      <c r="F667" s="850" t="s">
        <v>1362</v>
      </c>
      <c r="AM667" s="850" t="s">
        <v>4098</v>
      </c>
      <c r="AN667" s="850">
        <v>13103</v>
      </c>
    </row>
    <row r="668" spans="5:40">
      <c r="E668" s="850" t="s">
        <v>3917</v>
      </c>
      <c r="F668" s="850" t="s">
        <v>379</v>
      </c>
      <c r="AM668" s="850" t="s">
        <v>10302</v>
      </c>
      <c r="AN668" s="850">
        <v>13104</v>
      </c>
    </row>
    <row r="669" spans="5:40">
      <c r="E669" s="850" t="s">
        <v>3925</v>
      </c>
      <c r="F669" s="850" t="s">
        <v>3924</v>
      </c>
      <c r="AM669" s="850" t="s">
        <v>10303</v>
      </c>
      <c r="AN669" s="850">
        <v>13105</v>
      </c>
    </row>
    <row r="670" spans="5:40">
      <c r="E670" s="850" t="s">
        <v>3929</v>
      </c>
      <c r="F670" s="850" t="s">
        <v>3926</v>
      </c>
      <c r="AM670" s="850" t="s">
        <v>10304</v>
      </c>
      <c r="AN670" s="850">
        <v>13106</v>
      </c>
    </row>
    <row r="671" spans="5:40">
      <c r="E671" s="850" t="s">
        <v>3939</v>
      </c>
      <c r="F671" s="850" t="s">
        <v>3938</v>
      </c>
      <c r="AM671" s="850" t="s">
        <v>3799</v>
      </c>
      <c r="AN671" s="850">
        <v>13107</v>
      </c>
    </row>
    <row r="672" spans="5:40">
      <c r="E672" s="850" t="s">
        <v>3945</v>
      </c>
      <c r="F672" s="850" t="s">
        <v>3943</v>
      </c>
      <c r="AM672" s="850" t="s">
        <v>10305</v>
      </c>
      <c r="AN672" s="850">
        <v>13108</v>
      </c>
    </row>
    <row r="673" spans="5:40">
      <c r="E673" s="850" t="s">
        <v>2096</v>
      </c>
      <c r="F673" s="850" t="s">
        <v>703</v>
      </c>
      <c r="AM673" s="850" t="s">
        <v>3098</v>
      </c>
      <c r="AN673" s="850">
        <v>13109</v>
      </c>
    </row>
    <row r="674" spans="5:40">
      <c r="E674" s="850" t="s">
        <v>3951</v>
      </c>
      <c r="F674" s="850" t="s">
        <v>3948</v>
      </c>
      <c r="AM674" s="850" t="s">
        <v>10306</v>
      </c>
      <c r="AN674" s="850">
        <v>13110</v>
      </c>
    </row>
    <row r="675" spans="5:40">
      <c r="E675" s="850" t="s">
        <v>3958</v>
      </c>
      <c r="F675" s="850" t="s">
        <v>3512</v>
      </c>
      <c r="AM675" s="850" t="s">
        <v>3768</v>
      </c>
      <c r="AN675" s="850">
        <v>13111</v>
      </c>
    </row>
    <row r="676" spans="5:40">
      <c r="E676" s="850" t="s">
        <v>3012</v>
      </c>
      <c r="F676" s="850" t="s">
        <v>3962</v>
      </c>
      <c r="AM676" s="850" t="s">
        <v>2203</v>
      </c>
      <c r="AN676" s="850">
        <v>13112</v>
      </c>
    </row>
    <row r="677" spans="5:40">
      <c r="E677" s="850" t="s">
        <v>1102</v>
      </c>
      <c r="F677" s="850" t="s">
        <v>2357</v>
      </c>
      <c r="AM677" s="850" t="s">
        <v>6743</v>
      </c>
      <c r="AN677" s="850">
        <v>13113</v>
      </c>
    </row>
    <row r="678" spans="5:40">
      <c r="E678" s="850" t="s">
        <v>2164</v>
      </c>
      <c r="F678" s="850" t="s">
        <v>3241</v>
      </c>
      <c r="AM678" s="850" t="s">
        <v>1758</v>
      </c>
      <c r="AN678" s="850">
        <v>13114</v>
      </c>
    </row>
    <row r="679" spans="5:40">
      <c r="E679" s="850" t="s">
        <v>2408</v>
      </c>
      <c r="F679" s="850" t="s">
        <v>1446</v>
      </c>
      <c r="AM679" s="850" t="s">
        <v>9063</v>
      </c>
      <c r="AN679" s="850">
        <v>13115</v>
      </c>
    </row>
    <row r="680" spans="5:40">
      <c r="E680" s="850" t="s">
        <v>49</v>
      </c>
      <c r="F680" s="850" t="s">
        <v>2971</v>
      </c>
      <c r="AM680" s="850" t="s">
        <v>6826</v>
      </c>
      <c r="AN680" s="850">
        <v>13116</v>
      </c>
    </row>
    <row r="681" spans="5:40">
      <c r="E681" s="850" t="s">
        <v>3965</v>
      </c>
      <c r="F681" s="850" t="s">
        <v>2970</v>
      </c>
      <c r="AM681" s="850" t="s">
        <v>10307</v>
      </c>
      <c r="AN681" s="850">
        <v>13117</v>
      </c>
    </row>
    <row r="682" spans="5:40">
      <c r="E682" s="850" t="s">
        <v>3969</v>
      </c>
      <c r="F682" s="850" t="s">
        <v>3968</v>
      </c>
      <c r="AM682" s="850" t="s">
        <v>10130</v>
      </c>
      <c r="AN682" s="850">
        <v>13118</v>
      </c>
    </row>
    <row r="683" spans="5:40">
      <c r="E683" s="850" t="s">
        <v>3974</v>
      </c>
      <c r="F683" s="850" t="s">
        <v>3971</v>
      </c>
      <c r="AM683" s="850" t="s">
        <v>4213</v>
      </c>
      <c r="AN683" s="850">
        <v>13119</v>
      </c>
    </row>
    <row r="684" spans="5:40">
      <c r="E684" s="850" t="s">
        <v>1687</v>
      </c>
      <c r="F684" s="850" t="s">
        <v>2567</v>
      </c>
      <c r="AM684" s="850" t="s">
        <v>1808</v>
      </c>
      <c r="AN684" s="850">
        <v>13120</v>
      </c>
    </row>
    <row r="685" spans="5:40">
      <c r="E685" s="850" t="s">
        <v>3978</v>
      </c>
      <c r="F685" s="850" t="s">
        <v>3922</v>
      </c>
      <c r="AM685" s="850" t="s">
        <v>10309</v>
      </c>
      <c r="AN685" s="850">
        <v>13121</v>
      </c>
    </row>
    <row r="686" spans="5:40">
      <c r="E686" s="850" t="s">
        <v>1338</v>
      </c>
      <c r="F686" s="850" t="s">
        <v>1675</v>
      </c>
      <c r="AM686" s="850" t="s">
        <v>2873</v>
      </c>
      <c r="AN686" s="850">
        <v>13122</v>
      </c>
    </row>
    <row r="687" spans="5:40">
      <c r="E687" s="850" t="s">
        <v>1854</v>
      </c>
      <c r="F687" s="850" t="s">
        <v>3418</v>
      </c>
      <c r="AM687" s="850" t="s">
        <v>8348</v>
      </c>
      <c r="AN687" s="850">
        <v>13123</v>
      </c>
    </row>
    <row r="688" spans="5:40">
      <c r="E688" s="850" t="s">
        <v>3982</v>
      </c>
      <c r="F688" s="850" t="s">
        <v>3981</v>
      </c>
      <c r="AM688" s="850" t="s">
        <v>10134</v>
      </c>
      <c r="AN688" s="850">
        <v>13201</v>
      </c>
    </row>
    <row r="689" spans="5:40">
      <c r="E689" s="850" t="s">
        <v>3990</v>
      </c>
      <c r="F689" s="850" t="s">
        <v>3985</v>
      </c>
      <c r="AM689" s="850" t="s">
        <v>4288</v>
      </c>
      <c r="AN689" s="850">
        <v>13202</v>
      </c>
    </row>
    <row r="690" spans="5:40">
      <c r="E690" s="850" t="s">
        <v>3995</v>
      </c>
      <c r="F690" s="850" t="s">
        <v>3991</v>
      </c>
      <c r="AM690" s="850" t="s">
        <v>9475</v>
      </c>
      <c r="AN690" s="850">
        <v>13203</v>
      </c>
    </row>
    <row r="691" spans="5:40">
      <c r="E691" s="850" t="s">
        <v>4008</v>
      </c>
      <c r="F691" s="850" t="s">
        <v>4001</v>
      </c>
      <c r="AM691" s="850" t="s">
        <v>10310</v>
      </c>
      <c r="AN691" s="850">
        <v>13204</v>
      </c>
    </row>
    <row r="692" spans="5:40">
      <c r="E692" s="850" t="s">
        <v>4012</v>
      </c>
      <c r="F692" s="850" t="s">
        <v>3984</v>
      </c>
      <c r="AM692" s="850" t="s">
        <v>7402</v>
      </c>
      <c r="AN692" s="850">
        <v>13205</v>
      </c>
    </row>
    <row r="693" spans="5:40">
      <c r="E693" s="850" t="s">
        <v>4013</v>
      </c>
      <c r="F693" s="850" t="s">
        <v>2133</v>
      </c>
      <c r="AM693" s="850" t="s">
        <v>7143</v>
      </c>
      <c r="AN693" s="850">
        <v>13206</v>
      </c>
    </row>
    <row r="694" spans="5:40">
      <c r="E694" s="850" t="s">
        <v>3688</v>
      </c>
      <c r="F694" s="850" t="s">
        <v>4015</v>
      </c>
      <c r="AM694" s="850" t="s">
        <v>10311</v>
      </c>
      <c r="AN694" s="850">
        <v>13207</v>
      </c>
    </row>
    <row r="695" spans="5:40">
      <c r="E695" s="850" t="s">
        <v>4020</v>
      </c>
      <c r="F695" s="850" t="s">
        <v>4016</v>
      </c>
      <c r="AM695" s="850" t="s">
        <v>10312</v>
      </c>
      <c r="AN695" s="850">
        <v>13208</v>
      </c>
    </row>
    <row r="696" spans="5:40">
      <c r="E696" s="850" t="s">
        <v>2676</v>
      </c>
      <c r="F696" s="850" t="s">
        <v>4024</v>
      </c>
      <c r="AM696" s="850" t="s">
        <v>4784</v>
      </c>
      <c r="AN696" s="850">
        <v>13209</v>
      </c>
    </row>
    <row r="697" spans="5:40">
      <c r="E697" s="850" t="s">
        <v>4031</v>
      </c>
      <c r="F697" s="850" t="s">
        <v>269</v>
      </c>
      <c r="AM697" s="850" t="s">
        <v>10313</v>
      </c>
      <c r="AN697" s="850">
        <v>13210</v>
      </c>
    </row>
    <row r="698" spans="5:40">
      <c r="E698" s="850" t="s">
        <v>423</v>
      </c>
      <c r="F698" s="850" t="s">
        <v>4032</v>
      </c>
      <c r="AM698" s="850" t="s">
        <v>10314</v>
      </c>
      <c r="AN698" s="850">
        <v>13211</v>
      </c>
    </row>
    <row r="699" spans="5:40">
      <c r="E699" s="850" t="s">
        <v>2300</v>
      </c>
      <c r="F699" s="850" t="s">
        <v>4034</v>
      </c>
      <c r="AM699" s="850" t="s">
        <v>10317</v>
      </c>
      <c r="AN699" s="850">
        <v>13212</v>
      </c>
    </row>
    <row r="700" spans="5:40">
      <c r="E700" s="850" t="s">
        <v>3195</v>
      </c>
      <c r="F700" s="850" t="s">
        <v>1144</v>
      </c>
      <c r="AM700" s="850" t="s">
        <v>10319</v>
      </c>
      <c r="AN700" s="850">
        <v>13213</v>
      </c>
    </row>
    <row r="701" spans="5:40">
      <c r="E701" s="850" t="s">
        <v>4038</v>
      </c>
      <c r="F701" s="850" t="s">
        <v>1426</v>
      </c>
      <c r="AM701" s="850" t="s">
        <v>3779</v>
      </c>
      <c r="AN701" s="850">
        <v>13214</v>
      </c>
    </row>
    <row r="702" spans="5:40">
      <c r="E702" s="850" t="s">
        <v>4041</v>
      </c>
      <c r="F702" s="850" t="s">
        <v>4040</v>
      </c>
      <c r="AM702" s="850" t="s">
        <v>10320</v>
      </c>
      <c r="AN702" s="850">
        <v>13215</v>
      </c>
    </row>
    <row r="703" spans="5:40">
      <c r="E703" s="850" t="s">
        <v>3178</v>
      </c>
      <c r="F703" s="850" t="s">
        <v>1920</v>
      </c>
      <c r="AM703" s="850" t="s">
        <v>10321</v>
      </c>
      <c r="AN703" s="850">
        <v>13218</v>
      </c>
    </row>
    <row r="704" spans="5:40">
      <c r="E704" s="850" t="s">
        <v>1020</v>
      </c>
      <c r="F704" s="850" t="s">
        <v>1077</v>
      </c>
      <c r="AM704" s="850" t="s">
        <v>2241</v>
      </c>
      <c r="AN704" s="850">
        <v>13219</v>
      </c>
    </row>
    <row r="705" spans="5:40">
      <c r="E705" s="850" t="s">
        <v>4045</v>
      </c>
      <c r="F705" s="850" t="s">
        <v>4043</v>
      </c>
      <c r="AM705" s="850" t="s">
        <v>4389</v>
      </c>
      <c r="AN705" s="850">
        <v>13220</v>
      </c>
    </row>
    <row r="706" spans="5:40">
      <c r="E706" s="850" t="s">
        <v>2482</v>
      </c>
      <c r="F706" s="850" t="s">
        <v>4048</v>
      </c>
      <c r="AM706" s="850" t="s">
        <v>10322</v>
      </c>
      <c r="AN706" s="850">
        <v>13221</v>
      </c>
    </row>
    <row r="707" spans="5:40">
      <c r="E707" s="850" t="s">
        <v>4051</v>
      </c>
      <c r="F707" s="850" t="s">
        <v>4049</v>
      </c>
      <c r="AM707" s="850" t="s">
        <v>10323</v>
      </c>
      <c r="AN707" s="850">
        <v>13222</v>
      </c>
    </row>
    <row r="708" spans="5:40">
      <c r="E708" s="850" t="s">
        <v>3133</v>
      </c>
      <c r="F708" s="850" t="s">
        <v>2368</v>
      </c>
      <c r="AM708" s="850" t="s">
        <v>10324</v>
      </c>
      <c r="AN708" s="850">
        <v>13223</v>
      </c>
    </row>
    <row r="709" spans="5:40">
      <c r="E709" s="850" t="s">
        <v>1118</v>
      </c>
      <c r="F709" s="850" t="s">
        <v>1492</v>
      </c>
      <c r="AM709" s="850" t="s">
        <v>10325</v>
      </c>
      <c r="AN709" s="850">
        <v>13224</v>
      </c>
    </row>
    <row r="710" spans="5:40">
      <c r="E710" s="850" t="s">
        <v>4056</v>
      </c>
      <c r="F710" s="850" t="s">
        <v>4053</v>
      </c>
      <c r="AM710" s="850" t="s">
        <v>10326</v>
      </c>
      <c r="AN710" s="850">
        <v>13225</v>
      </c>
    </row>
    <row r="711" spans="5:40">
      <c r="E711" s="850" t="s">
        <v>4059</v>
      </c>
      <c r="F711" s="850" t="s">
        <v>1871</v>
      </c>
      <c r="AM711" s="850" t="s">
        <v>10327</v>
      </c>
      <c r="AN711" s="850">
        <v>13227</v>
      </c>
    </row>
    <row r="712" spans="5:40">
      <c r="E712" s="850" t="s">
        <v>4062</v>
      </c>
      <c r="F712" s="850" t="s">
        <v>13</v>
      </c>
      <c r="AM712" s="850" t="s">
        <v>10328</v>
      </c>
      <c r="AN712" s="850">
        <v>13228</v>
      </c>
    </row>
    <row r="713" spans="5:40">
      <c r="E713" s="850" t="s">
        <v>4064</v>
      </c>
      <c r="F713" s="850" t="s">
        <v>1438</v>
      </c>
      <c r="AM713" s="850" t="s">
        <v>10329</v>
      </c>
      <c r="AN713" s="850">
        <v>13229</v>
      </c>
    </row>
    <row r="714" spans="5:40">
      <c r="E714" s="850" t="s">
        <v>4066</v>
      </c>
      <c r="F714" s="850" t="s">
        <v>4065</v>
      </c>
      <c r="AM714" s="850" t="s">
        <v>8582</v>
      </c>
      <c r="AN714" s="850">
        <v>13303</v>
      </c>
    </row>
    <row r="715" spans="5:40">
      <c r="E715" s="850" t="s">
        <v>955</v>
      </c>
      <c r="F715" s="850" t="s">
        <v>2773</v>
      </c>
      <c r="AM715" s="850" t="s">
        <v>2856</v>
      </c>
      <c r="AN715" s="850">
        <v>13305</v>
      </c>
    </row>
    <row r="716" spans="5:40">
      <c r="E716" s="850" t="s">
        <v>3835</v>
      </c>
      <c r="F716" s="850" t="s">
        <v>4069</v>
      </c>
      <c r="AM716" s="850" t="s">
        <v>10330</v>
      </c>
      <c r="AN716" s="850">
        <v>13307</v>
      </c>
    </row>
    <row r="717" spans="5:40">
      <c r="E717" s="850" t="s">
        <v>3198</v>
      </c>
      <c r="F717" s="850" t="s">
        <v>4071</v>
      </c>
      <c r="AM717" s="850" t="s">
        <v>10331</v>
      </c>
      <c r="AN717" s="850">
        <v>13308</v>
      </c>
    </row>
    <row r="718" spans="5:40">
      <c r="E718" s="850" t="s">
        <v>502</v>
      </c>
      <c r="F718" s="850" t="s">
        <v>3152</v>
      </c>
      <c r="AM718" s="850" t="s">
        <v>8026</v>
      </c>
      <c r="AN718" s="850">
        <v>13361</v>
      </c>
    </row>
    <row r="719" spans="5:40">
      <c r="E719" s="850" t="s">
        <v>3656</v>
      </c>
      <c r="F719" s="850" t="s">
        <v>483</v>
      </c>
      <c r="AM719" s="850" t="s">
        <v>2423</v>
      </c>
      <c r="AN719" s="850">
        <v>13362</v>
      </c>
    </row>
    <row r="720" spans="5:40">
      <c r="E720" s="850" t="s">
        <v>626</v>
      </c>
      <c r="F720" s="850" t="s">
        <v>3143</v>
      </c>
      <c r="AM720" s="850" t="s">
        <v>8596</v>
      </c>
      <c r="AN720" s="850">
        <v>13363</v>
      </c>
    </row>
    <row r="721" spans="5:40">
      <c r="E721" s="850" t="s">
        <v>3145</v>
      </c>
      <c r="F721" s="850" t="s">
        <v>4073</v>
      </c>
      <c r="AM721" s="850" t="s">
        <v>8618</v>
      </c>
      <c r="AN721" s="850">
        <v>13364</v>
      </c>
    </row>
    <row r="722" spans="5:40">
      <c r="E722" s="850" t="s">
        <v>4076</v>
      </c>
      <c r="F722" s="850" t="s">
        <v>1178</v>
      </c>
      <c r="AM722" s="850" t="s">
        <v>588</v>
      </c>
      <c r="AN722" s="850">
        <v>13381</v>
      </c>
    </row>
    <row r="723" spans="5:40">
      <c r="E723" s="850" t="s">
        <v>3464</v>
      </c>
      <c r="F723" s="850" t="s">
        <v>4079</v>
      </c>
      <c r="AM723" s="850" t="s">
        <v>7187</v>
      </c>
      <c r="AN723" s="850">
        <v>13382</v>
      </c>
    </row>
    <row r="724" spans="5:40">
      <c r="E724" s="850" t="s">
        <v>3756</v>
      </c>
      <c r="F724" s="850" t="s">
        <v>589</v>
      </c>
      <c r="AM724" s="850" t="s">
        <v>10332</v>
      </c>
      <c r="AN724" s="850">
        <v>13401</v>
      </c>
    </row>
    <row r="725" spans="5:40">
      <c r="E725" s="850" t="s">
        <v>4083</v>
      </c>
      <c r="F725" s="850" t="s">
        <v>1412</v>
      </c>
      <c r="AM725" s="850" t="s">
        <v>2494</v>
      </c>
      <c r="AN725" s="850">
        <v>13402</v>
      </c>
    </row>
    <row r="726" spans="5:40">
      <c r="E726" s="850" t="s">
        <v>294</v>
      </c>
      <c r="F726" s="850" t="s">
        <v>52</v>
      </c>
      <c r="AM726" s="850" t="s">
        <v>10333</v>
      </c>
      <c r="AN726" s="850">
        <v>13421</v>
      </c>
    </row>
    <row r="727" spans="5:40">
      <c r="E727" s="850" t="s">
        <v>1975</v>
      </c>
      <c r="F727" s="850" t="s">
        <v>2608</v>
      </c>
      <c r="AM727" s="850" t="s">
        <v>10334</v>
      </c>
      <c r="AN727" s="850">
        <v>14101</v>
      </c>
    </row>
    <row r="728" spans="5:40">
      <c r="E728" s="850" t="s">
        <v>4086</v>
      </c>
      <c r="F728" s="850" t="s">
        <v>4085</v>
      </c>
      <c r="AM728" s="850" t="s">
        <v>8320</v>
      </c>
      <c r="AN728" s="850">
        <v>14102</v>
      </c>
    </row>
    <row r="729" spans="5:40">
      <c r="E729" s="850" t="s">
        <v>2764</v>
      </c>
      <c r="F729" s="850" t="s">
        <v>1926</v>
      </c>
      <c r="AM729" s="850" t="s">
        <v>10335</v>
      </c>
      <c r="AN729" s="850">
        <v>14103</v>
      </c>
    </row>
    <row r="730" spans="5:40">
      <c r="E730" s="850" t="s">
        <v>2867</v>
      </c>
      <c r="F730" s="850" t="s">
        <v>2666</v>
      </c>
      <c r="AM730" s="850" t="s">
        <v>10315</v>
      </c>
      <c r="AN730" s="850">
        <v>14104</v>
      </c>
    </row>
    <row r="731" spans="5:40">
      <c r="E731" s="850" t="s">
        <v>2813</v>
      </c>
      <c r="F731" s="850" t="s">
        <v>2078</v>
      </c>
      <c r="AM731" s="850" t="s">
        <v>5231</v>
      </c>
      <c r="AN731" s="850">
        <v>14105</v>
      </c>
    </row>
    <row r="732" spans="5:40">
      <c r="E732" s="850" t="s">
        <v>3960</v>
      </c>
      <c r="F732" s="850" t="s">
        <v>2084</v>
      </c>
      <c r="AM732" s="850" t="s">
        <v>10336</v>
      </c>
      <c r="AN732" s="850">
        <v>14106</v>
      </c>
    </row>
    <row r="733" spans="5:40">
      <c r="E733" s="850" t="s">
        <v>4090</v>
      </c>
      <c r="F733" s="850" t="s">
        <v>3867</v>
      </c>
      <c r="AM733" s="850" t="s">
        <v>6148</v>
      </c>
      <c r="AN733" s="850">
        <v>14107</v>
      </c>
    </row>
    <row r="734" spans="5:40">
      <c r="E734" s="850" t="s">
        <v>2514</v>
      </c>
      <c r="F734" s="850" t="s">
        <v>4093</v>
      </c>
      <c r="AM734" s="850" t="s">
        <v>10337</v>
      </c>
      <c r="AN734" s="850">
        <v>14108</v>
      </c>
    </row>
    <row r="735" spans="5:40">
      <c r="E735" s="850" t="s">
        <v>4097</v>
      </c>
      <c r="F735" s="850" t="s">
        <v>1726</v>
      </c>
      <c r="AM735" s="850" t="s">
        <v>10338</v>
      </c>
      <c r="AN735" s="850">
        <v>14109</v>
      </c>
    </row>
    <row r="736" spans="5:40">
      <c r="E736" s="850" t="s">
        <v>4004</v>
      </c>
      <c r="F736" s="850" t="s">
        <v>4101</v>
      </c>
      <c r="AM736" s="850" t="s">
        <v>2223</v>
      </c>
      <c r="AN736" s="850">
        <v>14110</v>
      </c>
    </row>
    <row r="737" spans="5:40">
      <c r="E737" s="850" t="s">
        <v>4104</v>
      </c>
      <c r="F737" s="850" t="s">
        <v>741</v>
      </c>
      <c r="AM737" s="850" t="s">
        <v>7121</v>
      </c>
      <c r="AN737" s="850">
        <v>14111</v>
      </c>
    </row>
    <row r="738" spans="5:40">
      <c r="E738" s="850" t="s">
        <v>4112</v>
      </c>
      <c r="F738" s="850" t="s">
        <v>4108</v>
      </c>
      <c r="AM738" s="850" t="s">
        <v>10339</v>
      </c>
      <c r="AN738" s="850">
        <v>14112</v>
      </c>
    </row>
    <row r="739" spans="5:40">
      <c r="E739" s="850" t="s">
        <v>1260</v>
      </c>
      <c r="F739" s="850" t="s">
        <v>4113</v>
      </c>
      <c r="AM739" s="850" t="s">
        <v>9365</v>
      </c>
      <c r="AN739" s="850">
        <v>14113</v>
      </c>
    </row>
    <row r="740" spans="5:40">
      <c r="E740" s="850" t="s">
        <v>1085</v>
      </c>
      <c r="F740" s="850" t="s">
        <v>2376</v>
      </c>
      <c r="AM740" s="850" t="s">
        <v>10340</v>
      </c>
      <c r="AN740" s="850">
        <v>14114</v>
      </c>
    </row>
    <row r="741" spans="5:40">
      <c r="E741" s="850" t="s">
        <v>4115</v>
      </c>
      <c r="F741" s="850" t="s">
        <v>981</v>
      </c>
      <c r="AM741" s="850" t="s">
        <v>2426</v>
      </c>
      <c r="AN741" s="850">
        <v>14115</v>
      </c>
    </row>
    <row r="742" spans="5:40">
      <c r="E742" s="850" t="s">
        <v>3554</v>
      </c>
      <c r="F742" s="850" t="s">
        <v>4119</v>
      </c>
      <c r="AM742" s="850" t="s">
        <v>10341</v>
      </c>
      <c r="AN742" s="850">
        <v>14116</v>
      </c>
    </row>
    <row r="743" spans="5:40">
      <c r="E743" s="850" t="s">
        <v>3473</v>
      </c>
      <c r="F743" s="850" t="s">
        <v>1320</v>
      </c>
      <c r="AM743" s="850" t="s">
        <v>7024</v>
      </c>
      <c r="AN743" s="850">
        <v>14117</v>
      </c>
    </row>
    <row r="744" spans="5:40">
      <c r="E744" s="850" t="s">
        <v>4126</v>
      </c>
      <c r="F744" s="850" t="s">
        <v>4121</v>
      </c>
      <c r="AM744" s="850" t="s">
        <v>10342</v>
      </c>
      <c r="AN744" s="850">
        <v>14118</v>
      </c>
    </row>
    <row r="745" spans="5:40">
      <c r="E745" s="850" t="s">
        <v>4128</v>
      </c>
      <c r="F745" s="850" t="s">
        <v>4127</v>
      </c>
      <c r="AM745" s="850" t="s">
        <v>3627</v>
      </c>
      <c r="AN745" s="850">
        <v>14131</v>
      </c>
    </row>
    <row r="746" spans="5:40">
      <c r="E746" s="850" t="s">
        <v>3389</v>
      </c>
      <c r="F746" s="850" t="s">
        <v>3004</v>
      </c>
      <c r="AM746" s="850" t="s">
        <v>10344</v>
      </c>
      <c r="AN746" s="850">
        <v>14132</v>
      </c>
    </row>
    <row r="747" spans="5:40">
      <c r="E747" s="850" t="s">
        <v>3549</v>
      </c>
      <c r="F747" s="850" t="s">
        <v>4129</v>
      </c>
      <c r="AM747" s="850" t="s">
        <v>3405</v>
      </c>
      <c r="AN747" s="850">
        <v>14133</v>
      </c>
    </row>
    <row r="748" spans="5:40">
      <c r="E748" s="850" t="s">
        <v>4131</v>
      </c>
      <c r="F748" s="850" t="s">
        <v>4130</v>
      </c>
      <c r="AM748" s="850" t="s">
        <v>10345</v>
      </c>
      <c r="AN748" s="850">
        <v>14134</v>
      </c>
    </row>
    <row r="749" spans="5:40">
      <c r="E749" s="850" t="s">
        <v>4137</v>
      </c>
      <c r="F749" s="850" t="s">
        <v>4135</v>
      </c>
      <c r="AM749" s="850" t="s">
        <v>10346</v>
      </c>
      <c r="AN749" s="850">
        <v>14135</v>
      </c>
    </row>
    <row r="750" spans="5:40">
      <c r="E750" s="850" t="s">
        <v>1707</v>
      </c>
      <c r="F750" s="850" t="s">
        <v>3774</v>
      </c>
      <c r="AM750" s="850" t="s">
        <v>3659</v>
      </c>
      <c r="AN750" s="850">
        <v>14136</v>
      </c>
    </row>
    <row r="751" spans="5:40">
      <c r="E751" s="850" t="s">
        <v>4142</v>
      </c>
      <c r="F751" s="850" t="s">
        <v>4139</v>
      </c>
      <c r="AM751" s="850" t="s">
        <v>5176</v>
      </c>
      <c r="AN751" s="850">
        <v>14137</v>
      </c>
    </row>
    <row r="752" spans="5:40">
      <c r="E752" s="850" t="s">
        <v>4144</v>
      </c>
      <c r="F752" s="850" t="s">
        <v>2811</v>
      </c>
      <c r="AM752" s="850" t="s">
        <v>10347</v>
      </c>
      <c r="AN752" s="850">
        <v>14151</v>
      </c>
    </row>
    <row r="753" spans="5:40">
      <c r="E753" s="850" t="s">
        <v>1622</v>
      </c>
      <c r="F753" s="850" t="s">
        <v>4026</v>
      </c>
      <c r="AM753" s="850" t="s">
        <v>5844</v>
      </c>
      <c r="AN753" s="850">
        <v>14152</v>
      </c>
    </row>
    <row r="754" spans="5:40">
      <c r="E754" s="850" t="s">
        <v>3018</v>
      </c>
      <c r="F754" s="850" t="s">
        <v>4145</v>
      </c>
      <c r="AM754" s="850" t="s">
        <v>10349</v>
      </c>
      <c r="AN754" s="850">
        <v>14153</v>
      </c>
    </row>
    <row r="755" spans="5:40">
      <c r="E755" s="850" t="s">
        <v>4148</v>
      </c>
      <c r="F755" s="850" t="s">
        <v>872</v>
      </c>
      <c r="AM755" s="850" t="s">
        <v>10350</v>
      </c>
      <c r="AN755" s="850">
        <v>14201</v>
      </c>
    </row>
    <row r="756" spans="5:40">
      <c r="E756" s="850" t="s">
        <v>1453</v>
      </c>
      <c r="F756" s="850" t="s">
        <v>563</v>
      </c>
      <c r="AM756" s="850" t="s">
        <v>9082</v>
      </c>
      <c r="AN756" s="850">
        <v>14203</v>
      </c>
    </row>
    <row r="757" spans="5:40">
      <c r="E757" s="850" t="s">
        <v>3666</v>
      </c>
      <c r="F757" s="850" t="s">
        <v>3353</v>
      </c>
      <c r="AM757" s="850" t="s">
        <v>10351</v>
      </c>
      <c r="AN757" s="850">
        <v>14204</v>
      </c>
    </row>
    <row r="758" spans="5:40">
      <c r="E758" s="850" t="s">
        <v>2710</v>
      </c>
      <c r="F758" s="850" t="s">
        <v>4150</v>
      </c>
      <c r="AM758" s="850" t="s">
        <v>6675</v>
      </c>
      <c r="AN758" s="850">
        <v>14205</v>
      </c>
    </row>
    <row r="759" spans="5:40">
      <c r="E759" s="850" t="s">
        <v>4154</v>
      </c>
      <c r="F759" s="850" t="s">
        <v>4152</v>
      </c>
      <c r="AM759" s="850" t="s">
        <v>6605</v>
      </c>
      <c r="AN759" s="850">
        <v>14206</v>
      </c>
    </row>
    <row r="760" spans="5:40">
      <c r="E760" s="850" t="s">
        <v>343</v>
      </c>
      <c r="F760" s="850" t="s">
        <v>4157</v>
      </c>
      <c r="AM760" s="850" t="s">
        <v>10082</v>
      </c>
      <c r="AN760" s="850">
        <v>14207</v>
      </c>
    </row>
    <row r="761" spans="5:40">
      <c r="E761" s="850" t="s">
        <v>4123</v>
      </c>
      <c r="F761" s="850" t="s">
        <v>1186</v>
      </c>
      <c r="AM761" s="850" t="s">
        <v>10352</v>
      </c>
      <c r="AN761" s="850">
        <v>14208</v>
      </c>
    </row>
    <row r="762" spans="5:40">
      <c r="E762" s="850" t="s">
        <v>4161</v>
      </c>
      <c r="F762" s="850" t="s">
        <v>4159</v>
      </c>
      <c r="AM762" s="850" t="s">
        <v>6596</v>
      </c>
      <c r="AN762" s="850">
        <v>14210</v>
      </c>
    </row>
    <row r="763" spans="5:40">
      <c r="E763" s="850" t="s">
        <v>4163</v>
      </c>
      <c r="F763" s="850" t="s">
        <v>3121</v>
      </c>
      <c r="AM763" s="850" t="s">
        <v>6870</v>
      </c>
      <c r="AN763" s="850">
        <v>14211</v>
      </c>
    </row>
    <row r="764" spans="5:40">
      <c r="E764" s="850" t="s">
        <v>2372</v>
      </c>
      <c r="F764" s="850" t="s">
        <v>2006</v>
      </c>
      <c r="AM764" s="850" t="s">
        <v>10353</v>
      </c>
      <c r="AN764" s="850">
        <v>14212</v>
      </c>
    </row>
    <row r="765" spans="5:40">
      <c r="E765" s="850" t="s">
        <v>3610</v>
      </c>
      <c r="F765" s="850" t="s">
        <v>280</v>
      </c>
      <c r="AM765" s="850" t="s">
        <v>10354</v>
      </c>
      <c r="AN765" s="850">
        <v>14213</v>
      </c>
    </row>
    <row r="766" spans="5:40">
      <c r="E766" s="850" t="s">
        <v>3582</v>
      </c>
      <c r="F766" s="850" t="s">
        <v>3187</v>
      </c>
      <c r="AM766" s="850" t="s">
        <v>2079</v>
      </c>
      <c r="AN766" s="850">
        <v>14214</v>
      </c>
    </row>
    <row r="767" spans="5:40">
      <c r="E767" s="850" t="s">
        <v>4170</v>
      </c>
      <c r="F767" s="850" t="s">
        <v>254</v>
      </c>
      <c r="AM767" s="850" t="s">
        <v>6698</v>
      </c>
      <c r="AN767" s="850">
        <v>14215</v>
      </c>
    </row>
    <row r="768" spans="5:40">
      <c r="E768" s="850" t="s">
        <v>3509</v>
      </c>
      <c r="F768" s="850" t="s">
        <v>4171</v>
      </c>
      <c r="AM768" s="850" t="s">
        <v>10273</v>
      </c>
      <c r="AN768" s="850">
        <v>14216</v>
      </c>
    </row>
    <row r="769" spans="5:40">
      <c r="E769" s="850" t="s">
        <v>1359</v>
      </c>
      <c r="F769" s="850" t="s">
        <v>4178</v>
      </c>
      <c r="AM769" s="850" t="s">
        <v>10222</v>
      </c>
      <c r="AN769" s="850">
        <v>14217</v>
      </c>
    </row>
    <row r="770" spans="5:40">
      <c r="E770" s="850" t="s">
        <v>1806</v>
      </c>
      <c r="F770" s="850" t="s">
        <v>2352</v>
      </c>
      <c r="AM770" s="850" t="s">
        <v>2415</v>
      </c>
      <c r="AN770" s="850">
        <v>14218</v>
      </c>
    </row>
    <row r="771" spans="5:40">
      <c r="E771" s="850" t="s">
        <v>4180</v>
      </c>
      <c r="F771" s="850" t="s">
        <v>3714</v>
      </c>
      <c r="AM771" s="850" t="s">
        <v>10356</v>
      </c>
      <c r="AN771" s="850">
        <v>14301</v>
      </c>
    </row>
    <row r="772" spans="5:40">
      <c r="E772" s="850" t="s">
        <v>4181</v>
      </c>
      <c r="F772" s="850" t="s">
        <v>3794</v>
      </c>
      <c r="AM772" s="850" t="s">
        <v>10357</v>
      </c>
      <c r="AN772" s="850">
        <v>14321</v>
      </c>
    </row>
    <row r="773" spans="5:40">
      <c r="E773" s="850" t="s">
        <v>3501</v>
      </c>
      <c r="F773" s="850" t="s">
        <v>2469</v>
      </c>
      <c r="AM773" s="850" t="s">
        <v>10358</v>
      </c>
      <c r="AN773" s="850">
        <v>14341</v>
      </c>
    </row>
    <row r="774" spans="5:40">
      <c r="E774" s="850" t="s">
        <v>1665</v>
      </c>
      <c r="F774" s="850" t="s">
        <v>4183</v>
      </c>
      <c r="AM774" s="850" t="s">
        <v>10359</v>
      </c>
      <c r="AN774" s="850">
        <v>14342</v>
      </c>
    </row>
    <row r="775" spans="5:40">
      <c r="E775" s="850" t="s">
        <v>1684</v>
      </c>
      <c r="F775" s="850" t="s">
        <v>2674</v>
      </c>
      <c r="AM775" s="850" t="s">
        <v>2793</v>
      </c>
      <c r="AN775" s="850">
        <v>14361</v>
      </c>
    </row>
    <row r="776" spans="5:40">
      <c r="E776" s="850" t="s">
        <v>4184</v>
      </c>
      <c r="F776" s="850" t="s">
        <v>2894</v>
      </c>
      <c r="AM776" s="850" t="s">
        <v>1648</v>
      </c>
      <c r="AN776" s="850">
        <v>14362</v>
      </c>
    </row>
    <row r="777" spans="5:40">
      <c r="E777" s="850" t="s">
        <v>4190</v>
      </c>
      <c r="F777" s="850" t="s">
        <v>4185</v>
      </c>
      <c r="AM777" s="850" t="s">
        <v>10360</v>
      </c>
      <c r="AN777" s="850">
        <v>14363</v>
      </c>
    </row>
    <row r="778" spans="5:40">
      <c r="E778" s="850" t="s">
        <v>3895</v>
      </c>
      <c r="F778" s="850" t="s">
        <v>1661</v>
      </c>
      <c r="AM778" s="850" t="s">
        <v>10361</v>
      </c>
      <c r="AN778" s="850">
        <v>14364</v>
      </c>
    </row>
    <row r="779" spans="5:40">
      <c r="E779" s="850" t="s">
        <v>4193</v>
      </c>
      <c r="F779" s="850" t="s">
        <v>4191</v>
      </c>
      <c r="AM779" s="850" t="s">
        <v>6044</v>
      </c>
      <c r="AN779" s="850">
        <v>14366</v>
      </c>
    </row>
    <row r="780" spans="5:40">
      <c r="E780" s="850" t="s">
        <v>4196</v>
      </c>
      <c r="F780" s="850" t="s">
        <v>2566</v>
      </c>
      <c r="AM780" s="850" t="s">
        <v>10362</v>
      </c>
      <c r="AN780" s="850">
        <v>14382</v>
      </c>
    </row>
    <row r="781" spans="5:40">
      <c r="E781" s="850" t="s">
        <v>151</v>
      </c>
      <c r="F781" s="850" t="s">
        <v>1237</v>
      </c>
      <c r="AM781" s="850" t="s">
        <v>10363</v>
      </c>
      <c r="AN781" s="850">
        <v>14383</v>
      </c>
    </row>
    <row r="782" spans="5:40">
      <c r="E782" s="850" t="s">
        <v>4023</v>
      </c>
      <c r="F782" s="850" t="s">
        <v>3652</v>
      </c>
      <c r="AM782" s="850" t="s">
        <v>10365</v>
      </c>
      <c r="AN782" s="850">
        <v>14384</v>
      </c>
    </row>
    <row r="783" spans="5:40">
      <c r="E783" s="850" t="s">
        <v>573</v>
      </c>
      <c r="F783" s="850" t="s">
        <v>4197</v>
      </c>
      <c r="AM783" s="850" t="s">
        <v>6886</v>
      </c>
      <c r="AN783" s="850">
        <v>14401</v>
      </c>
    </row>
    <row r="784" spans="5:40">
      <c r="E784" s="850" t="s">
        <v>2465</v>
      </c>
      <c r="F784" s="850" t="s">
        <v>2649</v>
      </c>
      <c r="AM784" s="850" t="s">
        <v>10366</v>
      </c>
      <c r="AN784" s="850">
        <v>14402</v>
      </c>
    </row>
    <row r="785" spans="5:40">
      <c r="E785" s="850" t="s">
        <v>473</v>
      </c>
      <c r="F785" s="850" t="s">
        <v>3451</v>
      </c>
      <c r="AM785" s="850" t="s">
        <v>10367</v>
      </c>
      <c r="AN785" s="850">
        <v>15101</v>
      </c>
    </row>
    <row r="786" spans="5:40">
      <c r="E786" s="850" t="s">
        <v>2914</v>
      </c>
      <c r="F786" s="850" t="s">
        <v>4166</v>
      </c>
      <c r="AM786" s="850" t="s">
        <v>1363</v>
      </c>
      <c r="AN786" s="850">
        <v>15102</v>
      </c>
    </row>
    <row r="787" spans="5:40">
      <c r="E787" s="850" t="s">
        <v>2105</v>
      </c>
      <c r="F787" s="850" t="s">
        <v>2941</v>
      </c>
      <c r="AM787" s="850" t="s">
        <v>10368</v>
      </c>
      <c r="AN787" s="850">
        <v>15103</v>
      </c>
    </row>
    <row r="788" spans="5:40">
      <c r="E788" s="850" t="s">
        <v>4199</v>
      </c>
      <c r="F788" s="850" t="s">
        <v>3733</v>
      </c>
      <c r="AM788" s="850" t="s">
        <v>7718</v>
      </c>
      <c r="AN788" s="850">
        <v>15104</v>
      </c>
    </row>
    <row r="789" spans="5:40">
      <c r="E789" s="850" t="s">
        <v>3254</v>
      </c>
      <c r="F789" s="850" t="s">
        <v>4207</v>
      </c>
      <c r="AM789" s="850" t="s">
        <v>4263</v>
      </c>
      <c r="AN789" s="850">
        <v>15105</v>
      </c>
    </row>
    <row r="790" spans="5:40">
      <c r="E790" s="850" t="s">
        <v>4208</v>
      </c>
      <c r="F790" s="850" t="s">
        <v>95</v>
      </c>
      <c r="AM790" s="850" t="s">
        <v>10370</v>
      </c>
      <c r="AN790" s="850">
        <v>15106</v>
      </c>
    </row>
    <row r="791" spans="5:40">
      <c r="E791" s="850" t="s">
        <v>2582</v>
      </c>
      <c r="F791" s="850" t="s">
        <v>2029</v>
      </c>
      <c r="AM791" s="850" t="s">
        <v>10371</v>
      </c>
      <c r="AN791" s="850">
        <v>15107</v>
      </c>
    </row>
    <row r="792" spans="5:40">
      <c r="E792" s="850" t="s">
        <v>4211</v>
      </c>
      <c r="F792" s="850" t="s">
        <v>2795</v>
      </c>
      <c r="AM792" s="850" t="s">
        <v>10372</v>
      </c>
      <c r="AN792" s="850">
        <v>15108</v>
      </c>
    </row>
    <row r="793" spans="5:40">
      <c r="E793" s="850" t="s">
        <v>4215</v>
      </c>
      <c r="F793" s="850" t="s">
        <v>1168</v>
      </c>
      <c r="AM793" s="850" t="s">
        <v>4096</v>
      </c>
      <c r="AN793" s="850">
        <v>15202</v>
      </c>
    </row>
    <row r="794" spans="5:40">
      <c r="E794" s="850" t="s">
        <v>2961</v>
      </c>
      <c r="F794" s="850" t="s">
        <v>3976</v>
      </c>
      <c r="AM794" s="850" t="s">
        <v>10373</v>
      </c>
      <c r="AN794" s="850">
        <v>15204</v>
      </c>
    </row>
    <row r="795" spans="5:40">
      <c r="E795" s="850" t="s">
        <v>4218</v>
      </c>
      <c r="F795" s="850" t="s">
        <v>4217</v>
      </c>
      <c r="AM795" s="850" t="s">
        <v>10374</v>
      </c>
      <c r="AN795" s="850">
        <v>15205</v>
      </c>
    </row>
    <row r="796" spans="5:40">
      <c r="E796" s="850" t="s">
        <v>3131</v>
      </c>
      <c r="F796" s="850" t="s">
        <v>4221</v>
      </c>
      <c r="AM796" s="850" t="s">
        <v>10375</v>
      </c>
      <c r="AN796" s="850">
        <v>15206</v>
      </c>
    </row>
    <row r="797" spans="5:40">
      <c r="E797" s="850" t="s">
        <v>3218</v>
      </c>
      <c r="F797" s="850" t="s">
        <v>1766</v>
      </c>
      <c r="AM797" s="850" t="s">
        <v>7149</v>
      </c>
      <c r="AN797" s="850">
        <v>15208</v>
      </c>
    </row>
    <row r="798" spans="5:40">
      <c r="E798" s="850" t="s">
        <v>436</v>
      </c>
      <c r="F798" s="850" t="s">
        <v>842</v>
      </c>
      <c r="AM798" s="850" t="s">
        <v>10376</v>
      </c>
      <c r="AN798" s="850">
        <v>15209</v>
      </c>
    </row>
    <row r="799" spans="5:40">
      <c r="E799" s="850" t="s">
        <v>491</v>
      </c>
      <c r="F799" s="850" t="s">
        <v>4224</v>
      </c>
      <c r="AM799" s="850" t="s">
        <v>10377</v>
      </c>
      <c r="AN799" s="850">
        <v>15210</v>
      </c>
    </row>
    <row r="800" spans="5:40">
      <c r="E800" s="850" t="s">
        <v>3661</v>
      </c>
      <c r="F800" s="850" t="s">
        <v>4225</v>
      </c>
      <c r="AM800" s="850" t="s">
        <v>10378</v>
      </c>
      <c r="AN800" s="850">
        <v>15211</v>
      </c>
    </row>
    <row r="801" spans="5:40">
      <c r="E801" s="850" t="s">
        <v>2217</v>
      </c>
      <c r="F801" s="850" t="s">
        <v>2238</v>
      </c>
      <c r="AM801" s="850" t="s">
        <v>2144</v>
      </c>
      <c r="AN801" s="850">
        <v>15212</v>
      </c>
    </row>
    <row r="802" spans="5:40">
      <c r="E802" s="850" t="s">
        <v>4230</v>
      </c>
      <c r="F802" s="850" t="s">
        <v>4229</v>
      </c>
      <c r="AM802" s="850" t="s">
        <v>10379</v>
      </c>
      <c r="AN802" s="850">
        <v>15213</v>
      </c>
    </row>
    <row r="803" spans="5:40">
      <c r="E803" s="850" t="s">
        <v>455</v>
      </c>
      <c r="F803" s="850" t="s">
        <v>4232</v>
      </c>
      <c r="AM803" s="850" t="s">
        <v>10380</v>
      </c>
      <c r="AN803" s="850">
        <v>15216</v>
      </c>
    </row>
    <row r="804" spans="5:40">
      <c r="E804" s="850" t="s">
        <v>817</v>
      </c>
      <c r="F804" s="850" t="s">
        <v>4234</v>
      </c>
      <c r="AM804" s="850" t="s">
        <v>6967</v>
      </c>
      <c r="AN804" s="850">
        <v>15217</v>
      </c>
    </row>
    <row r="805" spans="5:40">
      <c r="E805" s="850" t="s">
        <v>1786</v>
      </c>
      <c r="F805" s="850" t="s">
        <v>4236</v>
      </c>
      <c r="AM805" s="850" t="s">
        <v>10381</v>
      </c>
      <c r="AN805" s="850">
        <v>15218</v>
      </c>
    </row>
    <row r="806" spans="5:40">
      <c r="E806" s="850" t="s">
        <v>2896</v>
      </c>
      <c r="F806" s="850" t="s">
        <v>2201</v>
      </c>
      <c r="AM806" s="850" t="s">
        <v>6114</v>
      </c>
      <c r="AN806" s="850">
        <v>15222</v>
      </c>
    </row>
    <row r="807" spans="5:40">
      <c r="E807" s="850" t="s">
        <v>4237</v>
      </c>
      <c r="F807" s="850" t="s">
        <v>3805</v>
      </c>
      <c r="AM807" s="850" t="s">
        <v>10383</v>
      </c>
      <c r="AN807" s="850">
        <v>15223</v>
      </c>
    </row>
    <row r="808" spans="5:40">
      <c r="E808" s="850" t="s">
        <v>4238</v>
      </c>
      <c r="F808" s="850" t="s">
        <v>4006</v>
      </c>
      <c r="AM808" s="850" t="s">
        <v>10245</v>
      </c>
      <c r="AN808" s="850">
        <v>15224</v>
      </c>
    </row>
    <row r="809" spans="5:40">
      <c r="E809" s="850" t="s">
        <v>2104</v>
      </c>
      <c r="F809" s="850" t="s">
        <v>4105</v>
      </c>
      <c r="AM809" s="850" t="s">
        <v>10384</v>
      </c>
      <c r="AN809" s="850">
        <v>15225</v>
      </c>
    </row>
    <row r="810" spans="5:40">
      <c r="E810" s="850" t="s">
        <v>1406</v>
      </c>
      <c r="F810" s="850" t="s">
        <v>2162</v>
      </c>
      <c r="AM810" s="850" t="s">
        <v>10385</v>
      </c>
      <c r="AN810" s="850">
        <v>15226</v>
      </c>
    </row>
    <row r="811" spans="5:40">
      <c r="E811" s="850" t="s">
        <v>4242</v>
      </c>
      <c r="F811" s="850" t="s">
        <v>4153</v>
      </c>
      <c r="AM811" s="850" t="s">
        <v>6338</v>
      </c>
      <c r="AN811" s="850">
        <v>15227</v>
      </c>
    </row>
    <row r="812" spans="5:40">
      <c r="E812" s="850" t="s">
        <v>2852</v>
      </c>
      <c r="F812" s="850" t="s">
        <v>4245</v>
      </c>
      <c r="AM812" s="850" t="s">
        <v>10386</v>
      </c>
      <c r="AN812" s="850">
        <v>15307</v>
      </c>
    </row>
    <row r="813" spans="5:40">
      <c r="E813" s="850" t="s">
        <v>1710</v>
      </c>
      <c r="F813" s="850" t="s">
        <v>820</v>
      </c>
      <c r="AM813" s="850" t="s">
        <v>6531</v>
      </c>
      <c r="AN813" s="850">
        <v>15342</v>
      </c>
    </row>
    <row r="814" spans="5:40">
      <c r="E814" s="850" t="s">
        <v>4246</v>
      </c>
      <c r="F814" s="850" t="s">
        <v>2504</v>
      </c>
      <c r="AM814" s="850" t="s">
        <v>10387</v>
      </c>
      <c r="AN814" s="850">
        <v>15361</v>
      </c>
    </row>
    <row r="815" spans="5:40">
      <c r="E815" s="850" t="s">
        <v>428</v>
      </c>
      <c r="F815" s="850" t="s">
        <v>4248</v>
      </c>
      <c r="AM815" s="850" t="s">
        <v>10388</v>
      </c>
      <c r="AN815" s="850">
        <v>15385</v>
      </c>
    </row>
    <row r="816" spans="5:40">
      <c r="E816" s="850" t="s">
        <v>4252</v>
      </c>
      <c r="F816" s="850" t="s">
        <v>2592</v>
      </c>
      <c r="AM816" s="850" t="s">
        <v>4655</v>
      </c>
      <c r="AN816" s="850">
        <v>15405</v>
      </c>
    </row>
    <row r="817" spans="5:40">
      <c r="E817" s="850" t="s">
        <v>155</v>
      </c>
      <c r="F817" s="850" t="s">
        <v>4052</v>
      </c>
      <c r="AM817" s="850" t="s">
        <v>10389</v>
      </c>
      <c r="AN817" s="850">
        <v>15461</v>
      </c>
    </row>
    <row r="818" spans="5:40">
      <c r="E818" s="850" t="s">
        <v>1086</v>
      </c>
      <c r="F818" s="850" t="s">
        <v>4201</v>
      </c>
      <c r="AM818" s="850" t="s">
        <v>128</v>
      </c>
      <c r="AN818" s="850">
        <v>15482</v>
      </c>
    </row>
    <row r="819" spans="5:40">
      <c r="E819" s="850" t="s">
        <v>3156</v>
      </c>
      <c r="F819" s="850" t="s">
        <v>3708</v>
      </c>
      <c r="AM819" s="850" t="s">
        <v>10390</v>
      </c>
      <c r="AN819" s="850">
        <v>15504</v>
      </c>
    </row>
    <row r="820" spans="5:40">
      <c r="E820" s="850" t="s">
        <v>325</v>
      </c>
      <c r="F820" s="850" t="s">
        <v>4220</v>
      </c>
      <c r="AM820" s="850" t="s">
        <v>7255</v>
      </c>
      <c r="AN820" s="850">
        <v>15581</v>
      </c>
    </row>
    <row r="821" spans="5:40">
      <c r="E821" s="850" t="s">
        <v>4259</v>
      </c>
      <c r="F821" s="850" t="s">
        <v>1053</v>
      </c>
      <c r="AM821" s="850" t="s">
        <v>218</v>
      </c>
      <c r="AN821" s="850">
        <v>15586</v>
      </c>
    </row>
    <row r="822" spans="5:40">
      <c r="E822" s="850" t="s">
        <v>4260</v>
      </c>
      <c r="F822" s="850" t="s">
        <v>2835</v>
      </c>
      <c r="AM822" s="850" t="s">
        <v>10391</v>
      </c>
      <c r="AN822" s="850">
        <v>16201</v>
      </c>
    </row>
    <row r="823" spans="5:40">
      <c r="E823" s="850" t="s">
        <v>4269</v>
      </c>
      <c r="F823" s="850" t="s">
        <v>4262</v>
      </c>
      <c r="AM823" s="850" t="s">
        <v>10392</v>
      </c>
      <c r="AN823" s="850">
        <v>16202</v>
      </c>
    </row>
    <row r="824" spans="5:40">
      <c r="E824" s="850" t="s">
        <v>4116</v>
      </c>
      <c r="F824" s="850" t="s">
        <v>71</v>
      </c>
      <c r="AM824" s="850" t="s">
        <v>8053</v>
      </c>
      <c r="AN824" s="850">
        <v>16204</v>
      </c>
    </row>
    <row r="825" spans="5:40">
      <c r="E825" s="850" t="s">
        <v>1973</v>
      </c>
      <c r="F825" s="850" t="s">
        <v>4273</v>
      </c>
      <c r="AM825" s="850" t="s">
        <v>2229</v>
      </c>
      <c r="AN825" s="850">
        <v>16205</v>
      </c>
    </row>
    <row r="826" spans="5:40">
      <c r="E826" s="850" t="s">
        <v>187</v>
      </c>
      <c r="F826" s="850" t="s">
        <v>450</v>
      </c>
      <c r="AM826" s="850" t="s">
        <v>9948</v>
      </c>
      <c r="AN826" s="850">
        <v>16206</v>
      </c>
    </row>
    <row r="827" spans="5:40">
      <c r="E827" s="850" t="s">
        <v>4276</v>
      </c>
      <c r="F827" s="850" t="s">
        <v>3112</v>
      </c>
      <c r="AM827" s="850" t="s">
        <v>4114</v>
      </c>
      <c r="AN827" s="850">
        <v>16207</v>
      </c>
    </row>
    <row r="828" spans="5:40">
      <c r="E828" s="850" t="s">
        <v>2146</v>
      </c>
      <c r="F828" s="850" t="s">
        <v>3063</v>
      </c>
      <c r="AM828" s="850" t="s">
        <v>9052</v>
      </c>
      <c r="AN828" s="850">
        <v>16208</v>
      </c>
    </row>
    <row r="829" spans="5:40">
      <c r="E829" s="850" t="s">
        <v>2444</v>
      </c>
      <c r="F829" s="850" t="s">
        <v>4092</v>
      </c>
      <c r="AM829" s="850" t="s">
        <v>8146</v>
      </c>
      <c r="AN829" s="850">
        <v>16209</v>
      </c>
    </row>
    <row r="830" spans="5:40">
      <c r="E830" s="850" t="s">
        <v>4283</v>
      </c>
      <c r="F830" s="850" t="s">
        <v>4278</v>
      </c>
      <c r="AM830" s="850" t="s">
        <v>3800</v>
      </c>
      <c r="AN830" s="850">
        <v>16210</v>
      </c>
    </row>
    <row r="831" spans="5:40">
      <c r="E831" s="850" t="s">
        <v>4285</v>
      </c>
      <c r="F831" s="850" t="s">
        <v>618</v>
      </c>
      <c r="AM831" s="850" t="s">
        <v>7883</v>
      </c>
      <c r="AN831" s="850">
        <v>16211</v>
      </c>
    </row>
    <row r="832" spans="5:40">
      <c r="E832" s="850" t="s">
        <v>4287</v>
      </c>
      <c r="F832" s="850" t="s">
        <v>4286</v>
      </c>
      <c r="AM832" s="850" t="s">
        <v>6867</v>
      </c>
      <c r="AN832" s="850">
        <v>16321</v>
      </c>
    </row>
    <row r="833" spans="5:40">
      <c r="E833" s="850" t="s">
        <v>4293</v>
      </c>
      <c r="F833" s="850" t="s">
        <v>1011</v>
      </c>
      <c r="AM833" s="850" t="s">
        <v>7953</v>
      </c>
      <c r="AN833" s="850">
        <v>16322</v>
      </c>
    </row>
    <row r="834" spans="5:40">
      <c r="E834" s="850" t="s">
        <v>4295</v>
      </c>
      <c r="F834" s="850" t="s">
        <v>2705</v>
      </c>
      <c r="AM834" s="850" t="s">
        <v>8378</v>
      </c>
      <c r="AN834" s="850">
        <v>16323</v>
      </c>
    </row>
    <row r="835" spans="5:40">
      <c r="E835" s="850" t="s">
        <v>1327</v>
      </c>
      <c r="F835" s="850" t="s">
        <v>1001</v>
      </c>
      <c r="AM835" s="850" t="s">
        <v>10393</v>
      </c>
      <c r="AN835" s="850">
        <v>16342</v>
      </c>
    </row>
    <row r="836" spans="5:40">
      <c r="E836" s="850" t="s">
        <v>4299</v>
      </c>
      <c r="F836" s="850" t="s">
        <v>3055</v>
      </c>
      <c r="AM836" s="850" t="s">
        <v>3086</v>
      </c>
      <c r="AN836" s="850">
        <v>16343</v>
      </c>
    </row>
    <row r="837" spans="5:40">
      <c r="E837" s="850" t="s">
        <v>4300</v>
      </c>
      <c r="F837" s="850" t="s">
        <v>406</v>
      </c>
      <c r="AM837" s="850" t="s">
        <v>1356</v>
      </c>
      <c r="AN837" s="850">
        <v>17201</v>
      </c>
    </row>
    <row r="838" spans="5:40">
      <c r="E838" s="850" t="s">
        <v>3411</v>
      </c>
      <c r="F838" s="850" t="s">
        <v>4256</v>
      </c>
      <c r="AM838" s="850" t="s">
        <v>6037</v>
      </c>
      <c r="AN838" s="850">
        <v>17202</v>
      </c>
    </row>
    <row r="839" spans="5:40">
      <c r="E839" s="850" t="s">
        <v>4311</v>
      </c>
      <c r="F839" s="850" t="s">
        <v>4306</v>
      </c>
      <c r="AM839" s="850" t="s">
        <v>10394</v>
      </c>
      <c r="AN839" s="850">
        <v>17203</v>
      </c>
    </row>
    <row r="840" spans="5:40">
      <c r="E840" s="850" t="s">
        <v>4316</v>
      </c>
      <c r="F840" s="850" t="s">
        <v>3888</v>
      </c>
      <c r="AM840" s="850" t="s">
        <v>6818</v>
      </c>
      <c r="AN840" s="850">
        <v>17204</v>
      </c>
    </row>
    <row r="841" spans="5:40">
      <c r="E841" s="850" t="s">
        <v>751</v>
      </c>
      <c r="F841" s="850" t="s">
        <v>1380</v>
      </c>
      <c r="AM841" s="850" t="s">
        <v>10395</v>
      </c>
      <c r="AN841" s="850">
        <v>17205</v>
      </c>
    </row>
    <row r="842" spans="5:40">
      <c r="E842" s="850" t="s">
        <v>4319</v>
      </c>
      <c r="F842" s="850" t="s">
        <v>2530</v>
      </c>
      <c r="AM842" s="850" t="s">
        <v>5876</v>
      </c>
      <c r="AN842" s="850">
        <v>17206</v>
      </c>
    </row>
    <row r="843" spans="5:40">
      <c r="E843" s="850" t="s">
        <v>4324</v>
      </c>
      <c r="F843" s="850" t="s">
        <v>4321</v>
      </c>
      <c r="AM843" s="850" t="s">
        <v>10396</v>
      </c>
      <c r="AN843" s="850">
        <v>17207</v>
      </c>
    </row>
    <row r="844" spans="5:40">
      <c r="E844" s="850" t="s">
        <v>4330</v>
      </c>
      <c r="F844" s="850" t="s">
        <v>4328</v>
      </c>
      <c r="AM844" s="850" t="s">
        <v>1837</v>
      </c>
      <c r="AN844" s="850">
        <v>17209</v>
      </c>
    </row>
    <row r="845" spans="5:40">
      <c r="E845" s="850" t="s">
        <v>3993</v>
      </c>
      <c r="F845" s="850" t="s">
        <v>1342</v>
      </c>
      <c r="AM845" s="850" t="s">
        <v>10397</v>
      </c>
      <c r="AN845" s="850">
        <v>17210</v>
      </c>
    </row>
    <row r="846" spans="5:40">
      <c r="E846" s="850" t="s">
        <v>2429</v>
      </c>
      <c r="F846" s="850" t="s">
        <v>4335</v>
      </c>
      <c r="AM846" s="850" t="s">
        <v>10398</v>
      </c>
      <c r="AN846" s="850">
        <v>17211</v>
      </c>
    </row>
    <row r="847" spans="5:40">
      <c r="E847" s="850" t="s">
        <v>4337</v>
      </c>
      <c r="F847" s="850" t="s">
        <v>4336</v>
      </c>
      <c r="AM847" s="850" t="s">
        <v>10399</v>
      </c>
      <c r="AN847" s="850">
        <v>17212</v>
      </c>
    </row>
    <row r="848" spans="5:40">
      <c r="E848" s="850" t="s">
        <v>4168</v>
      </c>
      <c r="F848" s="850" t="s">
        <v>4341</v>
      </c>
      <c r="AM848" s="850" t="s">
        <v>2572</v>
      </c>
      <c r="AN848" s="850">
        <v>17324</v>
      </c>
    </row>
    <row r="849" spans="5:40">
      <c r="E849" s="850" t="s">
        <v>4270</v>
      </c>
      <c r="F849" s="850" t="s">
        <v>905</v>
      </c>
      <c r="AM849" s="850" t="s">
        <v>10400</v>
      </c>
      <c r="AN849" s="850">
        <v>17361</v>
      </c>
    </row>
    <row r="850" spans="5:40">
      <c r="E850" s="850" t="s">
        <v>4344</v>
      </c>
      <c r="F850" s="850" t="s">
        <v>4342</v>
      </c>
      <c r="AM850" s="850" t="s">
        <v>10401</v>
      </c>
      <c r="AN850" s="850">
        <v>17365</v>
      </c>
    </row>
    <row r="851" spans="5:40">
      <c r="E851" s="850" t="s">
        <v>4347</v>
      </c>
      <c r="F851" s="850" t="s">
        <v>1946</v>
      </c>
      <c r="AM851" s="850" t="s">
        <v>725</v>
      </c>
      <c r="AN851" s="850">
        <v>17384</v>
      </c>
    </row>
    <row r="852" spans="5:40">
      <c r="E852" s="850" t="s">
        <v>4267</v>
      </c>
      <c r="F852" s="850" t="s">
        <v>4350</v>
      </c>
      <c r="AM852" s="850" t="s">
        <v>7588</v>
      </c>
      <c r="AN852" s="850">
        <v>17386</v>
      </c>
    </row>
    <row r="853" spans="5:40">
      <c r="E853" s="850" t="s">
        <v>4354</v>
      </c>
      <c r="F853" s="850" t="s">
        <v>4353</v>
      </c>
      <c r="AM853" s="850" t="s">
        <v>10402</v>
      </c>
      <c r="AN853" s="850">
        <v>17407</v>
      </c>
    </row>
    <row r="854" spans="5:40">
      <c r="E854" s="850" t="s">
        <v>4358</v>
      </c>
      <c r="F854" s="850" t="s">
        <v>4356</v>
      </c>
      <c r="AM854" s="850" t="s">
        <v>10404</v>
      </c>
      <c r="AN854" s="850">
        <v>17461</v>
      </c>
    </row>
    <row r="855" spans="5:40">
      <c r="E855" s="850" t="s">
        <v>2475</v>
      </c>
      <c r="F855" s="850" t="s">
        <v>4359</v>
      </c>
      <c r="AM855" s="850" t="s">
        <v>9028</v>
      </c>
      <c r="AN855" s="850">
        <v>17463</v>
      </c>
    </row>
    <row r="856" spans="5:40">
      <c r="E856" s="850" t="s">
        <v>4360</v>
      </c>
      <c r="F856" s="850" t="s">
        <v>1689</v>
      </c>
      <c r="AM856" s="850" t="s">
        <v>6603</v>
      </c>
      <c r="AN856" s="850">
        <v>18201</v>
      </c>
    </row>
    <row r="857" spans="5:40">
      <c r="E857" s="850" t="s">
        <v>4363</v>
      </c>
      <c r="F857" s="850" t="s">
        <v>4362</v>
      </c>
      <c r="AM857" s="850" t="s">
        <v>3762</v>
      </c>
      <c r="AN857" s="850">
        <v>18202</v>
      </c>
    </row>
    <row r="858" spans="5:40">
      <c r="E858" s="850" t="s">
        <v>4367</v>
      </c>
      <c r="F858" s="850" t="s">
        <v>4364</v>
      </c>
      <c r="AM858" s="850" t="s">
        <v>7850</v>
      </c>
      <c r="AN858" s="850">
        <v>18204</v>
      </c>
    </row>
    <row r="859" spans="5:40">
      <c r="E859" s="850" t="s">
        <v>4369</v>
      </c>
      <c r="F859" s="850" t="s">
        <v>2636</v>
      </c>
      <c r="AM859" s="850" t="s">
        <v>2994</v>
      </c>
      <c r="AN859" s="850">
        <v>18205</v>
      </c>
    </row>
    <row r="860" spans="5:40">
      <c r="E860" s="850" t="s">
        <v>1286</v>
      </c>
      <c r="F860" s="850" t="s">
        <v>3424</v>
      </c>
      <c r="AM860" s="850" t="s">
        <v>1208</v>
      </c>
      <c r="AN860" s="850">
        <v>18206</v>
      </c>
    </row>
    <row r="861" spans="5:40">
      <c r="E861" s="850" t="s">
        <v>3935</v>
      </c>
      <c r="F861" s="850" t="s">
        <v>1613</v>
      </c>
      <c r="AM861" s="850" t="s">
        <v>5995</v>
      </c>
      <c r="AN861" s="850">
        <v>18207</v>
      </c>
    </row>
    <row r="862" spans="5:40">
      <c r="E862" s="850" t="s">
        <v>4379</v>
      </c>
      <c r="F862" s="850" t="s">
        <v>4377</v>
      </c>
      <c r="AM862" s="850" t="s">
        <v>10405</v>
      </c>
      <c r="AN862" s="850">
        <v>18208</v>
      </c>
    </row>
    <row r="863" spans="5:40">
      <c r="E863" s="850" t="s">
        <v>2547</v>
      </c>
      <c r="F863" s="850" t="s">
        <v>3240</v>
      </c>
      <c r="AM863" s="850" t="s">
        <v>10406</v>
      </c>
      <c r="AN863" s="850">
        <v>18209</v>
      </c>
    </row>
    <row r="864" spans="5:40">
      <c r="E864" s="850" t="s">
        <v>4382</v>
      </c>
      <c r="F864" s="850" t="s">
        <v>3435</v>
      </c>
      <c r="AM864" s="850" t="s">
        <v>722</v>
      </c>
      <c r="AN864" s="850">
        <v>18210</v>
      </c>
    </row>
    <row r="865" spans="5:40">
      <c r="E865" s="850" t="s">
        <v>4383</v>
      </c>
      <c r="F865" s="850" t="s">
        <v>1562</v>
      </c>
      <c r="AM865" s="850" t="s">
        <v>10407</v>
      </c>
      <c r="AN865" s="850">
        <v>18322</v>
      </c>
    </row>
    <row r="866" spans="5:40">
      <c r="E866" s="850" t="s">
        <v>4387</v>
      </c>
      <c r="F866" s="850" t="s">
        <v>2159</v>
      </c>
      <c r="AM866" s="850" t="s">
        <v>1813</v>
      </c>
      <c r="AN866" s="850">
        <v>18382</v>
      </c>
    </row>
    <row r="867" spans="5:40">
      <c r="E867" s="850" t="s">
        <v>3577</v>
      </c>
      <c r="F867" s="850" t="s">
        <v>3401</v>
      </c>
      <c r="AM867" s="850" t="s">
        <v>10408</v>
      </c>
      <c r="AN867" s="850">
        <v>18404</v>
      </c>
    </row>
    <row r="868" spans="5:40">
      <c r="E868" s="850" t="s">
        <v>4388</v>
      </c>
      <c r="F868" s="850" t="s">
        <v>1276</v>
      </c>
      <c r="AM868" s="850" t="s">
        <v>10409</v>
      </c>
      <c r="AN868" s="850">
        <v>18423</v>
      </c>
    </row>
    <row r="869" spans="5:40">
      <c r="E869" s="850" t="s">
        <v>2158</v>
      </c>
      <c r="F869" s="850" t="s">
        <v>3262</v>
      </c>
      <c r="AM869" s="850" t="s">
        <v>10410</v>
      </c>
      <c r="AN869" s="850">
        <v>18442</v>
      </c>
    </row>
    <row r="870" spans="5:40">
      <c r="E870" s="850" t="s">
        <v>3893</v>
      </c>
      <c r="F870" s="850" t="s">
        <v>4338</v>
      </c>
      <c r="AM870" s="850" t="s">
        <v>4432</v>
      </c>
      <c r="AN870" s="850">
        <v>18481</v>
      </c>
    </row>
    <row r="871" spans="5:40">
      <c r="E871" s="850" t="s">
        <v>3830</v>
      </c>
      <c r="F871" s="850" t="s">
        <v>3765</v>
      </c>
      <c r="AM871" s="850" t="s">
        <v>10411</v>
      </c>
      <c r="AN871" s="850">
        <v>18483</v>
      </c>
    </row>
    <row r="872" spans="5:40">
      <c r="E872" s="850" t="s">
        <v>3228</v>
      </c>
      <c r="F872" s="850" t="s">
        <v>1717</v>
      </c>
      <c r="AM872" s="850" t="s">
        <v>1442</v>
      </c>
      <c r="AN872" s="850">
        <v>18501</v>
      </c>
    </row>
    <row r="873" spans="5:40">
      <c r="E873" s="850" t="s">
        <v>2427</v>
      </c>
      <c r="F873" s="850" t="s">
        <v>900</v>
      </c>
      <c r="AM873" s="850" t="s">
        <v>10094</v>
      </c>
      <c r="AN873" s="850">
        <v>19201</v>
      </c>
    </row>
    <row r="874" spans="5:40">
      <c r="E874" s="850" t="s">
        <v>2728</v>
      </c>
      <c r="F874" s="850" t="s">
        <v>4393</v>
      </c>
      <c r="AM874" s="850" t="s">
        <v>10412</v>
      </c>
      <c r="AN874" s="850">
        <v>19202</v>
      </c>
    </row>
    <row r="875" spans="5:40">
      <c r="E875" s="850" t="s">
        <v>2805</v>
      </c>
      <c r="F875" s="850" t="s">
        <v>494</v>
      </c>
      <c r="AM875" s="850" t="s">
        <v>6068</v>
      </c>
      <c r="AN875" s="850">
        <v>19204</v>
      </c>
    </row>
    <row r="876" spans="5:40">
      <c r="E876" s="850" t="s">
        <v>4395</v>
      </c>
      <c r="F876" s="850" t="s">
        <v>3267</v>
      </c>
      <c r="AM876" s="850" t="s">
        <v>5587</v>
      </c>
      <c r="AN876" s="850">
        <v>19205</v>
      </c>
    </row>
    <row r="877" spans="5:40">
      <c r="E877" s="850" t="s">
        <v>4403</v>
      </c>
      <c r="F877" s="850" t="s">
        <v>4398</v>
      </c>
      <c r="AM877" s="850" t="s">
        <v>10413</v>
      </c>
      <c r="AN877" s="850">
        <v>19206</v>
      </c>
    </row>
    <row r="878" spans="5:40">
      <c r="E878" s="850" t="s">
        <v>4406</v>
      </c>
      <c r="F878" s="850" t="s">
        <v>156</v>
      </c>
      <c r="AM878" s="850" t="s">
        <v>10414</v>
      </c>
      <c r="AN878" s="850">
        <v>19207</v>
      </c>
    </row>
    <row r="879" spans="5:40">
      <c r="E879" s="850" t="s">
        <v>1464</v>
      </c>
      <c r="F879" s="850" t="s">
        <v>4409</v>
      </c>
      <c r="AM879" s="850" t="s">
        <v>7072</v>
      </c>
      <c r="AN879" s="850">
        <v>19208</v>
      </c>
    </row>
    <row r="880" spans="5:40">
      <c r="E880" s="850" t="s">
        <v>1196</v>
      </c>
      <c r="F880" s="850" t="s">
        <v>718</v>
      </c>
      <c r="AM880" s="850" t="s">
        <v>10415</v>
      </c>
      <c r="AN880" s="850">
        <v>19209</v>
      </c>
    </row>
    <row r="881" spans="5:40">
      <c r="E881" s="850" t="s">
        <v>364</v>
      </c>
      <c r="F881" s="850" t="s">
        <v>4414</v>
      </c>
      <c r="AM881" s="850" t="s">
        <v>10416</v>
      </c>
      <c r="AN881" s="850">
        <v>19210</v>
      </c>
    </row>
    <row r="882" spans="5:40">
      <c r="E882" s="850" t="s">
        <v>4057</v>
      </c>
      <c r="F882" s="850" t="s">
        <v>4417</v>
      </c>
      <c r="AM882" s="850" t="s">
        <v>10417</v>
      </c>
      <c r="AN882" s="850">
        <v>19211</v>
      </c>
    </row>
    <row r="883" spans="5:40">
      <c r="E883" s="850" t="s">
        <v>1957</v>
      </c>
      <c r="F883" s="850" t="s">
        <v>4419</v>
      </c>
      <c r="AM883" s="850" t="s">
        <v>3905</v>
      </c>
      <c r="AN883" s="850">
        <v>19212</v>
      </c>
    </row>
    <row r="884" spans="5:40">
      <c r="E884" s="850" t="s">
        <v>4421</v>
      </c>
      <c r="F884" s="850" t="s">
        <v>61</v>
      </c>
      <c r="AM884" s="850" t="s">
        <v>10418</v>
      </c>
      <c r="AN884" s="850">
        <v>19213</v>
      </c>
    </row>
    <row r="885" spans="5:40">
      <c r="E885" s="850" t="s">
        <v>3371</v>
      </c>
      <c r="F885" s="850" t="s">
        <v>4422</v>
      </c>
      <c r="AM885" s="850" t="s">
        <v>10419</v>
      </c>
      <c r="AN885" s="850">
        <v>19214</v>
      </c>
    </row>
    <row r="886" spans="5:40">
      <c r="E886" s="850" t="s">
        <v>4027</v>
      </c>
      <c r="F886" s="850" t="s">
        <v>149</v>
      </c>
      <c r="AM886" s="850" t="s">
        <v>10420</v>
      </c>
      <c r="AN886" s="850">
        <v>19346</v>
      </c>
    </row>
    <row r="887" spans="5:40">
      <c r="E887" s="850" t="s">
        <v>4427</v>
      </c>
      <c r="F887" s="850" t="s">
        <v>4424</v>
      </c>
      <c r="AM887" s="850" t="s">
        <v>9666</v>
      </c>
      <c r="AN887" s="850">
        <v>19364</v>
      </c>
    </row>
    <row r="888" spans="5:40">
      <c r="E888" s="850" t="s">
        <v>4430</v>
      </c>
      <c r="F888" s="850" t="s">
        <v>4094</v>
      </c>
      <c r="AM888" s="850" t="s">
        <v>10421</v>
      </c>
      <c r="AN888" s="850">
        <v>19365</v>
      </c>
    </row>
    <row r="889" spans="5:40">
      <c r="E889" s="850" t="s">
        <v>3257</v>
      </c>
      <c r="F889" s="850" t="s">
        <v>4431</v>
      </c>
      <c r="AM889" s="850" t="s">
        <v>10422</v>
      </c>
      <c r="AN889" s="850">
        <v>19366</v>
      </c>
    </row>
    <row r="890" spans="5:40">
      <c r="E890" s="850" t="s">
        <v>4435</v>
      </c>
      <c r="F890" s="850" t="s">
        <v>4434</v>
      </c>
      <c r="AM890" s="850" t="s">
        <v>10104</v>
      </c>
      <c r="AN890" s="850">
        <v>19368</v>
      </c>
    </row>
    <row r="891" spans="5:40">
      <c r="E891" s="850" t="s">
        <v>389</v>
      </c>
      <c r="F891" s="850" t="s">
        <v>154</v>
      </c>
      <c r="AM891" s="850" t="s">
        <v>10423</v>
      </c>
      <c r="AN891" s="850">
        <v>19384</v>
      </c>
    </row>
    <row r="892" spans="5:40">
      <c r="E892" s="850" t="s">
        <v>1006</v>
      </c>
      <c r="F892" s="850" t="s">
        <v>1255</v>
      </c>
      <c r="AM892" s="850" t="s">
        <v>7030</v>
      </c>
      <c r="AN892" s="850">
        <v>19422</v>
      </c>
    </row>
    <row r="893" spans="5:40">
      <c r="E893" s="850" t="s">
        <v>4440</v>
      </c>
      <c r="F893" s="850" t="s">
        <v>4438</v>
      </c>
      <c r="AM893" s="850" t="s">
        <v>10424</v>
      </c>
      <c r="AN893" s="850">
        <v>19423</v>
      </c>
    </row>
    <row r="894" spans="5:40">
      <c r="E894" s="850" t="s">
        <v>2386</v>
      </c>
      <c r="F894" s="850" t="s">
        <v>4443</v>
      </c>
      <c r="AM894" s="850" t="s">
        <v>10425</v>
      </c>
      <c r="AN894" s="850">
        <v>19424</v>
      </c>
    </row>
    <row r="895" spans="5:40">
      <c r="E895" s="850" t="s">
        <v>2081</v>
      </c>
      <c r="F895" s="850" t="s">
        <v>4444</v>
      </c>
      <c r="AM895" s="850" t="s">
        <v>10426</v>
      </c>
      <c r="AN895" s="850">
        <v>19425</v>
      </c>
    </row>
    <row r="896" spans="5:40">
      <c r="E896" s="850" t="s">
        <v>4446</v>
      </c>
      <c r="F896" s="850" t="s">
        <v>3483</v>
      </c>
      <c r="AM896" s="850" t="s">
        <v>10427</v>
      </c>
      <c r="AN896" s="850">
        <v>19429</v>
      </c>
    </row>
    <row r="897" spans="5:40">
      <c r="E897" s="850" t="s">
        <v>2784</v>
      </c>
      <c r="F897" s="850" t="s">
        <v>341</v>
      </c>
      <c r="AM897" s="850" t="s">
        <v>10428</v>
      </c>
      <c r="AN897" s="850">
        <v>19430</v>
      </c>
    </row>
    <row r="898" spans="5:40">
      <c r="E898" s="850" t="s">
        <v>3970</v>
      </c>
      <c r="F898" s="850" t="s">
        <v>533</v>
      </c>
      <c r="AM898" s="850" t="s">
        <v>7622</v>
      </c>
      <c r="AN898" s="850">
        <v>19442</v>
      </c>
    </row>
    <row r="899" spans="5:40">
      <c r="E899" s="850" t="s">
        <v>4448</v>
      </c>
      <c r="F899" s="850" t="s">
        <v>4447</v>
      </c>
      <c r="AM899" s="850" t="s">
        <v>10430</v>
      </c>
      <c r="AN899" s="850">
        <v>19443</v>
      </c>
    </row>
    <row r="900" spans="5:40">
      <c r="E900" s="850" t="s">
        <v>383</v>
      </c>
      <c r="F900" s="850" t="s">
        <v>4451</v>
      </c>
      <c r="AM900" s="850" t="s">
        <v>10343</v>
      </c>
      <c r="AN900" s="850">
        <v>20201</v>
      </c>
    </row>
    <row r="901" spans="5:40">
      <c r="E901" s="850" t="s">
        <v>4457</v>
      </c>
      <c r="F901" s="850" t="s">
        <v>4455</v>
      </c>
      <c r="AM901" s="850" t="s">
        <v>480</v>
      </c>
      <c r="AN901" s="850">
        <v>20202</v>
      </c>
    </row>
    <row r="902" spans="5:40">
      <c r="E902" s="850" t="s">
        <v>4461</v>
      </c>
      <c r="F902" s="850" t="s">
        <v>4459</v>
      </c>
      <c r="AM902" s="850" t="s">
        <v>10431</v>
      </c>
      <c r="AN902" s="850">
        <v>20203</v>
      </c>
    </row>
    <row r="903" spans="5:40">
      <c r="E903" s="850" t="s">
        <v>3657</v>
      </c>
      <c r="F903" s="850" t="s">
        <v>4465</v>
      </c>
      <c r="AM903" s="850" t="s">
        <v>4313</v>
      </c>
      <c r="AN903" s="850">
        <v>20204</v>
      </c>
    </row>
    <row r="904" spans="5:40">
      <c r="E904" s="850" t="s">
        <v>4471</v>
      </c>
      <c r="F904" s="850" t="s">
        <v>4469</v>
      </c>
      <c r="AM904" s="850" t="s">
        <v>1644</v>
      </c>
      <c r="AN904" s="850">
        <v>20205</v>
      </c>
    </row>
    <row r="905" spans="5:40">
      <c r="E905" s="850" t="s">
        <v>4475</v>
      </c>
      <c r="F905" s="850" t="s">
        <v>4473</v>
      </c>
      <c r="AM905" s="850" t="s">
        <v>3308</v>
      </c>
      <c r="AN905" s="850">
        <v>20206</v>
      </c>
    </row>
    <row r="906" spans="5:40">
      <c r="E906" s="850" t="s">
        <v>4480</v>
      </c>
      <c r="F906" s="850" t="s">
        <v>4479</v>
      </c>
      <c r="AM906" s="850" t="s">
        <v>5973</v>
      </c>
      <c r="AN906" s="850">
        <v>20207</v>
      </c>
    </row>
    <row r="907" spans="5:40">
      <c r="E907" s="850" t="s">
        <v>995</v>
      </c>
      <c r="F907" s="850" t="s">
        <v>4483</v>
      </c>
      <c r="AM907" s="850" t="s">
        <v>688</v>
      </c>
      <c r="AN907" s="850">
        <v>20208</v>
      </c>
    </row>
    <row r="908" spans="5:40">
      <c r="E908" s="850" t="s">
        <v>4487</v>
      </c>
      <c r="F908" s="850" t="s">
        <v>4484</v>
      </c>
      <c r="AM908" s="850" t="s">
        <v>10432</v>
      </c>
      <c r="AN908" s="850">
        <v>20209</v>
      </c>
    </row>
    <row r="909" spans="5:40">
      <c r="E909" s="850" t="s">
        <v>3506</v>
      </c>
      <c r="F909" s="850" t="s">
        <v>4489</v>
      </c>
      <c r="AM909" s="850" t="s">
        <v>10433</v>
      </c>
      <c r="AN909" s="850">
        <v>20210</v>
      </c>
    </row>
    <row r="910" spans="5:40">
      <c r="E910" s="850" t="s">
        <v>1645</v>
      </c>
      <c r="F910" s="850" t="s">
        <v>4492</v>
      </c>
      <c r="AM910" s="850" t="s">
        <v>10434</v>
      </c>
      <c r="AN910" s="850">
        <v>20211</v>
      </c>
    </row>
    <row r="911" spans="5:40">
      <c r="E911" s="850" t="s">
        <v>4494</v>
      </c>
      <c r="F911" s="850" t="s">
        <v>1012</v>
      </c>
      <c r="AM911" s="850" t="s">
        <v>9869</v>
      </c>
      <c r="AN911" s="850">
        <v>20212</v>
      </c>
    </row>
    <row r="912" spans="5:40">
      <c r="E912" s="850" t="s">
        <v>4498</v>
      </c>
      <c r="F912" s="850" t="s">
        <v>4495</v>
      </c>
      <c r="AM912" s="850" t="s">
        <v>277</v>
      </c>
      <c r="AN912" s="850">
        <v>20213</v>
      </c>
    </row>
    <row r="913" spans="5:40">
      <c r="E913" s="850" t="s">
        <v>4499</v>
      </c>
      <c r="F913" s="850" t="s">
        <v>1833</v>
      </c>
      <c r="AM913" s="850" t="s">
        <v>2230</v>
      </c>
      <c r="AN913" s="850">
        <v>20214</v>
      </c>
    </row>
    <row r="914" spans="5:40">
      <c r="E914" s="850" t="s">
        <v>2062</v>
      </c>
      <c r="F914" s="850" t="s">
        <v>4500</v>
      </c>
      <c r="AM914" s="850" t="s">
        <v>8577</v>
      </c>
      <c r="AN914" s="850">
        <v>20215</v>
      </c>
    </row>
    <row r="915" spans="5:40">
      <c r="E915" s="850" t="s">
        <v>4503</v>
      </c>
      <c r="F915" s="850" t="s">
        <v>4502</v>
      </c>
      <c r="AM915" s="850" t="s">
        <v>10435</v>
      </c>
      <c r="AN915" s="850">
        <v>20217</v>
      </c>
    </row>
    <row r="916" spans="5:40">
      <c r="E916" s="850" t="s">
        <v>4505</v>
      </c>
      <c r="F916" s="850" t="s">
        <v>931</v>
      </c>
      <c r="AM916" s="850" t="s">
        <v>8655</v>
      </c>
      <c r="AN916" s="850">
        <v>20218</v>
      </c>
    </row>
    <row r="917" spans="5:40">
      <c r="E917" s="850" t="s">
        <v>3702</v>
      </c>
      <c r="F917" s="850" t="s">
        <v>4507</v>
      </c>
      <c r="AM917" s="850" t="s">
        <v>6546</v>
      </c>
      <c r="AN917" s="850">
        <v>20219</v>
      </c>
    </row>
    <row r="918" spans="5:40">
      <c r="E918" s="850" t="s">
        <v>617</v>
      </c>
      <c r="F918" s="850" t="s">
        <v>608</v>
      </c>
      <c r="AM918" s="850" t="s">
        <v>1217</v>
      </c>
      <c r="AN918" s="850">
        <v>20220</v>
      </c>
    </row>
    <row r="919" spans="5:40">
      <c r="E919" s="850" t="s">
        <v>4511</v>
      </c>
      <c r="F919" s="850" t="s">
        <v>4510</v>
      </c>
      <c r="AM919" s="850" t="s">
        <v>10436</v>
      </c>
      <c r="AN919" s="850">
        <v>20303</v>
      </c>
    </row>
    <row r="920" spans="5:40">
      <c r="E920" s="850" t="s">
        <v>4513</v>
      </c>
      <c r="F920" s="850" t="s">
        <v>3806</v>
      </c>
      <c r="AM920" s="850" t="s">
        <v>5018</v>
      </c>
      <c r="AN920" s="850">
        <v>20304</v>
      </c>
    </row>
    <row r="921" spans="5:40">
      <c r="E921" s="850" t="s">
        <v>1059</v>
      </c>
      <c r="F921" s="850" t="s">
        <v>4514</v>
      </c>
      <c r="AM921" s="850" t="s">
        <v>10437</v>
      </c>
      <c r="AN921" s="850">
        <v>20305</v>
      </c>
    </row>
    <row r="922" spans="5:40">
      <c r="E922" s="850" t="s">
        <v>3097</v>
      </c>
      <c r="F922" s="850" t="s">
        <v>4516</v>
      </c>
      <c r="AM922" s="850" t="s">
        <v>3181</v>
      </c>
      <c r="AN922" s="850">
        <v>20306</v>
      </c>
    </row>
    <row r="923" spans="5:40">
      <c r="E923" s="850" t="s">
        <v>4520</v>
      </c>
      <c r="F923" s="850" t="s">
        <v>3203</v>
      </c>
      <c r="AM923" s="850" t="s">
        <v>10348</v>
      </c>
      <c r="AN923" s="850">
        <v>20307</v>
      </c>
    </row>
    <row r="924" spans="5:40">
      <c r="E924" s="850" t="s">
        <v>2431</v>
      </c>
      <c r="F924" s="850" t="s">
        <v>4521</v>
      </c>
      <c r="AM924" s="850" t="s">
        <v>10438</v>
      </c>
      <c r="AN924" s="850">
        <v>20309</v>
      </c>
    </row>
    <row r="925" spans="5:40">
      <c r="E925" s="850" t="s">
        <v>4264</v>
      </c>
      <c r="F925" s="850" t="s">
        <v>2071</v>
      </c>
      <c r="AM925" s="850" t="s">
        <v>10439</v>
      </c>
      <c r="AN925" s="850">
        <v>20321</v>
      </c>
    </row>
    <row r="926" spans="5:40">
      <c r="E926" s="850" t="s">
        <v>3887</v>
      </c>
      <c r="F926" s="850" t="s">
        <v>4524</v>
      </c>
      <c r="AM926" s="850" t="s">
        <v>10440</v>
      </c>
      <c r="AN926" s="850">
        <v>20323</v>
      </c>
    </row>
    <row r="927" spans="5:40">
      <c r="E927" s="850" t="s">
        <v>4530</v>
      </c>
      <c r="F927" s="850" t="s">
        <v>4528</v>
      </c>
      <c r="AM927" s="850" t="s">
        <v>10441</v>
      </c>
      <c r="AN927" s="850">
        <v>20324</v>
      </c>
    </row>
    <row r="928" spans="5:40">
      <c r="E928" s="850" t="s">
        <v>4533</v>
      </c>
      <c r="F928" s="850" t="s">
        <v>4531</v>
      </c>
      <c r="AM928" s="850" t="s">
        <v>10442</v>
      </c>
      <c r="AN928" s="850">
        <v>20349</v>
      </c>
    </row>
    <row r="929" spans="5:40">
      <c r="E929" s="850" t="s">
        <v>4216</v>
      </c>
      <c r="F929" s="850" t="s">
        <v>557</v>
      </c>
      <c r="AM929" s="850" t="s">
        <v>7220</v>
      </c>
      <c r="AN929" s="850">
        <v>20350</v>
      </c>
    </row>
    <row r="930" spans="5:40">
      <c r="E930" s="850" t="s">
        <v>4506</v>
      </c>
      <c r="F930" s="850" t="s">
        <v>2860</v>
      </c>
      <c r="AM930" s="850" t="s">
        <v>2499</v>
      </c>
      <c r="AN930" s="850">
        <v>20361</v>
      </c>
    </row>
    <row r="931" spans="5:40">
      <c r="E931" s="850" t="s">
        <v>4537</v>
      </c>
      <c r="F931" s="850" t="s">
        <v>4536</v>
      </c>
      <c r="AM931" s="850" t="s">
        <v>10443</v>
      </c>
      <c r="AN931" s="850">
        <v>20362</v>
      </c>
    </row>
    <row r="932" spans="5:40">
      <c r="E932" s="850" t="s">
        <v>1787</v>
      </c>
      <c r="F932" s="850" t="s">
        <v>1447</v>
      </c>
      <c r="AM932" s="850" t="s">
        <v>10444</v>
      </c>
      <c r="AN932" s="850">
        <v>20363</v>
      </c>
    </row>
    <row r="933" spans="5:40">
      <c r="E933" s="850" t="s">
        <v>3616</v>
      </c>
      <c r="F933" s="850" t="s">
        <v>4539</v>
      </c>
      <c r="AM933" s="850" t="s">
        <v>6244</v>
      </c>
      <c r="AN933" s="850">
        <v>20382</v>
      </c>
    </row>
    <row r="934" spans="5:40">
      <c r="E934" s="850" t="s">
        <v>2088</v>
      </c>
      <c r="F934" s="850" t="s">
        <v>4542</v>
      </c>
      <c r="AM934" s="850" t="s">
        <v>10445</v>
      </c>
      <c r="AN934" s="850">
        <v>20383</v>
      </c>
    </row>
    <row r="935" spans="5:40">
      <c r="E935" s="850" t="s">
        <v>28</v>
      </c>
      <c r="F935" s="850" t="s">
        <v>2106</v>
      </c>
      <c r="AM935" s="850" t="s">
        <v>10446</v>
      </c>
      <c r="AN935" s="850">
        <v>20384</v>
      </c>
    </row>
    <row r="936" spans="5:40">
      <c r="E936" s="850" t="s">
        <v>368</v>
      </c>
      <c r="F936" s="850" t="s">
        <v>4544</v>
      </c>
      <c r="AM936" s="850" t="s">
        <v>8530</v>
      </c>
      <c r="AN936" s="850">
        <v>20385</v>
      </c>
    </row>
    <row r="937" spans="5:40">
      <c r="E937" s="850" t="s">
        <v>4546</v>
      </c>
      <c r="F937" s="850" t="s">
        <v>2641</v>
      </c>
      <c r="AM937" s="850" t="s">
        <v>5129</v>
      </c>
      <c r="AN937" s="850">
        <v>20386</v>
      </c>
    </row>
    <row r="938" spans="5:40">
      <c r="E938" s="850" t="s">
        <v>1795</v>
      </c>
      <c r="F938" s="850" t="s">
        <v>4548</v>
      </c>
      <c r="AM938" s="850" t="s">
        <v>10448</v>
      </c>
      <c r="AN938" s="850">
        <v>20388</v>
      </c>
    </row>
    <row r="939" spans="5:40">
      <c r="E939" s="850" t="s">
        <v>4557</v>
      </c>
      <c r="F939" s="850" t="s">
        <v>4554</v>
      </c>
      <c r="AM939" s="850" t="s">
        <v>10449</v>
      </c>
      <c r="AN939" s="850">
        <v>20402</v>
      </c>
    </row>
    <row r="940" spans="5:40">
      <c r="E940" s="850" t="s">
        <v>4562</v>
      </c>
      <c r="F940" s="850" t="s">
        <v>4559</v>
      </c>
      <c r="AM940" s="850" t="s">
        <v>8878</v>
      </c>
      <c r="AN940" s="850">
        <v>20403</v>
      </c>
    </row>
    <row r="941" spans="5:40">
      <c r="E941" s="850" t="s">
        <v>4571</v>
      </c>
      <c r="F941" s="850" t="s">
        <v>4568</v>
      </c>
      <c r="AM941" s="850" t="s">
        <v>2399</v>
      </c>
      <c r="AN941" s="850">
        <v>20404</v>
      </c>
    </row>
    <row r="942" spans="5:40">
      <c r="E942" s="850" t="s">
        <v>3316</v>
      </c>
      <c r="F942" s="850" t="s">
        <v>1841</v>
      </c>
      <c r="AM942" s="850" t="s">
        <v>5127</v>
      </c>
      <c r="AN942" s="850">
        <v>20407</v>
      </c>
    </row>
    <row r="943" spans="5:40">
      <c r="E943" s="850" t="s">
        <v>4573</v>
      </c>
      <c r="F943" s="850" t="s">
        <v>2353</v>
      </c>
      <c r="AM943" s="850" t="s">
        <v>10450</v>
      </c>
      <c r="AN943" s="850">
        <v>20409</v>
      </c>
    </row>
    <row r="944" spans="5:40">
      <c r="E944" s="850" t="s">
        <v>4577</v>
      </c>
      <c r="F944" s="850" t="s">
        <v>621</v>
      </c>
      <c r="AM944" s="850" t="s">
        <v>9524</v>
      </c>
      <c r="AN944" s="850">
        <v>20410</v>
      </c>
    </row>
    <row r="945" spans="5:40">
      <c r="E945" s="850" t="s">
        <v>2719</v>
      </c>
      <c r="F945" s="850" t="s">
        <v>1110</v>
      </c>
      <c r="AM945" s="850" t="s">
        <v>10451</v>
      </c>
      <c r="AN945" s="850">
        <v>20411</v>
      </c>
    </row>
    <row r="946" spans="5:40">
      <c r="E946" s="850" t="s">
        <v>4585</v>
      </c>
      <c r="F946" s="850" t="s">
        <v>4581</v>
      </c>
      <c r="AM946" s="850" t="s">
        <v>5692</v>
      </c>
      <c r="AN946" s="850">
        <v>20412</v>
      </c>
    </row>
    <row r="947" spans="5:40">
      <c r="E947" s="850" t="s">
        <v>4591</v>
      </c>
      <c r="F947" s="850" t="s">
        <v>4589</v>
      </c>
      <c r="AM947" s="850" t="s">
        <v>10452</v>
      </c>
      <c r="AN947" s="850">
        <v>20413</v>
      </c>
    </row>
    <row r="948" spans="5:40">
      <c r="E948" s="850" t="s">
        <v>4468</v>
      </c>
      <c r="F948" s="850" t="s">
        <v>4592</v>
      </c>
      <c r="AM948" s="850" t="s">
        <v>10454</v>
      </c>
      <c r="AN948" s="850">
        <v>20414</v>
      </c>
    </row>
    <row r="949" spans="5:40">
      <c r="E949" s="850" t="s">
        <v>4595</v>
      </c>
      <c r="F949" s="850" t="s">
        <v>3686</v>
      </c>
      <c r="AM949" s="850" t="s">
        <v>1849</v>
      </c>
      <c r="AN949" s="850">
        <v>20415</v>
      </c>
    </row>
    <row r="950" spans="5:40">
      <c r="E950" s="850" t="s">
        <v>4600</v>
      </c>
      <c r="F950" s="850" t="s">
        <v>4597</v>
      </c>
      <c r="AM950" s="850" t="s">
        <v>8438</v>
      </c>
      <c r="AN950" s="850">
        <v>20416</v>
      </c>
    </row>
    <row r="951" spans="5:40">
      <c r="E951" s="850" t="s">
        <v>4603</v>
      </c>
      <c r="F951" s="850" t="s">
        <v>4601</v>
      </c>
      <c r="AM951" s="850" t="s">
        <v>2344</v>
      </c>
      <c r="AN951" s="850">
        <v>20417</v>
      </c>
    </row>
    <row r="952" spans="5:40">
      <c r="E952" s="850" t="s">
        <v>4607</v>
      </c>
      <c r="F952" s="850" t="s">
        <v>4604</v>
      </c>
      <c r="AM952" s="850" t="s">
        <v>10455</v>
      </c>
      <c r="AN952" s="850">
        <v>20422</v>
      </c>
    </row>
    <row r="953" spans="5:40">
      <c r="E953" s="850" t="s">
        <v>4614</v>
      </c>
      <c r="F953" s="850" t="s">
        <v>4611</v>
      </c>
      <c r="AM953" s="850" t="s">
        <v>10456</v>
      </c>
      <c r="AN953" s="850">
        <v>20423</v>
      </c>
    </row>
    <row r="954" spans="5:40">
      <c r="E954" s="850" t="s">
        <v>4620</v>
      </c>
      <c r="F954" s="850" t="s">
        <v>4619</v>
      </c>
      <c r="AM954" s="850" t="s">
        <v>10457</v>
      </c>
      <c r="AN954" s="850">
        <v>20425</v>
      </c>
    </row>
    <row r="955" spans="5:40">
      <c r="E955" s="850" t="s">
        <v>4625</v>
      </c>
      <c r="F955" s="850" t="s">
        <v>4621</v>
      </c>
      <c r="AM955" s="850" t="s">
        <v>10458</v>
      </c>
      <c r="AN955" s="850">
        <v>20429</v>
      </c>
    </row>
    <row r="956" spans="5:40">
      <c r="E956" s="850" t="s">
        <v>4631</v>
      </c>
      <c r="F956" s="850" t="s">
        <v>4629</v>
      </c>
      <c r="AM956" s="850" t="s">
        <v>10459</v>
      </c>
      <c r="AN956" s="850">
        <v>20430</v>
      </c>
    </row>
    <row r="957" spans="5:40">
      <c r="E957" s="850" t="s">
        <v>2631</v>
      </c>
      <c r="F957" s="850" t="s">
        <v>4633</v>
      </c>
      <c r="AM957" s="850" t="s">
        <v>10461</v>
      </c>
      <c r="AN957" s="850">
        <v>20432</v>
      </c>
    </row>
    <row r="958" spans="5:40">
      <c r="E958" s="850" t="s">
        <v>4639</v>
      </c>
      <c r="F958" s="850" t="s">
        <v>4638</v>
      </c>
      <c r="AM958" s="850" t="s">
        <v>5275</v>
      </c>
      <c r="AN958" s="850">
        <v>20446</v>
      </c>
    </row>
    <row r="959" spans="5:40">
      <c r="E959" s="850" t="s">
        <v>2995</v>
      </c>
      <c r="F959" s="850" t="s">
        <v>4641</v>
      </c>
      <c r="AM959" s="850" t="s">
        <v>6828</v>
      </c>
      <c r="AN959" s="850">
        <v>20448</v>
      </c>
    </row>
    <row r="960" spans="5:40">
      <c r="E960" s="850" t="s">
        <v>4643</v>
      </c>
      <c r="F960" s="850" t="s">
        <v>2242</v>
      </c>
      <c r="AM960" s="850" t="s">
        <v>10463</v>
      </c>
      <c r="AN960" s="850">
        <v>20450</v>
      </c>
    </row>
    <row r="961" spans="5:40">
      <c r="E961" s="850" t="s">
        <v>4648</v>
      </c>
      <c r="F961" s="850" t="s">
        <v>3095</v>
      </c>
      <c r="AM961" s="850" t="s">
        <v>10464</v>
      </c>
      <c r="AN961" s="850">
        <v>20451</v>
      </c>
    </row>
    <row r="962" spans="5:40">
      <c r="E962" s="850" t="s">
        <v>4650</v>
      </c>
      <c r="F962" s="850" t="s">
        <v>4649</v>
      </c>
      <c r="AM962" s="850" t="s">
        <v>10465</v>
      </c>
      <c r="AN962" s="850">
        <v>20452</v>
      </c>
    </row>
    <row r="963" spans="5:40">
      <c r="E963" s="850" t="s">
        <v>1244</v>
      </c>
      <c r="F963" s="850" t="s">
        <v>4653</v>
      </c>
      <c r="AM963" s="850" t="s">
        <v>10466</v>
      </c>
      <c r="AN963" s="850">
        <v>20481</v>
      </c>
    </row>
    <row r="964" spans="5:40">
      <c r="E964" s="850" t="s">
        <v>158</v>
      </c>
      <c r="F964" s="850" t="s">
        <v>4657</v>
      </c>
      <c r="AM964" s="850" t="s">
        <v>10467</v>
      </c>
      <c r="AN964" s="850">
        <v>20482</v>
      </c>
    </row>
    <row r="965" spans="5:40">
      <c r="E965" s="850" t="s">
        <v>1251</v>
      </c>
      <c r="F965" s="850" t="s">
        <v>4659</v>
      </c>
      <c r="AM965" s="850" t="s">
        <v>10468</v>
      </c>
      <c r="AN965" s="850">
        <v>20485</v>
      </c>
    </row>
    <row r="966" spans="5:40">
      <c r="E966" s="850" t="s">
        <v>4661</v>
      </c>
      <c r="F966" s="850" t="s">
        <v>4660</v>
      </c>
      <c r="AM966" s="850" t="s">
        <v>10469</v>
      </c>
      <c r="AN966" s="850">
        <v>20486</v>
      </c>
    </row>
    <row r="967" spans="5:40">
      <c r="E967" s="850" t="s">
        <v>4452</v>
      </c>
      <c r="F967" s="850" t="s">
        <v>4665</v>
      </c>
      <c r="AM967" s="850" t="s">
        <v>10470</v>
      </c>
      <c r="AN967" s="850">
        <v>20521</v>
      </c>
    </row>
    <row r="968" spans="5:40">
      <c r="E968" s="850" t="s">
        <v>4668</v>
      </c>
      <c r="F968" s="850" t="s">
        <v>4667</v>
      </c>
      <c r="AM968" s="850" t="s">
        <v>7379</v>
      </c>
      <c r="AN968" s="850">
        <v>20541</v>
      </c>
    </row>
    <row r="969" spans="5:40">
      <c r="E969" s="850" t="s">
        <v>4669</v>
      </c>
      <c r="F969" s="850" t="s">
        <v>1873</v>
      </c>
      <c r="AM969" s="850" t="s">
        <v>10471</v>
      </c>
      <c r="AN969" s="850">
        <v>20543</v>
      </c>
    </row>
    <row r="970" spans="5:40">
      <c r="E970" s="850" t="s">
        <v>4672</v>
      </c>
      <c r="F970" s="850" t="s">
        <v>4671</v>
      </c>
      <c r="AM970" s="850" t="s">
        <v>10472</v>
      </c>
      <c r="AN970" s="850">
        <v>20561</v>
      </c>
    </row>
    <row r="971" spans="5:40">
      <c r="E971" s="850" t="s">
        <v>3757</v>
      </c>
      <c r="F971" s="850" t="s">
        <v>4673</v>
      </c>
      <c r="AM971" s="850" t="s">
        <v>1374</v>
      </c>
      <c r="AN971" s="850">
        <v>20562</v>
      </c>
    </row>
    <row r="972" spans="5:40">
      <c r="E972" s="850" t="s">
        <v>3992</v>
      </c>
      <c r="F972" s="850" t="s">
        <v>4674</v>
      </c>
      <c r="AM972" s="850" t="s">
        <v>10473</v>
      </c>
      <c r="AN972" s="850">
        <v>20563</v>
      </c>
    </row>
    <row r="973" spans="5:40">
      <c r="E973" s="850" t="s">
        <v>4679</v>
      </c>
      <c r="F973" s="850" t="s">
        <v>4675</v>
      </c>
      <c r="AM973" s="850" t="s">
        <v>3474</v>
      </c>
      <c r="AN973" s="850">
        <v>20583</v>
      </c>
    </row>
    <row r="974" spans="5:40">
      <c r="E974" s="850" t="s">
        <v>4606</v>
      </c>
      <c r="F974" s="850" t="s">
        <v>203</v>
      </c>
      <c r="AM974" s="850" t="s">
        <v>9832</v>
      </c>
      <c r="AN974" s="850">
        <v>20588</v>
      </c>
    </row>
    <row r="975" spans="5:40">
      <c r="E975" s="850" t="s">
        <v>4682</v>
      </c>
      <c r="F975" s="850" t="s">
        <v>433</v>
      </c>
      <c r="AM975" s="850" t="s">
        <v>8632</v>
      </c>
      <c r="AN975" s="850">
        <v>20590</v>
      </c>
    </row>
    <row r="976" spans="5:40">
      <c r="E976" s="850" t="s">
        <v>2350</v>
      </c>
      <c r="F976" s="850" t="s">
        <v>3949</v>
      </c>
      <c r="AM976" s="850" t="s">
        <v>9977</v>
      </c>
      <c r="AN976" s="850">
        <v>20602</v>
      </c>
    </row>
    <row r="977" spans="5:40">
      <c r="E977" s="850" t="s">
        <v>119</v>
      </c>
      <c r="F977" s="850" t="s">
        <v>889</v>
      </c>
      <c r="AM977" s="850" t="s">
        <v>7334</v>
      </c>
      <c r="AN977" s="850">
        <v>21201</v>
      </c>
    </row>
    <row r="978" spans="5:40">
      <c r="E978" s="850" t="s">
        <v>4683</v>
      </c>
      <c r="F978" s="850" t="s">
        <v>1735</v>
      </c>
      <c r="AM978" s="850" t="s">
        <v>10475</v>
      </c>
      <c r="AN978" s="850">
        <v>21202</v>
      </c>
    </row>
    <row r="979" spans="5:40">
      <c r="E979" s="850" t="s">
        <v>3425</v>
      </c>
      <c r="F979" s="850" t="s">
        <v>3903</v>
      </c>
      <c r="AM979" s="850" t="s">
        <v>8752</v>
      </c>
      <c r="AN979" s="850">
        <v>21203</v>
      </c>
    </row>
    <row r="980" spans="5:40">
      <c r="E980" s="850" t="s">
        <v>4688</v>
      </c>
      <c r="F980" s="850" t="s">
        <v>4685</v>
      </c>
      <c r="AM980" s="850" t="s">
        <v>4574</v>
      </c>
      <c r="AN980" s="850">
        <v>21204</v>
      </c>
    </row>
    <row r="981" spans="5:40">
      <c r="E981" s="850" t="s">
        <v>4690</v>
      </c>
      <c r="F981" s="850" t="s">
        <v>4689</v>
      </c>
      <c r="AM981" s="850" t="s">
        <v>10476</v>
      </c>
      <c r="AN981" s="850">
        <v>21205</v>
      </c>
    </row>
    <row r="982" spans="5:40">
      <c r="E982" s="850" t="s">
        <v>4693</v>
      </c>
      <c r="F982" s="850" t="s">
        <v>461</v>
      </c>
      <c r="AM982" s="850" t="s">
        <v>1242</v>
      </c>
      <c r="AN982" s="850">
        <v>21206</v>
      </c>
    </row>
    <row r="983" spans="5:40">
      <c r="E983" s="850" t="s">
        <v>4695</v>
      </c>
      <c r="F983" s="850" t="s">
        <v>77</v>
      </c>
      <c r="AM983" s="850" t="s">
        <v>10477</v>
      </c>
      <c r="AN983" s="850">
        <v>21207</v>
      </c>
    </row>
    <row r="984" spans="5:40">
      <c r="E984" s="850" t="s">
        <v>4701</v>
      </c>
      <c r="F984" s="850" t="s">
        <v>4698</v>
      </c>
      <c r="AM984" s="850" t="s">
        <v>6448</v>
      </c>
      <c r="AN984" s="850">
        <v>21208</v>
      </c>
    </row>
    <row r="985" spans="5:40">
      <c r="E985" s="850" t="s">
        <v>3696</v>
      </c>
      <c r="F985" s="850" t="s">
        <v>20</v>
      </c>
      <c r="AM985" s="850" t="s">
        <v>10479</v>
      </c>
      <c r="AN985" s="850">
        <v>21209</v>
      </c>
    </row>
    <row r="986" spans="5:40">
      <c r="E986" s="850" t="s">
        <v>4482</v>
      </c>
      <c r="F986" s="850" t="s">
        <v>4703</v>
      </c>
      <c r="AM986" s="850" t="s">
        <v>4325</v>
      </c>
      <c r="AN986" s="850">
        <v>21210</v>
      </c>
    </row>
    <row r="987" spans="5:40">
      <c r="E987" s="850" t="s">
        <v>4707</v>
      </c>
      <c r="F987" s="850" t="s">
        <v>2264</v>
      </c>
      <c r="AM987" s="850" t="s">
        <v>339</v>
      </c>
      <c r="AN987" s="850">
        <v>21211</v>
      </c>
    </row>
    <row r="988" spans="5:40">
      <c r="E988" s="850" t="s">
        <v>4710</v>
      </c>
      <c r="F988" s="850" t="s">
        <v>117</v>
      </c>
      <c r="AM988" s="850" t="s">
        <v>10480</v>
      </c>
      <c r="AN988" s="850">
        <v>21212</v>
      </c>
    </row>
    <row r="989" spans="5:40">
      <c r="E989" s="850" t="s">
        <v>4712</v>
      </c>
      <c r="F989" s="850" t="s">
        <v>2778</v>
      </c>
      <c r="AM989" s="850" t="s">
        <v>2206</v>
      </c>
      <c r="AN989" s="850">
        <v>21213</v>
      </c>
    </row>
    <row r="990" spans="5:40">
      <c r="E990" s="850" t="s">
        <v>4714</v>
      </c>
      <c r="F990" s="850" t="s">
        <v>770</v>
      </c>
      <c r="AM990" s="850" t="s">
        <v>10482</v>
      </c>
      <c r="AN990" s="850">
        <v>21214</v>
      </c>
    </row>
    <row r="991" spans="5:40">
      <c r="E991" s="850" t="s">
        <v>2476</v>
      </c>
      <c r="F991" s="850" t="s">
        <v>4716</v>
      </c>
      <c r="AM991" s="850" t="s">
        <v>2526</v>
      </c>
      <c r="AN991" s="850">
        <v>21215</v>
      </c>
    </row>
    <row r="992" spans="5:40">
      <c r="E992" s="850" t="s">
        <v>4718</v>
      </c>
      <c r="F992" s="850" t="s">
        <v>3782</v>
      </c>
      <c r="AM992" s="850" t="s">
        <v>3347</v>
      </c>
      <c r="AN992" s="850">
        <v>21216</v>
      </c>
    </row>
    <row r="993" spans="5:40">
      <c r="E993" s="850" t="s">
        <v>4719</v>
      </c>
      <c r="F993" s="850" t="s">
        <v>1652</v>
      </c>
      <c r="AM993" s="850" t="s">
        <v>10483</v>
      </c>
      <c r="AN993" s="850">
        <v>21217</v>
      </c>
    </row>
    <row r="994" spans="5:40">
      <c r="E994" s="850" t="s">
        <v>2137</v>
      </c>
      <c r="F994" s="850" t="s">
        <v>445</v>
      </c>
      <c r="AM994" s="850" t="s">
        <v>10484</v>
      </c>
      <c r="AN994" s="850">
        <v>21218</v>
      </c>
    </row>
    <row r="995" spans="5:40">
      <c r="E995" s="850" t="s">
        <v>1236</v>
      </c>
      <c r="F995" s="850" t="s">
        <v>4725</v>
      </c>
      <c r="AM995" s="850" t="s">
        <v>10485</v>
      </c>
      <c r="AN995" s="850">
        <v>21219</v>
      </c>
    </row>
    <row r="996" spans="5:40">
      <c r="E996" s="850" t="s">
        <v>2744</v>
      </c>
      <c r="F996" s="850" t="s">
        <v>2063</v>
      </c>
      <c r="AM996" s="850" t="s">
        <v>8916</v>
      </c>
      <c r="AN996" s="850">
        <v>21220</v>
      </c>
    </row>
    <row r="997" spans="5:40">
      <c r="E997" s="850" t="s">
        <v>2862</v>
      </c>
      <c r="F997" s="850" t="s">
        <v>1146</v>
      </c>
      <c r="AM997" s="850" t="s">
        <v>7243</v>
      </c>
      <c r="AN997" s="850">
        <v>21221</v>
      </c>
    </row>
    <row r="998" spans="5:40">
      <c r="E998" s="850" t="s">
        <v>4728</v>
      </c>
      <c r="F998" s="850" t="s">
        <v>1226</v>
      </c>
      <c r="AM998" s="850" t="s">
        <v>10486</v>
      </c>
      <c r="AN998" s="850">
        <v>21302</v>
      </c>
    </row>
    <row r="999" spans="5:40">
      <c r="E999" s="850" t="s">
        <v>4729</v>
      </c>
      <c r="F999" s="850" t="s">
        <v>773</v>
      </c>
      <c r="AM999" s="850" t="s">
        <v>2075</v>
      </c>
      <c r="AN999" s="850">
        <v>21303</v>
      </c>
    </row>
    <row r="1000" spans="5:40">
      <c r="E1000" s="850" t="s">
        <v>4734</v>
      </c>
      <c r="F1000" s="850" t="s">
        <v>4731</v>
      </c>
      <c r="AM1000" s="850" t="s">
        <v>4696</v>
      </c>
      <c r="AN1000" s="850">
        <v>21341</v>
      </c>
    </row>
    <row r="1001" spans="5:40">
      <c r="E1001" s="850" t="s">
        <v>4467</v>
      </c>
      <c r="F1001" s="850" t="s">
        <v>4736</v>
      </c>
      <c r="AM1001" s="850" t="s">
        <v>10487</v>
      </c>
      <c r="AN1001" s="850">
        <v>21361</v>
      </c>
    </row>
    <row r="1002" spans="5:40">
      <c r="E1002" s="850" t="s">
        <v>3908</v>
      </c>
      <c r="F1002" s="850" t="s">
        <v>566</v>
      </c>
      <c r="AM1002" s="850" t="s">
        <v>2467</v>
      </c>
      <c r="AN1002" s="850">
        <v>21362</v>
      </c>
    </row>
    <row r="1003" spans="5:40">
      <c r="E1003" s="850" t="s">
        <v>1312</v>
      </c>
      <c r="F1003" s="850" t="s">
        <v>285</v>
      </c>
      <c r="AM1003" s="850" t="s">
        <v>10488</v>
      </c>
      <c r="AN1003" s="850">
        <v>21381</v>
      </c>
    </row>
    <row r="1004" spans="5:40">
      <c r="E1004" s="850" t="s">
        <v>2733</v>
      </c>
      <c r="F1004" s="850" t="s">
        <v>4737</v>
      </c>
      <c r="AM1004" s="850" t="s">
        <v>10489</v>
      </c>
      <c r="AN1004" s="850">
        <v>21382</v>
      </c>
    </row>
    <row r="1005" spans="5:40">
      <c r="E1005" s="850" t="s">
        <v>4739</v>
      </c>
      <c r="F1005" s="850" t="s">
        <v>1558</v>
      </c>
      <c r="AM1005" s="850" t="s">
        <v>8351</v>
      </c>
      <c r="AN1005" s="850">
        <v>21383</v>
      </c>
    </row>
    <row r="1006" spans="5:40">
      <c r="E1006" s="850" t="s">
        <v>4742</v>
      </c>
      <c r="F1006" s="850" t="s">
        <v>3426</v>
      </c>
      <c r="AM1006" s="850" t="s">
        <v>10490</v>
      </c>
      <c r="AN1006" s="850">
        <v>21401</v>
      </c>
    </row>
    <row r="1007" spans="5:40">
      <c r="E1007" s="850" t="s">
        <v>4744</v>
      </c>
      <c r="F1007" s="850" t="s">
        <v>4743</v>
      </c>
      <c r="AM1007" s="850" t="s">
        <v>6093</v>
      </c>
      <c r="AN1007" s="850">
        <v>21403</v>
      </c>
    </row>
    <row r="1008" spans="5:40">
      <c r="E1008" s="850" t="s">
        <v>4746</v>
      </c>
      <c r="F1008" s="850" t="s">
        <v>3340</v>
      </c>
      <c r="AM1008" s="850" t="s">
        <v>10491</v>
      </c>
      <c r="AN1008" s="850">
        <v>21404</v>
      </c>
    </row>
    <row r="1009" spans="5:40">
      <c r="E1009" s="850" t="s">
        <v>4748</v>
      </c>
      <c r="F1009" s="850" t="s">
        <v>4747</v>
      </c>
      <c r="AM1009" s="850" t="s">
        <v>7366</v>
      </c>
      <c r="AN1009" s="850">
        <v>21421</v>
      </c>
    </row>
    <row r="1010" spans="5:40">
      <c r="E1010" s="850" t="s">
        <v>4753</v>
      </c>
      <c r="F1010" s="850" t="s">
        <v>4750</v>
      </c>
      <c r="AM1010" s="850" t="s">
        <v>10492</v>
      </c>
      <c r="AN1010" s="850">
        <v>21501</v>
      </c>
    </row>
    <row r="1011" spans="5:40">
      <c r="E1011" s="850" t="s">
        <v>498</v>
      </c>
      <c r="F1011" s="850" t="s">
        <v>4755</v>
      </c>
      <c r="AM1011" s="850" t="s">
        <v>10493</v>
      </c>
      <c r="AN1011" s="850">
        <v>21502</v>
      </c>
    </row>
    <row r="1012" spans="5:40">
      <c r="E1012" s="850" t="s">
        <v>4757</v>
      </c>
      <c r="F1012" s="850" t="s">
        <v>4756</v>
      </c>
      <c r="AM1012" s="850" t="s">
        <v>10494</v>
      </c>
      <c r="AN1012" s="850">
        <v>21503</v>
      </c>
    </row>
    <row r="1013" spans="5:40">
      <c r="E1013" s="850" t="s">
        <v>4758</v>
      </c>
      <c r="F1013" s="850" t="s">
        <v>1463</v>
      </c>
      <c r="AM1013" s="850" t="s">
        <v>6198</v>
      </c>
      <c r="AN1013" s="850">
        <v>21504</v>
      </c>
    </row>
    <row r="1014" spans="5:40">
      <c r="E1014" s="850" t="s">
        <v>3816</v>
      </c>
      <c r="F1014" s="850" t="s">
        <v>387</v>
      </c>
      <c r="AM1014" s="850" t="s">
        <v>10046</v>
      </c>
      <c r="AN1014" s="850">
        <v>21505</v>
      </c>
    </row>
    <row r="1015" spans="5:40">
      <c r="E1015" s="850" t="s">
        <v>4763</v>
      </c>
      <c r="F1015" s="850" t="s">
        <v>4761</v>
      </c>
      <c r="AM1015" s="850" t="s">
        <v>10495</v>
      </c>
      <c r="AN1015" s="850">
        <v>21506</v>
      </c>
    </row>
    <row r="1016" spans="5:40">
      <c r="E1016" s="850" t="s">
        <v>4174</v>
      </c>
      <c r="F1016" s="850" t="s">
        <v>4766</v>
      </c>
      <c r="AM1016" s="850" t="s">
        <v>10496</v>
      </c>
      <c r="AN1016" s="850">
        <v>21507</v>
      </c>
    </row>
    <row r="1017" spans="5:40">
      <c r="E1017" s="850" t="s">
        <v>4768</v>
      </c>
      <c r="F1017" s="850" t="s">
        <v>643</v>
      </c>
      <c r="AM1017" s="850" t="s">
        <v>5416</v>
      </c>
      <c r="AN1017" s="850">
        <v>21521</v>
      </c>
    </row>
    <row r="1018" spans="5:40">
      <c r="E1018" s="850" t="s">
        <v>4772</v>
      </c>
      <c r="F1018" s="850" t="s">
        <v>3376</v>
      </c>
      <c r="AM1018" s="850" t="s">
        <v>10497</v>
      </c>
      <c r="AN1018" s="850">
        <v>21604</v>
      </c>
    </row>
    <row r="1019" spans="5:40">
      <c r="E1019" s="850" t="s">
        <v>4775</v>
      </c>
      <c r="F1019" s="850" t="s">
        <v>1867</v>
      </c>
      <c r="AM1019" s="850" t="s">
        <v>9731</v>
      </c>
      <c r="AN1019" s="850">
        <v>22101</v>
      </c>
    </row>
    <row r="1020" spans="5:40">
      <c r="E1020" s="850" t="s">
        <v>3058</v>
      </c>
      <c r="F1020" s="850" t="s">
        <v>4777</v>
      </c>
      <c r="AM1020" s="850" t="s">
        <v>2216</v>
      </c>
      <c r="AN1020" s="850">
        <v>22102</v>
      </c>
    </row>
    <row r="1021" spans="5:40">
      <c r="E1021" s="850" t="s">
        <v>4780</v>
      </c>
      <c r="F1021" s="850" t="s">
        <v>4779</v>
      </c>
      <c r="AM1021" s="850" t="s">
        <v>306</v>
      </c>
      <c r="AN1021" s="850">
        <v>22103</v>
      </c>
    </row>
    <row r="1022" spans="5:40">
      <c r="E1022" s="850" t="s">
        <v>2770</v>
      </c>
      <c r="F1022" s="850" t="s">
        <v>4782</v>
      </c>
      <c r="AM1022" s="850" t="s">
        <v>2142</v>
      </c>
      <c r="AN1022" s="850">
        <v>22138</v>
      </c>
    </row>
    <row r="1023" spans="5:40">
      <c r="E1023" s="850" t="s">
        <v>3109</v>
      </c>
      <c r="F1023" s="850" t="s">
        <v>4785</v>
      </c>
      <c r="AM1023" s="850" t="s">
        <v>10498</v>
      </c>
      <c r="AN1023" s="850">
        <v>22139</v>
      </c>
    </row>
    <row r="1024" spans="5:40">
      <c r="E1024" s="850" t="s">
        <v>4790</v>
      </c>
      <c r="F1024" s="850" t="s">
        <v>4788</v>
      </c>
      <c r="AM1024" s="850" t="s">
        <v>10499</v>
      </c>
      <c r="AN1024" s="850">
        <v>22140</v>
      </c>
    </row>
    <row r="1025" spans="5:40">
      <c r="E1025" s="850" t="s">
        <v>3587</v>
      </c>
      <c r="F1025" s="850" t="s">
        <v>4792</v>
      </c>
      <c r="AM1025" s="850" t="s">
        <v>10500</v>
      </c>
      <c r="AN1025" s="850">
        <v>22203</v>
      </c>
    </row>
    <row r="1026" spans="5:40">
      <c r="E1026" s="850" t="s">
        <v>4797</v>
      </c>
      <c r="F1026" s="850" t="s">
        <v>4795</v>
      </c>
      <c r="AM1026" s="850" t="s">
        <v>10501</v>
      </c>
      <c r="AN1026" s="850">
        <v>22205</v>
      </c>
    </row>
    <row r="1027" spans="5:40">
      <c r="E1027" s="850" t="s">
        <v>4799</v>
      </c>
      <c r="F1027" s="850" t="s">
        <v>3879</v>
      </c>
      <c r="AM1027" s="850" t="s">
        <v>10502</v>
      </c>
      <c r="AN1027" s="850">
        <v>22206</v>
      </c>
    </row>
    <row r="1028" spans="5:40">
      <c r="E1028" s="850" t="s">
        <v>139</v>
      </c>
      <c r="F1028" s="850" t="s">
        <v>4800</v>
      </c>
      <c r="AM1028" s="850" t="s">
        <v>7193</v>
      </c>
      <c r="AN1028" s="850">
        <v>22207</v>
      </c>
    </row>
    <row r="1029" spans="5:40">
      <c r="E1029" s="850" t="s">
        <v>4812</v>
      </c>
      <c r="F1029" s="850" t="s">
        <v>4803</v>
      </c>
      <c r="AM1029" s="850" t="s">
        <v>7531</v>
      </c>
      <c r="AN1029" s="850">
        <v>22208</v>
      </c>
    </row>
    <row r="1030" spans="5:40">
      <c r="E1030" s="850" t="s">
        <v>4814</v>
      </c>
      <c r="F1030" s="850" t="s">
        <v>4329</v>
      </c>
      <c r="AM1030" s="850" t="s">
        <v>10503</v>
      </c>
      <c r="AN1030" s="850">
        <v>22209</v>
      </c>
    </row>
    <row r="1031" spans="5:40">
      <c r="E1031" s="850" t="s">
        <v>598</v>
      </c>
      <c r="F1031" s="850" t="s">
        <v>4815</v>
      </c>
      <c r="AM1031" s="850" t="s">
        <v>3166</v>
      </c>
      <c r="AN1031" s="850">
        <v>22210</v>
      </c>
    </row>
    <row r="1032" spans="5:40">
      <c r="E1032" s="850" t="s">
        <v>4817</v>
      </c>
      <c r="F1032" s="850" t="s">
        <v>4783</v>
      </c>
      <c r="AM1032" s="850" t="s">
        <v>10504</v>
      </c>
      <c r="AN1032" s="850">
        <v>22211</v>
      </c>
    </row>
    <row r="1033" spans="5:40">
      <c r="E1033" s="850" t="s">
        <v>4819</v>
      </c>
      <c r="F1033" s="850" t="s">
        <v>1712</v>
      </c>
      <c r="AM1033" s="850" t="s">
        <v>10505</v>
      </c>
      <c r="AN1033" s="850">
        <v>22212</v>
      </c>
    </row>
    <row r="1034" spans="5:40">
      <c r="E1034" s="850" t="s">
        <v>4822</v>
      </c>
      <c r="F1034" s="850" t="s">
        <v>4821</v>
      </c>
      <c r="AM1034" s="850" t="s">
        <v>2438</v>
      </c>
      <c r="AN1034" s="850">
        <v>22213</v>
      </c>
    </row>
    <row r="1035" spans="5:40">
      <c r="E1035" s="850" t="s">
        <v>4826</v>
      </c>
      <c r="F1035" s="850" t="s">
        <v>4824</v>
      </c>
      <c r="AM1035" s="850" t="s">
        <v>10506</v>
      </c>
      <c r="AN1035" s="850">
        <v>22214</v>
      </c>
    </row>
    <row r="1036" spans="5:40">
      <c r="E1036" s="850" t="s">
        <v>4831</v>
      </c>
      <c r="F1036" s="850" t="s">
        <v>4829</v>
      </c>
      <c r="AM1036" s="850" t="s">
        <v>10507</v>
      </c>
      <c r="AN1036" s="850">
        <v>22215</v>
      </c>
    </row>
    <row r="1037" spans="5:40">
      <c r="E1037" s="850" t="s">
        <v>522</v>
      </c>
      <c r="F1037" s="850" t="s">
        <v>4833</v>
      </c>
      <c r="AM1037" s="850" t="s">
        <v>10508</v>
      </c>
      <c r="AN1037" s="850">
        <v>22216</v>
      </c>
    </row>
    <row r="1038" spans="5:40">
      <c r="E1038" s="850" t="s">
        <v>4834</v>
      </c>
      <c r="F1038" s="850" t="s">
        <v>4681</v>
      </c>
      <c r="AM1038" s="850" t="s">
        <v>2939</v>
      </c>
      <c r="AN1038" s="850">
        <v>22219</v>
      </c>
    </row>
    <row r="1039" spans="5:40">
      <c r="E1039" s="850" t="s">
        <v>3882</v>
      </c>
      <c r="F1039" s="850" t="s">
        <v>278</v>
      </c>
      <c r="AM1039" s="850" t="s">
        <v>6429</v>
      </c>
      <c r="AN1039" s="850">
        <v>22220</v>
      </c>
    </row>
    <row r="1040" spans="5:40">
      <c r="E1040" s="850" t="s">
        <v>4837</v>
      </c>
      <c r="F1040" s="850" t="s">
        <v>4836</v>
      </c>
      <c r="AM1040" s="850" t="s">
        <v>10509</v>
      </c>
      <c r="AN1040" s="850">
        <v>22221</v>
      </c>
    </row>
    <row r="1041" spans="5:40">
      <c r="E1041" s="850" t="s">
        <v>4839</v>
      </c>
      <c r="F1041" s="850" t="s">
        <v>88</v>
      </c>
      <c r="AM1041" s="850" t="s">
        <v>1513</v>
      </c>
      <c r="AN1041" s="850">
        <v>22222</v>
      </c>
    </row>
    <row r="1042" spans="5:40">
      <c r="E1042" s="850" t="s">
        <v>4841</v>
      </c>
      <c r="F1042" s="850" t="s">
        <v>2058</v>
      </c>
      <c r="AM1042" s="850" t="s">
        <v>10510</v>
      </c>
      <c r="AN1042" s="850">
        <v>22223</v>
      </c>
    </row>
    <row r="1043" spans="5:40">
      <c r="E1043" s="850" t="s">
        <v>4847</v>
      </c>
      <c r="F1043" s="850" t="s">
        <v>4845</v>
      </c>
      <c r="AM1043" s="850" t="s">
        <v>10511</v>
      </c>
      <c r="AN1043" s="850">
        <v>22224</v>
      </c>
    </row>
    <row r="1044" spans="5:40">
      <c r="E1044" s="850" t="s">
        <v>4851</v>
      </c>
      <c r="F1044" s="850" t="s">
        <v>4849</v>
      </c>
      <c r="AM1044" s="850" t="s">
        <v>4366</v>
      </c>
      <c r="AN1044" s="850">
        <v>22225</v>
      </c>
    </row>
    <row r="1045" spans="5:40">
      <c r="E1045" s="850" t="s">
        <v>21</v>
      </c>
      <c r="F1045" s="850" t="s">
        <v>4856</v>
      </c>
      <c r="AM1045" s="850" t="s">
        <v>10512</v>
      </c>
      <c r="AN1045" s="850">
        <v>22226</v>
      </c>
    </row>
    <row r="1046" spans="5:40">
      <c r="E1046" s="850" t="s">
        <v>4860</v>
      </c>
      <c r="F1046" s="850" t="s">
        <v>3443</v>
      </c>
      <c r="AM1046" s="850" t="s">
        <v>7162</v>
      </c>
      <c r="AN1046" s="850">
        <v>22301</v>
      </c>
    </row>
    <row r="1047" spans="5:40">
      <c r="E1047" s="850" t="s">
        <v>4864</v>
      </c>
      <c r="F1047" s="850" t="s">
        <v>4863</v>
      </c>
      <c r="AM1047" s="850" t="s">
        <v>10513</v>
      </c>
      <c r="AN1047" s="850">
        <v>22302</v>
      </c>
    </row>
    <row r="1048" spans="5:40">
      <c r="E1048" s="850" t="s">
        <v>1475</v>
      </c>
      <c r="F1048" s="850" t="s">
        <v>4867</v>
      </c>
      <c r="AM1048" s="850" t="s">
        <v>10514</v>
      </c>
      <c r="AN1048" s="850">
        <v>22304</v>
      </c>
    </row>
    <row r="1049" spans="5:40">
      <c r="E1049" s="850" t="s">
        <v>517</v>
      </c>
      <c r="F1049" s="850" t="s">
        <v>4868</v>
      </c>
      <c r="AM1049" s="850" t="s">
        <v>10516</v>
      </c>
      <c r="AN1049" s="850">
        <v>22305</v>
      </c>
    </row>
    <row r="1050" spans="5:40">
      <c r="E1050" s="850" t="s">
        <v>1701</v>
      </c>
      <c r="F1050" s="850" t="s">
        <v>4872</v>
      </c>
      <c r="AM1050" s="850" t="s">
        <v>10517</v>
      </c>
      <c r="AN1050" s="850">
        <v>22306</v>
      </c>
    </row>
    <row r="1051" spans="5:40">
      <c r="E1051" s="850" t="s">
        <v>4876</v>
      </c>
      <c r="F1051" s="850" t="s">
        <v>1036</v>
      </c>
      <c r="AM1051" s="850" t="s">
        <v>9056</v>
      </c>
      <c r="AN1051" s="850">
        <v>22325</v>
      </c>
    </row>
    <row r="1052" spans="5:40">
      <c r="E1052" s="850" t="s">
        <v>2205</v>
      </c>
      <c r="F1052" s="850" t="s">
        <v>1106</v>
      </c>
      <c r="AM1052" s="850" t="s">
        <v>124</v>
      </c>
      <c r="AN1052" s="850">
        <v>22341</v>
      </c>
    </row>
    <row r="1053" spans="5:40">
      <c r="E1053" s="850" t="s">
        <v>2192</v>
      </c>
      <c r="F1053" s="850" t="s">
        <v>2738</v>
      </c>
      <c r="AM1053" s="850" t="s">
        <v>10518</v>
      </c>
      <c r="AN1053" s="850">
        <v>22342</v>
      </c>
    </row>
    <row r="1054" spans="5:40">
      <c r="E1054" s="850" t="s">
        <v>4877</v>
      </c>
      <c r="F1054" s="850" t="s">
        <v>665</v>
      </c>
      <c r="AM1054" s="850" t="s">
        <v>3987</v>
      </c>
      <c r="AN1054" s="850">
        <v>22344</v>
      </c>
    </row>
    <row r="1055" spans="5:40">
      <c r="E1055" s="850" t="s">
        <v>4882</v>
      </c>
      <c r="F1055" s="850" t="s">
        <v>4880</v>
      </c>
      <c r="AM1055" s="850" t="s">
        <v>10519</v>
      </c>
      <c r="AN1055" s="850">
        <v>22424</v>
      </c>
    </row>
    <row r="1056" spans="5:40">
      <c r="E1056" s="850" t="s">
        <v>4627</v>
      </c>
      <c r="F1056" s="850" t="s">
        <v>4886</v>
      </c>
      <c r="AM1056" s="850" t="s">
        <v>10520</v>
      </c>
      <c r="AN1056" s="850">
        <v>22429</v>
      </c>
    </row>
    <row r="1057" spans="5:40">
      <c r="E1057" s="850" t="s">
        <v>4890</v>
      </c>
      <c r="F1057" s="850" t="s">
        <v>4888</v>
      </c>
      <c r="AM1057" s="850" t="s">
        <v>5361</v>
      </c>
      <c r="AN1057" s="850">
        <v>22461</v>
      </c>
    </row>
    <row r="1058" spans="5:40">
      <c r="E1058" s="850" t="s">
        <v>4894</v>
      </c>
      <c r="F1058" s="850" t="s">
        <v>4651</v>
      </c>
      <c r="AM1058" s="850" t="s">
        <v>10521</v>
      </c>
      <c r="AN1058" s="850">
        <v>23101</v>
      </c>
    </row>
    <row r="1059" spans="5:40">
      <c r="E1059" s="850" t="s">
        <v>4900</v>
      </c>
      <c r="F1059" s="850" t="s">
        <v>4896</v>
      </c>
      <c r="AM1059" s="850" t="s">
        <v>10522</v>
      </c>
      <c r="AN1059" s="850">
        <v>23102</v>
      </c>
    </row>
    <row r="1060" spans="5:40">
      <c r="E1060" s="850" t="s">
        <v>4663</v>
      </c>
      <c r="F1060" s="850" t="s">
        <v>4904</v>
      </c>
      <c r="AM1060" s="850" t="s">
        <v>10062</v>
      </c>
      <c r="AN1060" s="850">
        <v>23103</v>
      </c>
    </row>
    <row r="1061" spans="5:40">
      <c r="E1061" s="850" t="s">
        <v>1230</v>
      </c>
      <c r="F1061" s="850" t="s">
        <v>4870</v>
      </c>
      <c r="AM1061" s="850" t="s">
        <v>10523</v>
      </c>
      <c r="AN1061" s="850">
        <v>23104</v>
      </c>
    </row>
    <row r="1062" spans="5:40">
      <c r="E1062" s="850" t="s">
        <v>4909</v>
      </c>
      <c r="F1062" s="850" t="s">
        <v>4906</v>
      </c>
      <c r="AM1062" s="850" t="s">
        <v>8399</v>
      </c>
      <c r="AN1062" s="850">
        <v>23105</v>
      </c>
    </row>
    <row r="1063" spans="5:40">
      <c r="E1063" s="850" t="s">
        <v>4915</v>
      </c>
      <c r="F1063" s="850" t="s">
        <v>4912</v>
      </c>
      <c r="AM1063" s="850" t="s">
        <v>9067</v>
      </c>
      <c r="AN1063" s="850">
        <v>23106</v>
      </c>
    </row>
    <row r="1064" spans="5:40">
      <c r="E1064" s="850" t="s">
        <v>2419</v>
      </c>
      <c r="F1064" s="850" t="s">
        <v>4042</v>
      </c>
      <c r="AM1064" s="850" t="s">
        <v>10524</v>
      </c>
      <c r="AN1064" s="850">
        <v>23107</v>
      </c>
    </row>
    <row r="1065" spans="5:40">
      <c r="E1065" s="850" t="s">
        <v>4920</v>
      </c>
      <c r="F1065" s="850" t="s">
        <v>4919</v>
      </c>
      <c r="AM1065" s="850" t="s">
        <v>10525</v>
      </c>
      <c r="AN1065" s="850">
        <v>23108</v>
      </c>
    </row>
    <row r="1066" spans="5:40">
      <c r="E1066" s="850" t="s">
        <v>2069</v>
      </c>
      <c r="F1066" s="850" t="s">
        <v>4922</v>
      </c>
      <c r="AM1066" s="850" t="s">
        <v>10526</v>
      </c>
      <c r="AN1066" s="850">
        <v>23109</v>
      </c>
    </row>
    <row r="1067" spans="5:40">
      <c r="E1067" s="850" t="s">
        <v>4925</v>
      </c>
      <c r="F1067" s="850" t="s">
        <v>4924</v>
      </c>
      <c r="AM1067" s="850" t="s">
        <v>10527</v>
      </c>
      <c r="AN1067" s="850">
        <v>23110</v>
      </c>
    </row>
    <row r="1068" spans="5:40">
      <c r="E1068" s="850" t="s">
        <v>4930</v>
      </c>
      <c r="F1068" s="850" t="s">
        <v>4926</v>
      </c>
      <c r="AM1068" s="850" t="s">
        <v>9017</v>
      </c>
      <c r="AN1068" s="850">
        <v>23111</v>
      </c>
    </row>
    <row r="1069" spans="5:40">
      <c r="E1069" s="850" t="s">
        <v>4933</v>
      </c>
      <c r="F1069" s="850" t="s">
        <v>4931</v>
      </c>
      <c r="AM1069" s="850" t="s">
        <v>10528</v>
      </c>
      <c r="AN1069" s="850">
        <v>23112</v>
      </c>
    </row>
    <row r="1070" spans="5:40">
      <c r="E1070" s="850" t="s">
        <v>4935</v>
      </c>
      <c r="F1070" s="850" t="s">
        <v>4724</v>
      </c>
      <c r="AM1070" s="850" t="s">
        <v>10529</v>
      </c>
      <c r="AN1070" s="850">
        <v>23113</v>
      </c>
    </row>
    <row r="1071" spans="5:40">
      <c r="E1071" s="850" t="s">
        <v>4941</v>
      </c>
      <c r="F1071" s="850" t="s">
        <v>4939</v>
      </c>
      <c r="AM1071" s="850" t="s">
        <v>10530</v>
      </c>
      <c r="AN1071" s="850">
        <v>23114</v>
      </c>
    </row>
    <row r="1072" spans="5:40">
      <c r="E1072" s="850" t="s">
        <v>4942</v>
      </c>
      <c r="F1072" s="850" t="s">
        <v>2524</v>
      </c>
      <c r="AM1072" s="850" t="s">
        <v>1261</v>
      </c>
      <c r="AN1072" s="850">
        <v>23115</v>
      </c>
    </row>
    <row r="1073" spans="5:40">
      <c r="E1073" s="850" t="s">
        <v>4944</v>
      </c>
      <c r="F1073" s="850" t="s">
        <v>4943</v>
      </c>
      <c r="AM1073" s="850" t="s">
        <v>1817</v>
      </c>
      <c r="AN1073" s="850">
        <v>23116</v>
      </c>
    </row>
    <row r="1074" spans="5:40">
      <c r="E1074" s="850" t="s">
        <v>3864</v>
      </c>
      <c r="F1074" s="850" t="s">
        <v>916</v>
      </c>
      <c r="AM1074" s="850" t="s">
        <v>10531</v>
      </c>
      <c r="AN1074" s="850">
        <v>23201</v>
      </c>
    </row>
    <row r="1075" spans="5:40">
      <c r="E1075" s="850" t="s">
        <v>4564</v>
      </c>
      <c r="F1075" s="850" t="s">
        <v>4946</v>
      </c>
      <c r="AM1075" s="850" t="s">
        <v>9573</v>
      </c>
      <c r="AN1075" s="850">
        <v>23202</v>
      </c>
    </row>
    <row r="1076" spans="5:40">
      <c r="E1076" s="850" t="s">
        <v>1636</v>
      </c>
      <c r="F1076" s="850" t="s">
        <v>1739</v>
      </c>
      <c r="AM1076" s="850" t="s">
        <v>1529</v>
      </c>
      <c r="AN1076" s="850">
        <v>23203</v>
      </c>
    </row>
    <row r="1077" spans="5:40">
      <c r="E1077" s="850" t="s">
        <v>4315</v>
      </c>
      <c r="F1077" s="850" t="s">
        <v>3580</v>
      </c>
      <c r="AM1077" s="850" t="s">
        <v>9770</v>
      </c>
      <c r="AN1077" s="850">
        <v>23204</v>
      </c>
    </row>
    <row r="1078" spans="5:40">
      <c r="E1078" s="850" t="s">
        <v>4309</v>
      </c>
      <c r="F1078" s="850" t="s">
        <v>4948</v>
      </c>
      <c r="AM1078" s="850" t="s">
        <v>47</v>
      </c>
      <c r="AN1078" s="850">
        <v>23205</v>
      </c>
    </row>
    <row r="1079" spans="5:40">
      <c r="E1079" s="850" t="s">
        <v>4954</v>
      </c>
      <c r="F1079" s="850" t="s">
        <v>4951</v>
      </c>
      <c r="AM1079" s="850" t="s">
        <v>10532</v>
      </c>
      <c r="AN1079" s="850">
        <v>23206</v>
      </c>
    </row>
    <row r="1080" spans="5:40">
      <c r="E1080" s="850" t="s">
        <v>4960</v>
      </c>
      <c r="F1080" s="850" t="s">
        <v>4956</v>
      </c>
      <c r="AM1080" s="850" t="s">
        <v>4310</v>
      </c>
      <c r="AN1080" s="850">
        <v>23207</v>
      </c>
    </row>
    <row r="1081" spans="5:40">
      <c r="E1081" s="850" t="s">
        <v>694</v>
      </c>
      <c r="F1081" s="850" t="s">
        <v>4965</v>
      </c>
      <c r="AM1081" s="850" t="s">
        <v>5667</v>
      </c>
      <c r="AN1081" s="850">
        <v>23208</v>
      </c>
    </row>
    <row r="1082" spans="5:40">
      <c r="E1082" s="850" t="s">
        <v>4969</v>
      </c>
      <c r="F1082" s="850" t="s">
        <v>4967</v>
      </c>
      <c r="AM1082" s="850" t="s">
        <v>10534</v>
      </c>
      <c r="AN1082" s="850">
        <v>23209</v>
      </c>
    </row>
    <row r="1083" spans="5:40">
      <c r="E1083" s="850" t="s">
        <v>2763</v>
      </c>
      <c r="F1083" s="850" t="s">
        <v>4970</v>
      </c>
      <c r="AM1083" s="850" t="s">
        <v>10535</v>
      </c>
      <c r="AN1083" s="850">
        <v>23210</v>
      </c>
    </row>
    <row r="1084" spans="5:40">
      <c r="E1084" s="850" t="s">
        <v>4978</v>
      </c>
      <c r="F1084" s="850" t="s">
        <v>4974</v>
      </c>
      <c r="AM1084" s="850" t="s">
        <v>10536</v>
      </c>
      <c r="AN1084" s="850">
        <v>23211</v>
      </c>
    </row>
    <row r="1085" spans="5:40">
      <c r="E1085" s="850" t="s">
        <v>1799</v>
      </c>
      <c r="F1085" s="850" t="s">
        <v>4980</v>
      </c>
      <c r="AM1085" s="850" t="s">
        <v>10537</v>
      </c>
      <c r="AN1085" s="850">
        <v>23212</v>
      </c>
    </row>
    <row r="1086" spans="5:40">
      <c r="E1086" s="850" t="s">
        <v>2193</v>
      </c>
      <c r="F1086" s="850" t="s">
        <v>4981</v>
      </c>
      <c r="AM1086" s="850" t="s">
        <v>2798</v>
      </c>
      <c r="AN1086" s="850">
        <v>23213</v>
      </c>
    </row>
    <row r="1087" spans="5:40">
      <c r="E1087" s="850" t="s">
        <v>4982</v>
      </c>
      <c r="F1087" s="850" t="s">
        <v>4584</v>
      </c>
      <c r="AM1087" s="850" t="s">
        <v>10538</v>
      </c>
      <c r="AN1087" s="850">
        <v>23214</v>
      </c>
    </row>
    <row r="1088" spans="5:40">
      <c r="E1088" s="850" t="s">
        <v>1516</v>
      </c>
      <c r="F1088" s="850" t="s">
        <v>1919</v>
      </c>
      <c r="AM1088" s="850" t="s">
        <v>8738</v>
      </c>
      <c r="AN1088" s="850">
        <v>23215</v>
      </c>
    </row>
    <row r="1089" spans="5:40">
      <c r="E1089" s="850" t="s">
        <v>3821</v>
      </c>
      <c r="F1089" s="850" t="s">
        <v>4985</v>
      </c>
      <c r="AM1089" s="850" t="s">
        <v>10539</v>
      </c>
      <c r="AN1089" s="850">
        <v>23216</v>
      </c>
    </row>
    <row r="1090" spans="5:40">
      <c r="E1090" s="850" t="s">
        <v>4989</v>
      </c>
      <c r="F1090" s="850" t="s">
        <v>4987</v>
      </c>
      <c r="AM1090" s="850" t="s">
        <v>10540</v>
      </c>
      <c r="AN1090" s="850">
        <v>23217</v>
      </c>
    </row>
    <row r="1091" spans="5:40">
      <c r="E1091" s="850" t="s">
        <v>85</v>
      </c>
      <c r="F1091" s="850" t="s">
        <v>882</v>
      </c>
      <c r="AM1091" s="850" t="s">
        <v>10541</v>
      </c>
      <c r="AN1091" s="850">
        <v>23219</v>
      </c>
    </row>
    <row r="1092" spans="5:40">
      <c r="E1092" s="850" t="s">
        <v>723</v>
      </c>
      <c r="F1092" s="850" t="s">
        <v>4991</v>
      </c>
      <c r="AM1092" s="850" t="s">
        <v>10542</v>
      </c>
      <c r="AN1092" s="850">
        <v>23220</v>
      </c>
    </row>
    <row r="1093" spans="5:40">
      <c r="E1093" s="850" t="s">
        <v>4992</v>
      </c>
      <c r="F1093" s="850" t="s">
        <v>3785</v>
      </c>
      <c r="AM1093" s="850" t="s">
        <v>2436</v>
      </c>
      <c r="AN1093" s="850">
        <v>23221</v>
      </c>
    </row>
    <row r="1094" spans="5:40">
      <c r="E1094" s="850" t="s">
        <v>5000</v>
      </c>
      <c r="F1094" s="850" t="s">
        <v>4998</v>
      </c>
      <c r="AM1094" s="850" t="s">
        <v>3461</v>
      </c>
      <c r="AN1094" s="850">
        <v>23222</v>
      </c>
    </row>
    <row r="1095" spans="5:40">
      <c r="E1095" s="850" t="s">
        <v>5002</v>
      </c>
      <c r="F1095" s="850" t="s">
        <v>5001</v>
      </c>
      <c r="AM1095" s="850" t="s">
        <v>8402</v>
      </c>
      <c r="AN1095" s="850">
        <v>23223</v>
      </c>
    </row>
    <row r="1096" spans="5:40">
      <c r="E1096" s="850" t="s">
        <v>5005</v>
      </c>
      <c r="F1096" s="850" t="s">
        <v>5003</v>
      </c>
      <c r="AM1096" s="850" t="s">
        <v>10543</v>
      </c>
      <c r="AN1096" s="850">
        <v>23224</v>
      </c>
    </row>
    <row r="1097" spans="5:40">
      <c r="E1097" s="850" t="s">
        <v>1408</v>
      </c>
      <c r="F1097" s="850" t="s">
        <v>5009</v>
      </c>
      <c r="AM1097" s="850" t="s">
        <v>10403</v>
      </c>
      <c r="AN1097" s="850">
        <v>23225</v>
      </c>
    </row>
    <row r="1098" spans="5:40">
      <c r="E1098" s="850" t="s">
        <v>3444</v>
      </c>
      <c r="F1098" s="850" t="s">
        <v>5012</v>
      </c>
      <c r="AM1098" s="850" t="s">
        <v>3712</v>
      </c>
      <c r="AN1098" s="850">
        <v>23226</v>
      </c>
    </row>
    <row r="1099" spans="5:40">
      <c r="E1099" s="850" t="s">
        <v>3931</v>
      </c>
      <c r="F1099" s="850" t="s">
        <v>5014</v>
      </c>
      <c r="AM1099" s="850" t="s">
        <v>5120</v>
      </c>
      <c r="AN1099" s="850">
        <v>23227</v>
      </c>
    </row>
    <row r="1100" spans="5:40">
      <c r="E1100" s="850" t="s">
        <v>5015</v>
      </c>
      <c r="F1100" s="850" t="s">
        <v>2731</v>
      </c>
      <c r="AM1100" s="850" t="s">
        <v>10544</v>
      </c>
      <c r="AN1100" s="850">
        <v>23228</v>
      </c>
    </row>
    <row r="1101" spans="5:40">
      <c r="E1101" s="850" t="s">
        <v>5020</v>
      </c>
      <c r="F1101" s="850" t="s">
        <v>5019</v>
      </c>
      <c r="AM1101" s="850" t="s">
        <v>7881</v>
      </c>
      <c r="AN1101" s="850">
        <v>23229</v>
      </c>
    </row>
    <row r="1102" spans="5:40">
      <c r="E1102" s="850" t="s">
        <v>161</v>
      </c>
      <c r="F1102" s="850" t="s">
        <v>5021</v>
      </c>
      <c r="AM1102" s="850" t="s">
        <v>9386</v>
      </c>
      <c r="AN1102" s="850">
        <v>23230</v>
      </c>
    </row>
    <row r="1103" spans="5:40">
      <c r="E1103" s="850" t="s">
        <v>3182</v>
      </c>
      <c r="F1103" s="850" t="s">
        <v>5025</v>
      </c>
      <c r="AM1103" s="850" t="s">
        <v>10545</v>
      </c>
      <c r="AN1103" s="850">
        <v>23231</v>
      </c>
    </row>
    <row r="1104" spans="5:40">
      <c r="E1104" s="850" t="s">
        <v>1825</v>
      </c>
      <c r="F1104" s="850" t="s">
        <v>1533</v>
      </c>
      <c r="AM1104" s="850" t="s">
        <v>6202</v>
      </c>
      <c r="AN1104" s="850">
        <v>23232</v>
      </c>
    </row>
    <row r="1105" spans="5:40">
      <c r="E1105" s="850" t="s">
        <v>1429</v>
      </c>
      <c r="F1105" s="850" t="s">
        <v>731</v>
      </c>
      <c r="AM1105" s="850" t="s">
        <v>7101</v>
      </c>
      <c r="AN1105" s="850">
        <v>23233</v>
      </c>
    </row>
    <row r="1106" spans="5:40">
      <c r="E1106" s="850" t="s">
        <v>5029</v>
      </c>
      <c r="F1106" s="850" t="s">
        <v>5028</v>
      </c>
      <c r="AM1106" s="850" t="s">
        <v>6851</v>
      </c>
      <c r="AN1106" s="850">
        <v>23234</v>
      </c>
    </row>
    <row r="1107" spans="5:40">
      <c r="E1107" s="850" t="s">
        <v>1404</v>
      </c>
      <c r="F1107" s="850" t="s">
        <v>1424</v>
      </c>
      <c r="AM1107" s="850" t="s">
        <v>10172</v>
      </c>
      <c r="AN1107" s="850">
        <v>23235</v>
      </c>
    </row>
    <row r="1108" spans="5:40">
      <c r="E1108" s="850" t="s">
        <v>5034</v>
      </c>
      <c r="F1108" s="850" t="s">
        <v>5033</v>
      </c>
      <c r="AM1108" s="850" t="s">
        <v>8038</v>
      </c>
      <c r="AN1108" s="850">
        <v>23236</v>
      </c>
    </row>
    <row r="1109" spans="5:40">
      <c r="E1109" s="850" t="s">
        <v>5038</v>
      </c>
      <c r="F1109" s="850" t="s">
        <v>5037</v>
      </c>
      <c r="AM1109" s="850" t="s">
        <v>8835</v>
      </c>
      <c r="AN1109" s="850">
        <v>23237</v>
      </c>
    </row>
    <row r="1110" spans="5:40">
      <c r="E1110" s="850" t="s">
        <v>4770</v>
      </c>
      <c r="F1110" s="850" t="s">
        <v>5039</v>
      </c>
      <c r="AM1110" s="850" t="s">
        <v>10546</v>
      </c>
      <c r="AN1110" s="850">
        <v>23238</v>
      </c>
    </row>
    <row r="1111" spans="5:40">
      <c r="E1111" s="850" t="s">
        <v>5042</v>
      </c>
      <c r="F1111" s="850" t="s">
        <v>5041</v>
      </c>
      <c r="AM1111" s="850" t="s">
        <v>4416</v>
      </c>
      <c r="AN1111" s="850">
        <v>23302</v>
      </c>
    </row>
    <row r="1112" spans="5:40">
      <c r="E1112" s="850" t="s">
        <v>5044</v>
      </c>
      <c r="F1112" s="850" t="s">
        <v>4436</v>
      </c>
      <c r="AM1112" s="850" t="s">
        <v>7173</v>
      </c>
      <c r="AN1112" s="850">
        <v>23342</v>
      </c>
    </row>
    <row r="1113" spans="5:40">
      <c r="E1113" s="850" t="s">
        <v>5052</v>
      </c>
      <c r="F1113" s="850" t="s">
        <v>5051</v>
      </c>
      <c r="AM1113" s="850" t="s">
        <v>10547</v>
      </c>
      <c r="AN1113" s="850">
        <v>23361</v>
      </c>
    </row>
    <row r="1114" spans="5:40">
      <c r="E1114" s="850" t="s">
        <v>4460</v>
      </c>
      <c r="F1114" s="850" t="s">
        <v>5055</v>
      </c>
      <c r="AM1114" s="850" t="s">
        <v>6664</v>
      </c>
      <c r="AN1114" s="850">
        <v>23362</v>
      </c>
    </row>
    <row r="1115" spans="5:40">
      <c r="E1115" s="850" t="s">
        <v>1387</v>
      </c>
      <c r="F1115" s="850" t="s">
        <v>3532</v>
      </c>
      <c r="AM1115" s="850" t="s">
        <v>3406</v>
      </c>
      <c r="AN1115" s="850">
        <v>23424</v>
      </c>
    </row>
    <row r="1116" spans="5:40">
      <c r="E1116" s="850" t="s">
        <v>4305</v>
      </c>
      <c r="F1116" s="850" t="s">
        <v>2662</v>
      </c>
      <c r="AM1116" s="850" t="s">
        <v>10548</v>
      </c>
      <c r="AN1116" s="850">
        <v>23425</v>
      </c>
    </row>
    <row r="1117" spans="5:40">
      <c r="E1117" s="850" t="s">
        <v>5058</v>
      </c>
      <c r="F1117" s="850" t="s">
        <v>5056</v>
      </c>
      <c r="AM1117" s="850" t="s">
        <v>8312</v>
      </c>
      <c r="AN1117" s="850">
        <v>23427</v>
      </c>
    </row>
    <row r="1118" spans="5:40">
      <c r="E1118" s="850" t="s">
        <v>5062</v>
      </c>
      <c r="F1118" s="850" t="s">
        <v>3047</v>
      </c>
      <c r="AM1118" s="850" t="s">
        <v>10549</v>
      </c>
      <c r="AN1118" s="850">
        <v>23441</v>
      </c>
    </row>
    <row r="1119" spans="5:40">
      <c r="E1119" s="850" t="s">
        <v>5064</v>
      </c>
      <c r="F1119" s="850" t="s">
        <v>3132</v>
      </c>
      <c r="AM1119" s="850" t="s">
        <v>3258</v>
      </c>
      <c r="AN1119" s="850">
        <v>23442</v>
      </c>
    </row>
    <row r="1120" spans="5:40">
      <c r="E1120" s="850" t="s">
        <v>5067</v>
      </c>
      <c r="F1120" s="850" t="s">
        <v>5065</v>
      </c>
      <c r="AM1120" s="850" t="s">
        <v>3087</v>
      </c>
      <c r="AN1120" s="850">
        <v>23445</v>
      </c>
    </row>
    <row r="1121" spans="5:40">
      <c r="E1121" s="850" t="s">
        <v>5069</v>
      </c>
      <c r="F1121" s="850" t="s">
        <v>814</v>
      </c>
      <c r="AM1121" s="850" t="s">
        <v>4721</v>
      </c>
      <c r="AN1121" s="850">
        <v>23446</v>
      </c>
    </row>
    <row r="1122" spans="5:40">
      <c r="E1122" s="850" t="s">
        <v>5072</v>
      </c>
      <c r="F1122" s="850" t="s">
        <v>2874</v>
      </c>
      <c r="AM1122" s="850" t="s">
        <v>10550</v>
      </c>
      <c r="AN1122" s="850">
        <v>23447</v>
      </c>
    </row>
    <row r="1123" spans="5:40">
      <c r="E1123" s="850" t="s">
        <v>656</v>
      </c>
      <c r="F1123" s="850" t="s">
        <v>4292</v>
      </c>
      <c r="AM1123" s="850" t="s">
        <v>10552</v>
      </c>
      <c r="AN1123" s="850">
        <v>23501</v>
      </c>
    </row>
    <row r="1124" spans="5:40">
      <c r="E1124" s="850" t="s">
        <v>5076</v>
      </c>
      <c r="F1124" s="850" t="s">
        <v>5073</v>
      </c>
      <c r="AM1124" s="850" t="s">
        <v>9610</v>
      </c>
      <c r="AN1124" s="850">
        <v>23561</v>
      </c>
    </row>
    <row r="1125" spans="5:40">
      <c r="E1125" s="850" t="s">
        <v>4700</v>
      </c>
      <c r="F1125" s="850" t="s">
        <v>5078</v>
      </c>
      <c r="AM1125" s="850" t="s">
        <v>3884</v>
      </c>
      <c r="AN1125" s="850">
        <v>23562</v>
      </c>
    </row>
    <row r="1126" spans="5:40">
      <c r="E1126" s="850" t="s">
        <v>5080</v>
      </c>
      <c r="F1126" s="850" t="s">
        <v>3760</v>
      </c>
      <c r="AM1126" s="850" t="s">
        <v>10553</v>
      </c>
      <c r="AN1126" s="850">
        <v>23563</v>
      </c>
    </row>
    <row r="1127" spans="5:40">
      <c r="E1127" s="850" t="s">
        <v>3422</v>
      </c>
      <c r="F1127" s="850" t="s">
        <v>5081</v>
      </c>
      <c r="AM1127" s="850" t="s">
        <v>10554</v>
      </c>
      <c r="AN1127" s="850">
        <v>24201</v>
      </c>
    </row>
    <row r="1128" spans="5:40">
      <c r="E1128" s="850" t="s">
        <v>5086</v>
      </c>
      <c r="F1128" s="850" t="s">
        <v>3036</v>
      </c>
      <c r="AM1128" s="850" t="s">
        <v>7311</v>
      </c>
      <c r="AN1128" s="850">
        <v>24202</v>
      </c>
    </row>
    <row r="1129" spans="5:40">
      <c r="E1129" s="850" t="s">
        <v>5087</v>
      </c>
      <c r="F1129" s="850" t="s">
        <v>3369</v>
      </c>
      <c r="AM1129" s="850" t="s">
        <v>3946</v>
      </c>
      <c r="AN1129" s="850">
        <v>24203</v>
      </c>
    </row>
    <row r="1130" spans="5:40">
      <c r="E1130" s="850" t="s">
        <v>1222</v>
      </c>
      <c r="F1130" s="850" t="s">
        <v>5090</v>
      </c>
      <c r="AM1130" s="850" t="s">
        <v>9068</v>
      </c>
      <c r="AN1130" s="850">
        <v>24204</v>
      </c>
    </row>
    <row r="1131" spans="5:40">
      <c r="E1131" s="850" t="s">
        <v>5091</v>
      </c>
      <c r="F1131" s="850" t="s">
        <v>4392</v>
      </c>
      <c r="AM1131" s="850" t="s">
        <v>10555</v>
      </c>
      <c r="AN1131" s="850">
        <v>24205</v>
      </c>
    </row>
    <row r="1132" spans="5:40">
      <c r="E1132" s="850" t="s">
        <v>2320</v>
      </c>
      <c r="F1132" s="850" t="s">
        <v>4203</v>
      </c>
      <c r="AM1132" s="850" t="s">
        <v>10120</v>
      </c>
      <c r="AN1132" s="850">
        <v>24207</v>
      </c>
    </row>
    <row r="1133" spans="5:40">
      <c r="E1133" s="850" t="s">
        <v>293</v>
      </c>
      <c r="F1133" s="850" t="s">
        <v>5093</v>
      </c>
      <c r="AM1133" s="850" t="s">
        <v>625</v>
      </c>
      <c r="AN1133" s="850">
        <v>24208</v>
      </c>
    </row>
    <row r="1134" spans="5:40">
      <c r="E1134" s="850" t="s">
        <v>5097</v>
      </c>
      <c r="F1134" s="850" t="s">
        <v>2741</v>
      </c>
      <c r="AM1134" s="850" t="s">
        <v>10556</v>
      </c>
      <c r="AN1134" s="850">
        <v>24209</v>
      </c>
    </row>
    <row r="1135" spans="5:40">
      <c r="E1135" s="850" t="s">
        <v>5102</v>
      </c>
      <c r="F1135" s="850" t="s">
        <v>5101</v>
      </c>
      <c r="AM1135" s="850" t="s">
        <v>6111</v>
      </c>
      <c r="AN1135" s="850">
        <v>24210</v>
      </c>
    </row>
    <row r="1136" spans="5:40">
      <c r="E1136" s="850" t="s">
        <v>2155</v>
      </c>
      <c r="F1136" s="850" t="s">
        <v>5104</v>
      </c>
      <c r="AM1136" s="850" t="s">
        <v>10557</v>
      </c>
      <c r="AN1136" s="850">
        <v>24211</v>
      </c>
    </row>
    <row r="1137" spans="5:40">
      <c r="E1137" s="850" t="s">
        <v>4340</v>
      </c>
      <c r="F1137" s="850" t="s">
        <v>5107</v>
      </c>
      <c r="AM1137" s="850" t="s">
        <v>10558</v>
      </c>
      <c r="AN1137" s="850">
        <v>24212</v>
      </c>
    </row>
    <row r="1138" spans="5:40">
      <c r="E1138" s="850" t="s">
        <v>5113</v>
      </c>
      <c r="F1138" s="850" t="s">
        <v>5110</v>
      </c>
      <c r="AM1138" s="850" t="s">
        <v>10559</v>
      </c>
      <c r="AN1138" s="850">
        <v>24214</v>
      </c>
    </row>
    <row r="1139" spans="5:40">
      <c r="E1139" s="850" t="s">
        <v>5114</v>
      </c>
      <c r="F1139" s="850" t="s">
        <v>1567</v>
      </c>
      <c r="AM1139" s="850" t="s">
        <v>3795</v>
      </c>
      <c r="AN1139" s="850">
        <v>24215</v>
      </c>
    </row>
    <row r="1140" spans="5:40">
      <c r="E1140" s="850" t="s">
        <v>5119</v>
      </c>
      <c r="F1140" s="850" t="s">
        <v>5116</v>
      </c>
      <c r="AM1140" s="850" t="s">
        <v>10560</v>
      </c>
      <c r="AN1140" s="850">
        <v>24216</v>
      </c>
    </row>
    <row r="1141" spans="5:40">
      <c r="E1141" s="850" t="s">
        <v>3367</v>
      </c>
      <c r="F1141" s="850" t="s">
        <v>5124</v>
      </c>
      <c r="AM1141" s="850" t="s">
        <v>10561</v>
      </c>
      <c r="AN1141" s="850">
        <v>24303</v>
      </c>
    </row>
    <row r="1142" spans="5:40">
      <c r="E1142" s="850" t="s">
        <v>4897</v>
      </c>
      <c r="F1142" s="850" t="s">
        <v>5128</v>
      </c>
      <c r="AM1142" s="850" t="s">
        <v>8115</v>
      </c>
      <c r="AN1142" s="850">
        <v>24324</v>
      </c>
    </row>
    <row r="1143" spans="5:40">
      <c r="E1143" s="850" t="s">
        <v>5134</v>
      </c>
      <c r="F1143" s="850" t="s">
        <v>5131</v>
      </c>
      <c r="AM1143" s="850" t="s">
        <v>10562</v>
      </c>
      <c r="AN1143" s="850">
        <v>24341</v>
      </c>
    </row>
    <row r="1144" spans="5:40">
      <c r="E1144" s="850" t="s">
        <v>1421</v>
      </c>
      <c r="F1144" s="850" t="s">
        <v>5135</v>
      </c>
      <c r="AM1144" s="850" t="s">
        <v>10563</v>
      </c>
      <c r="AN1144" s="850">
        <v>24343</v>
      </c>
    </row>
    <row r="1145" spans="5:40">
      <c r="E1145" s="850" t="s">
        <v>5137</v>
      </c>
      <c r="F1145" s="850" t="s">
        <v>4003</v>
      </c>
      <c r="AM1145" s="850" t="s">
        <v>2617</v>
      </c>
      <c r="AN1145" s="850">
        <v>24344</v>
      </c>
    </row>
    <row r="1146" spans="5:40">
      <c r="E1146" s="850" t="s">
        <v>5032</v>
      </c>
      <c r="F1146" s="850" t="s">
        <v>5139</v>
      </c>
      <c r="AM1146" s="850" t="s">
        <v>10564</v>
      </c>
      <c r="AN1146" s="850">
        <v>24441</v>
      </c>
    </row>
    <row r="1147" spans="5:40">
      <c r="E1147" s="850" t="s">
        <v>5145</v>
      </c>
      <c r="F1147" s="850" t="s">
        <v>5142</v>
      </c>
      <c r="AM1147" s="850" t="s">
        <v>10565</v>
      </c>
      <c r="AN1147" s="850">
        <v>24442</v>
      </c>
    </row>
    <row r="1148" spans="5:40">
      <c r="E1148" s="850" t="s">
        <v>5150</v>
      </c>
      <c r="F1148" s="850" t="s">
        <v>5147</v>
      </c>
      <c r="AM1148" s="850" t="s">
        <v>9101</v>
      </c>
      <c r="AN1148" s="850">
        <v>24443</v>
      </c>
    </row>
    <row r="1149" spans="5:40">
      <c r="E1149" s="850" t="s">
        <v>5156</v>
      </c>
      <c r="F1149" s="850" t="s">
        <v>5153</v>
      </c>
      <c r="AM1149" s="850" t="s">
        <v>10567</v>
      </c>
      <c r="AN1149" s="850">
        <v>24461</v>
      </c>
    </row>
    <row r="1150" spans="5:40">
      <c r="E1150" s="850" t="s">
        <v>1346</v>
      </c>
      <c r="F1150" s="850" t="s">
        <v>5157</v>
      </c>
      <c r="AM1150" s="850" t="s">
        <v>9755</v>
      </c>
      <c r="AN1150" s="850">
        <v>24470</v>
      </c>
    </row>
    <row r="1151" spans="5:40">
      <c r="E1151" s="850" t="s">
        <v>5161</v>
      </c>
      <c r="F1151" s="850" t="s">
        <v>5160</v>
      </c>
      <c r="AM1151" s="850" t="s">
        <v>5949</v>
      </c>
      <c r="AN1151" s="850">
        <v>24471</v>
      </c>
    </row>
    <row r="1152" spans="5:40">
      <c r="E1152" s="850" t="s">
        <v>2769</v>
      </c>
      <c r="F1152" s="850" t="s">
        <v>5162</v>
      </c>
      <c r="AM1152" s="850" t="s">
        <v>6145</v>
      </c>
      <c r="AN1152" s="850">
        <v>24472</v>
      </c>
    </row>
    <row r="1153" spans="5:40">
      <c r="E1153" s="850" t="s">
        <v>4787</v>
      </c>
      <c r="F1153" s="850" t="s">
        <v>5164</v>
      </c>
      <c r="AM1153" s="850" t="s">
        <v>10568</v>
      </c>
      <c r="AN1153" s="850">
        <v>24543</v>
      </c>
    </row>
    <row r="1154" spans="5:40">
      <c r="E1154" s="850" t="s">
        <v>1290</v>
      </c>
      <c r="F1154" s="850" t="s">
        <v>5168</v>
      </c>
      <c r="AM1154" s="850" t="s">
        <v>10569</v>
      </c>
      <c r="AN1154" s="850">
        <v>24561</v>
      </c>
    </row>
    <row r="1155" spans="5:40">
      <c r="E1155" s="850" t="s">
        <v>5171</v>
      </c>
      <c r="F1155" s="850" t="s">
        <v>906</v>
      </c>
      <c r="AM1155" s="850" t="s">
        <v>8285</v>
      </c>
      <c r="AN1155" s="850">
        <v>24562</v>
      </c>
    </row>
    <row r="1156" spans="5:40">
      <c r="E1156" s="850" t="s">
        <v>5177</v>
      </c>
      <c r="F1156" s="850" t="s">
        <v>5173</v>
      </c>
      <c r="AM1156" s="850" t="s">
        <v>5483</v>
      </c>
      <c r="AN1156" s="850">
        <v>25201</v>
      </c>
    </row>
    <row r="1157" spans="5:40">
      <c r="E1157" s="850" t="s">
        <v>5180</v>
      </c>
      <c r="F1157" s="850" t="s">
        <v>5179</v>
      </c>
      <c r="AM1157" s="850" t="s">
        <v>409</v>
      </c>
      <c r="AN1157" s="850">
        <v>25202</v>
      </c>
    </row>
    <row r="1158" spans="5:40">
      <c r="E1158" s="850" t="s">
        <v>3669</v>
      </c>
      <c r="F1158" s="850" t="s">
        <v>2273</v>
      </c>
      <c r="AM1158" s="850" t="s">
        <v>7191</v>
      </c>
      <c r="AN1158" s="850">
        <v>25203</v>
      </c>
    </row>
    <row r="1159" spans="5:40">
      <c r="E1159" s="850" t="s">
        <v>5182</v>
      </c>
      <c r="F1159" s="850" t="s">
        <v>1407</v>
      </c>
      <c r="AM1159" s="850" t="s">
        <v>8648</v>
      </c>
      <c r="AN1159" s="850">
        <v>25204</v>
      </c>
    </row>
    <row r="1160" spans="5:40">
      <c r="E1160" s="850" t="s">
        <v>5184</v>
      </c>
      <c r="F1160" s="850" t="s">
        <v>5183</v>
      </c>
      <c r="AM1160" s="850" t="s">
        <v>4258</v>
      </c>
      <c r="AN1160" s="850">
        <v>25206</v>
      </c>
    </row>
    <row r="1161" spans="5:40">
      <c r="E1161" s="850" t="s">
        <v>3527</v>
      </c>
      <c r="F1161" s="850" t="s">
        <v>2650</v>
      </c>
      <c r="AM1161" s="850" t="s">
        <v>10570</v>
      </c>
      <c r="AN1161" s="850">
        <v>25207</v>
      </c>
    </row>
    <row r="1162" spans="5:40">
      <c r="E1162" s="850" t="s">
        <v>407</v>
      </c>
      <c r="F1162" s="850" t="s">
        <v>4580</v>
      </c>
      <c r="AM1162" s="850" t="s">
        <v>10571</v>
      </c>
      <c r="AN1162" s="850">
        <v>25208</v>
      </c>
    </row>
    <row r="1163" spans="5:40">
      <c r="E1163" s="850" t="s">
        <v>946</v>
      </c>
      <c r="F1163" s="850" t="s">
        <v>5185</v>
      </c>
      <c r="AM1163" s="850" t="s">
        <v>10572</v>
      </c>
      <c r="AN1163" s="850">
        <v>25209</v>
      </c>
    </row>
    <row r="1164" spans="5:40">
      <c r="E1164" s="850" t="s">
        <v>5186</v>
      </c>
      <c r="F1164" s="850" t="s">
        <v>163</v>
      </c>
      <c r="AM1164" s="850" t="s">
        <v>10573</v>
      </c>
      <c r="AN1164" s="850">
        <v>25210</v>
      </c>
    </row>
    <row r="1165" spans="5:40">
      <c r="E1165" s="850" t="s">
        <v>5188</v>
      </c>
      <c r="F1165" s="850" t="s">
        <v>1602</v>
      </c>
      <c r="AM1165" s="850" t="s">
        <v>561</v>
      </c>
      <c r="AN1165" s="850">
        <v>25211</v>
      </c>
    </row>
    <row r="1166" spans="5:40">
      <c r="E1166" s="850" t="s">
        <v>5193</v>
      </c>
      <c r="F1166" s="850" t="s">
        <v>5192</v>
      </c>
      <c r="AM1166" s="850" t="s">
        <v>10574</v>
      </c>
      <c r="AN1166" s="850">
        <v>25212</v>
      </c>
    </row>
    <row r="1167" spans="5:40">
      <c r="E1167" s="850" t="s">
        <v>5195</v>
      </c>
      <c r="F1167" s="850" t="s">
        <v>4255</v>
      </c>
      <c r="AM1167" s="850" t="s">
        <v>7019</v>
      </c>
      <c r="AN1167" s="850">
        <v>25213</v>
      </c>
    </row>
    <row r="1168" spans="5:40">
      <c r="E1168" s="850" t="s">
        <v>3162</v>
      </c>
      <c r="F1168" s="850" t="s">
        <v>5196</v>
      </c>
      <c r="AM1168" s="850" t="s">
        <v>5583</v>
      </c>
      <c r="AN1168" s="850">
        <v>25214</v>
      </c>
    </row>
    <row r="1169" spans="5:40">
      <c r="E1169" s="850" t="s">
        <v>3126</v>
      </c>
      <c r="F1169" s="850" t="s">
        <v>5199</v>
      </c>
      <c r="AM1169" s="850" t="s">
        <v>3471</v>
      </c>
      <c r="AN1169" s="850">
        <v>25383</v>
      </c>
    </row>
    <row r="1170" spans="5:40">
      <c r="E1170" s="850" t="s">
        <v>5203</v>
      </c>
      <c r="F1170" s="850" t="s">
        <v>5200</v>
      </c>
      <c r="AM1170" s="850" t="s">
        <v>5283</v>
      </c>
      <c r="AN1170" s="850">
        <v>25384</v>
      </c>
    </row>
    <row r="1171" spans="5:40">
      <c r="E1171" s="850" t="s">
        <v>727</v>
      </c>
      <c r="F1171" s="850" t="s">
        <v>4547</v>
      </c>
      <c r="AM1171" s="850" t="s">
        <v>1556</v>
      </c>
      <c r="AN1171" s="850">
        <v>25425</v>
      </c>
    </row>
    <row r="1172" spans="5:40">
      <c r="E1172" s="850" t="s">
        <v>5207</v>
      </c>
      <c r="F1172" s="850" t="s">
        <v>4100</v>
      </c>
      <c r="AM1172" s="850" t="s">
        <v>6909</v>
      </c>
      <c r="AN1172" s="850">
        <v>25441</v>
      </c>
    </row>
    <row r="1173" spans="5:40">
      <c r="E1173" s="850" t="s">
        <v>3204</v>
      </c>
      <c r="F1173" s="850" t="s">
        <v>4999</v>
      </c>
      <c r="AM1173" s="850" t="s">
        <v>9923</v>
      </c>
      <c r="AN1173" s="850">
        <v>25442</v>
      </c>
    </row>
    <row r="1174" spans="5:40">
      <c r="E1174" s="850" t="s">
        <v>5208</v>
      </c>
      <c r="F1174" s="850" t="s">
        <v>3739</v>
      </c>
      <c r="AM1174" s="850" t="s">
        <v>10575</v>
      </c>
      <c r="AN1174" s="850">
        <v>25443</v>
      </c>
    </row>
    <row r="1175" spans="5:40">
      <c r="E1175" s="850" t="s">
        <v>5211</v>
      </c>
      <c r="F1175" s="850" t="s">
        <v>907</v>
      </c>
      <c r="AM1175" s="850" t="s">
        <v>10576</v>
      </c>
      <c r="AN1175" s="850">
        <v>26101</v>
      </c>
    </row>
    <row r="1176" spans="5:40">
      <c r="E1176" s="850" t="s">
        <v>5214</v>
      </c>
      <c r="F1176" s="850" t="s">
        <v>4326</v>
      </c>
      <c r="AM1176" s="850" t="s">
        <v>10577</v>
      </c>
      <c r="AN1176" s="850">
        <v>26102</v>
      </c>
    </row>
    <row r="1177" spans="5:40">
      <c r="E1177" s="850" t="s">
        <v>5216</v>
      </c>
      <c r="F1177" s="850" t="s">
        <v>3040</v>
      </c>
      <c r="AM1177" s="850" t="s">
        <v>10578</v>
      </c>
      <c r="AN1177" s="850">
        <v>26103</v>
      </c>
    </row>
    <row r="1178" spans="5:40">
      <c r="E1178" s="850" t="s">
        <v>5220</v>
      </c>
      <c r="F1178" s="850" t="s">
        <v>5219</v>
      </c>
      <c r="AM1178" s="850" t="s">
        <v>10579</v>
      </c>
      <c r="AN1178" s="850">
        <v>26104</v>
      </c>
    </row>
    <row r="1179" spans="5:40">
      <c r="E1179" s="850" t="s">
        <v>5223</v>
      </c>
      <c r="F1179" s="850" t="s">
        <v>4282</v>
      </c>
      <c r="AM1179" s="850" t="s">
        <v>2037</v>
      </c>
      <c r="AN1179" s="850">
        <v>26105</v>
      </c>
    </row>
    <row r="1180" spans="5:40">
      <c r="E1180" s="850" t="s">
        <v>969</v>
      </c>
      <c r="F1180" s="850" t="s">
        <v>5225</v>
      </c>
      <c r="AM1180" s="850" t="s">
        <v>10580</v>
      </c>
      <c r="AN1180" s="850">
        <v>26106</v>
      </c>
    </row>
    <row r="1181" spans="5:40">
      <c r="E1181" s="850" t="s">
        <v>3054</v>
      </c>
      <c r="F1181" s="850" t="s">
        <v>5226</v>
      </c>
      <c r="AM1181" s="850" t="s">
        <v>10277</v>
      </c>
      <c r="AN1181" s="850">
        <v>26107</v>
      </c>
    </row>
    <row r="1182" spans="5:40">
      <c r="E1182" s="850" t="s">
        <v>2930</v>
      </c>
      <c r="F1182" s="850" t="s">
        <v>5228</v>
      </c>
      <c r="AM1182" s="850" t="s">
        <v>10582</v>
      </c>
      <c r="AN1182" s="850">
        <v>26108</v>
      </c>
    </row>
    <row r="1183" spans="5:40">
      <c r="E1183" s="850" t="s">
        <v>3235</v>
      </c>
      <c r="F1183" s="850" t="s">
        <v>2506</v>
      </c>
      <c r="AM1183" s="850" t="s">
        <v>10364</v>
      </c>
      <c r="AN1183" s="850">
        <v>26109</v>
      </c>
    </row>
    <row r="1184" spans="5:40">
      <c r="E1184" s="850" t="s">
        <v>5235</v>
      </c>
      <c r="F1184" s="850" t="s">
        <v>5233</v>
      </c>
      <c r="AM1184" s="850" t="s">
        <v>10583</v>
      </c>
      <c r="AN1184" s="850">
        <v>26110</v>
      </c>
    </row>
    <row r="1185" spans="5:40">
      <c r="E1185" s="850" t="s">
        <v>4708</v>
      </c>
      <c r="F1185" s="850" t="s">
        <v>5198</v>
      </c>
      <c r="AM1185" s="850" t="s">
        <v>10584</v>
      </c>
      <c r="AN1185" s="850">
        <v>26111</v>
      </c>
    </row>
    <row r="1186" spans="5:40">
      <c r="E1186" s="850" t="s">
        <v>5238</v>
      </c>
      <c r="F1186" s="850" t="s">
        <v>5236</v>
      </c>
      <c r="AM1186" s="850" t="s">
        <v>10585</v>
      </c>
      <c r="AN1186" s="850">
        <v>26201</v>
      </c>
    </row>
    <row r="1187" spans="5:40">
      <c r="E1187" s="850" t="s">
        <v>3370</v>
      </c>
      <c r="F1187" s="850" t="s">
        <v>171</v>
      </c>
      <c r="AM1187" s="850" t="s">
        <v>10586</v>
      </c>
      <c r="AN1187" s="850">
        <v>26202</v>
      </c>
    </row>
    <row r="1188" spans="5:40">
      <c r="E1188" s="850" t="s">
        <v>4583</v>
      </c>
      <c r="F1188" s="850" t="s">
        <v>3744</v>
      </c>
      <c r="AM1188" s="850" t="s">
        <v>10587</v>
      </c>
      <c r="AN1188" s="850">
        <v>26203</v>
      </c>
    </row>
    <row r="1189" spans="5:40">
      <c r="E1189" s="850" t="s">
        <v>5239</v>
      </c>
      <c r="F1189" s="850" t="s">
        <v>4314</v>
      </c>
      <c r="AM1189" s="850" t="s">
        <v>10588</v>
      </c>
      <c r="AN1189" s="850">
        <v>26204</v>
      </c>
    </row>
    <row r="1190" spans="5:40">
      <c r="E1190" s="850" t="s">
        <v>5243</v>
      </c>
      <c r="F1190" s="850" t="s">
        <v>5241</v>
      </c>
      <c r="AM1190" s="850" t="s">
        <v>10589</v>
      </c>
      <c r="AN1190" s="850">
        <v>26205</v>
      </c>
    </row>
    <row r="1191" spans="5:40">
      <c r="E1191" s="850" t="s">
        <v>1519</v>
      </c>
      <c r="F1191" s="850" t="s">
        <v>4692</v>
      </c>
      <c r="AM1191" s="850" t="s">
        <v>10590</v>
      </c>
      <c r="AN1191" s="850">
        <v>26206</v>
      </c>
    </row>
    <row r="1192" spans="5:40">
      <c r="E1192" s="850" t="s">
        <v>5246</v>
      </c>
      <c r="F1192" s="850" t="s">
        <v>5245</v>
      </c>
      <c r="AM1192" s="850" t="s">
        <v>10591</v>
      </c>
      <c r="AN1192" s="850">
        <v>26207</v>
      </c>
    </row>
    <row r="1193" spans="5:40">
      <c r="E1193" s="850" t="s">
        <v>5248</v>
      </c>
      <c r="F1193" s="850" t="s">
        <v>2198</v>
      </c>
      <c r="AM1193" s="850" t="s">
        <v>10592</v>
      </c>
      <c r="AN1193" s="850">
        <v>26208</v>
      </c>
    </row>
    <row r="1194" spans="5:40">
      <c r="E1194" s="850" t="s">
        <v>5250</v>
      </c>
      <c r="F1194" s="850" t="s">
        <v>1698</v>
      </c>
      <c r="AM1194" s="850" t="s">
        <v>10593</v>
      </c>
      <c r="AN1194" s="850">
        <v>26209</v>
      </c>
    </row>
    <row r="1195" spans="5:40">
      <c r="E1195" s="850" t="s">
        <v>4068</v>
      </c>
      <c r="F1195" s="850" t="s">
        <v>5251</v>
      </c>
      <c r="AM1195" s="850" t="s">
        <v>2348</v>
      </c>
      <c r="AN1195" s="850">
        <v>26210</v>
      </c>
    </row>
    <row r="1196" spans="5:40">
      <c r="E1196" s="850" t="s">
        <v>5252</v>
      </c>
      <c r="F1196" s="850" t="s">
        <v>5202</v>
      </c>
      <c r="AM1196" s="850" t="s">
        <v>10594</v>
      </c>
      <c r="AN1196" s="850">
        <v>26211</v>
      </c>
    </row>
    <row r="1197" spans="5:40">
      <c r="E1197" s="850" t="s">
        <v>5255</v>
      </c>
      <c r="F1197" s="850" t="s">
        <v>5254</v>
      </c>
      <c r="AM1197" s="850" t="s">
        <v>10595</v>
      </c>
      <c r="AN1197" s="850">
        <v>26212</v>
      </c>
    </row>
    <row r="1198" spans="5:40">
      <c r="E1198" s="850" t="s">
        <v>5260</v>
      </c>
      <c r="F1198" s="850" t="s">
        <v>5258</v>
      </c>
      <c r="AM1198" s="850" t="s">
        <v>10596</v>
      </c>
      <c r="AN1198" s="850">
        <v>26213</v>
      </c>
    </row>
    <row r="1199" spans="5:40">
      <c r="E1199" s="850" t="s">
        <v>933</v>
      </c>
      <c r="F1199" s="850" t="s">
        <v>2877</v>
      </c>
      <c r="AM1199" s="850" t="s">
        <v>10597</v>
      </c>
      <c r="AN1199" s="850">
        <v>26214</v>
      </c>
    </row>
    <row r="1200" spans="5:40">
      <c r="E1200" s="850" t="s">
        <v>5267</v>
      </c>
      <c r="F1200" s="850" t="s">
        <v>3918</v>
      </c>
      <c r="AM1200" s="850" t="s">
        <v>10598</v>
      </c>
      <c r="AN1200" s="850">
        <v>26303</v>
      </c>
    </row>
    <row r="1201" spans="5:40">
      <c r="E1201" s="850" t="s">
        <v>5273</v>
      </c>
      <c r="F1201" s="850" t="s">
        <v>5270</v>
      </c>
      <c r="AM1201" s="850" t="s">
        <v>1091</v>
      </c>
      <c r="AN1201" s="850">
        <v>26322</v>
      </c>
    </row>
    <row r="1202" spans="5:40">
      <c r="E1202" s="850" t="s">
        <v>4223</v>
      </c>
      <c r="F1202" s="850" t="s">
        <v>940</v>
      </c>
      <c r="AM1202" s="850" t="s">
        <v>10155</v>
      </c>
      <c r="AN1202" s="850">
        <v>26343</v>
      </c>
    </row>
    <row r="1203" spans="5:40">
      <c r="E1203" s="850" t="s">
        <v>5278</v>
      </c>
      <c r="F1203" s="850" t="s">
        <v>5276</v>
      </c>
      <c r="AM1203" s="850" t="s">
        <v>10600</v>
      </c>
      <c r="AN1203" s="850">
        <v>26344</v>
      </c>
    </row>
    <row r="1204" spans="5:40">
      <c r="E1204" s="850" t="s">
        <v>1437</v>
      </c>
      <c r="F1204" s="850" t="s">
        <v>5280</v>
      </c>
      <c r="AM1204" s="850" t="s">
        <v>7314</v>
      </c>
      <c r="AN1204" s="850">
        <v>26364</v>
      </c>
    </row>
    <row r="1205" spans="5:40">
      <c r="E1205" s="850" t="s">
        <v>5284</v>
      </c>
      <c r="F1205" s="850" t="s">
        <v>2428</v>
      </c>
      <c r="AM1205" s="850" t="s">
        <v>10602</v>
      </c>
      <c r="AN1205" s="850">
        <v>26365</v>
      </c>
    </row>
    <row r="1206" spans="5:40">
      <c r="E1206" s="850" t="s">
        <v>4854</v>
      </c>
      <c r="F1206" s="850" t="s">
        <v>1507</v>
      </c>
      <c r="AM1206" s="850" t="s">
        <v>6108</v>
      </c>
      <c r="AN1206" s="850">
        <v>26366</v>
      </c>
    </row>
    <row r="1207" spans="5:40">
      <c r="E1207" s="850" t="s">
        <v>1685</v>
      </c>
      <c r="F1207" s="850" t="s">
        <v>5287</v>
      </c>
      <c r="AM1207" s="850" t="s">
        <v>4958</v>
      </c>
      <c r="AN1207" s="850">
        <v>26367</v>
      </c>
    </row>
    <row r="1208" spans="5:40">
      <c r="E1208" s="850" t="s">
        <v>5288</v>
      </c>
      <c r="F1208" s="850" t="s">
        <v>5095</v>
      </c>
      <c r="AM1208" s="850" t="s">
        <v>987</v>
      </c>
      <c r="AN1208" s="850">
        <v>26407</v>
      </c>
    </row>
    <row r="1209" spans="5:40">
      <c r="E1209" s="850" t="s">
        <v>2818</v>
      </c>
      <c r="F1209" s="850" t="s">
        <v>5289</v>
      </c>
      <c r="AM1209" s="850" t="s">
        <v>10604</v>
      </c>
      <c r="AN1209" s="850">
        <v>26463</v>
      </c>
    </row>
    <row r="1210" spans="5:40">
      <c r="E1210" s="850" t="s">
        <v>5291</v>
      </c>
      <c r="F1210" s="850" t="s">
        <v>4694</v>
      </c>
      <c r="AM1210" s="850" t="s">
        <v>7667</v>
      </c>
      <c r="AN1210" s="850">
        <v>26465</v>
      </c>
    </row>
    <row r="1211" spans="5:40">
      <c r="E1211" s="850" t="s">
        <v>5292</v>
      </c>
      <c r="F1211" s="850" t="s">
        <v>1596</v>
      </c>
      <c r="AM1211" s="850" t="s">
        <v>10605</v>
      </c>
      <c r="AN1211" s="850">
        <v>27102</v>
      </c>
    </row>
    <row r="1212" spans="5:40">
      <c r="E1212" s="850" t="s">
        <v>5294</v>
      </c>
      <c r="F1212" s="850" t="s">
        <v>3558</v>
      </c>
      <c r="AM1212" s="850" t="s">
        <v>10606</v>
      </c>
      <c r="AN1212" s="850">
        <v>27103</v>
      </c>
    </row>
    <row r="1213" spans="5:40">
      <c r="E1213" s="850" t="s">
        <v>3090</v>
      </c>
      <c r="F1213" s="850" t="s">
        <v>5298</v>
      </c>
      <c r="AM1213" s="850" t="s">
        <v>10607</v>
      </c>
      <c r="AN1213" s="850">
        <v>27104</v>
      </c>
    </row>
    <row r="1214" spans="5:40">
      <c r="E1214" s="850" t="s">
        <v>3635</v>
      </c>
      <c r="F1214" s="850" t="s">
        <v>5301</v>
      </c>
      <c r="AM1214" s="850" t="s">
        <v>10608</v>
      </c>
      <c r="AN1214" s="850">
        <v>27106</v>
      </c>
    </row>
    <row r="1215" spans="5:40">
      <c r="E1215" s="850" t="s">
        <v>560</v>
      </c>
      <c r="F1215" s="850" t="s">
        <v>3555</v>
      </c>
      <c r="AM1215" s="850" t="s">
        <v>10609</v>
      </c>
      <c r="AN1215" s="850">
        <v>27107</v>
      </c>
    </row>
    <row r="1216" spans="5:40">
      <c r="E1216" s="850" t="s">
        <v>225</v>
      </c>
      <c r="F1216" s="850" t="s">
        <v>4994</v>
      </c>
      <c r="AM1216" s="850" t="s">
        <v>10610</v>
      </c>
      <c r="AN1216" s="850">
        <v>27108</v>
      </c>
    </row>
    <row r="1217" spans="5:40">
      <c r="E1217" s="850" t="s">
        <v>5206</v>
      </c>
      <c r="F1217" s="850" t="s">
        <v>5304</v>
      </c>
      <c r="AM1217" s="850" t="s">
        <v>10611</v>
      </c>
      <c r="AN1217" s="850">
        <v>27109</v>
      </c>
    </row>
    <row r="1218" spans="5:40">
      <c r="E1218" s="850" t="s">
        <v>2445</v>
      </c>
      <c r="F1218" s="850" t="s">
        <v>5305</v>
      </c>
      <c r="AM1218" s="850" t="s">
        <v>4348</v>
      </c>
      <c r="AN1218" s="850">
        <v>27111</v>
      </c>
    </row>
    <row r="1219" spans="5:40">
      <c r="E1219" s="850" t="s">
        <v>5154</v>
      </c>
      <c r="F1219" s="850" t="s">
        <v>1764</v>
      </c>
      <c r="AM1219" s="850" t="s">
        <v>10612</v>
      </c>
      <c r="AN1219" s="850">
        <v>27113</v>
      </c>
    </row>
    <row r="1220" spans="5:40">
      <c r="E1220" s="850" t="s">
        <v>5310</v>
      </c>
      <c r="F1220" s="850" t="s">
        <v>5309</v>
      </c>
      <c r="AM1220" s="850" t="s">
        <v>10613</v>
      </c>
      <c r="AN1220" s="850">
        <v>27114</v>
      </c>
    </row>
    <row r="1221" spans="5:40">
      <c r="E1221" s="850" t="s">
        <v>5311</v>
      </c>
      <c r="F1221" s="850" t="s">
        <v>3155</v>
      </c>
      <c r="AM1221" s="850" t="s">
        <v>8380</v>
      </c>
      <c r="AN1221" s="850">
        <v>27115</v>
      </c>
    </row>
    <row r="1222" spans="5:40">
      <c r="E1222" s="850" t="s">
        <v>5316</v>
      </c>
      <c r="F1222" s="850" t="s">
        <v>5313</v>
      </c>
      <c r="AM1222" s="850" t="s">
        <v>7117</v>
      </c>
      <c r="AN1222" s="850">
        <v>27116</v>
      </c>
    </row>
    <row r="1223" spans="5:40">
      <c r="E1223" s="850" t="s">
        <v>2360</v>
      </c>
      <c r="F1223" s="850" t="s">
        <v>5319</v>
      </c>
      <c r="AM1223" s="850" t="s">
        <v>10614</v>
      </c>
      <c r="AN1223" s="850">
        <v>27117</v>
      </c>
    </row>
    <row r="1224" spans="5:40">
      <c r="E1224" s="850" t="s">
        <v>4402</v>
      </c>
      <c r="F1224" s="850" t="s">
        <v>735</v>
      </c>
      <c r="AM1224" s="850" t="s">
        <v>3559</v>
      </c>
      <c r="AN1224" s="850">
        <v>27118</v>
      </c>
    </row>
    <row r="1225" spans="5:40">
      <c r="E1225" s="850" t="s">
        <v>5133</v>
      </c>
      <c r="F1225" s="850" t="s">
        <v>5320</v>
      </c>
      <c r="AM1225" s="850" t="s">
        <v>10615</v>
      </c>
      <c r="AN1225" s="850">
        <v>27119</v>
      </c>
    </row>
    <row r="1226" spans="5:40">
      <c r="E1226" s="850" t="s">
        <v>5322</v>
      </c>
      <c r="F1226" s="850" t="s">
        <v>5321</v>
      </c>
      <c r="AM1226" s="850" t="s">
        <v>10617</v>
      </c>
      <c r="AN1226" s="850">
        <v>27120</v>
      </c>
    </row>
    <row r="1227" spans="5:40">
      <c r="E1227" s="850" t="s">
        <v>2760</v>
      </c>
      <c r="F1227" s="850" t="s">
        <v>996</v>
      </c>
      <c r="AM1227" s="850" t="s">
        <v>10618</v>
      </c>
      <c r="AN1227" s="850">
        <v>27121</v>
      </c>
    </row>
    <row r="1228" spans="5:40">
      <c r="E1228" s="850" t="s">
        <v>5326</v>
      </c>
      <c r="F1228" s="850" t="s">
        <v>5325</v>
      </c>
      <c r="AM1228" s="850" t="s">
        <v>4828</v>
      </c>
      <c r="AN1228" s="850">
        <v>27122</v>
      </c>
    </row>
    <row r="1229" spans="5:40">
      <c r="E1229" s="850" t="s">
        <v>5327</v>
      </c>
      <c r="F1229" s="850" t="s">
        <v>3222</v>
      </c>
      <c r="AM1229" s="850" t="s">
        <v>745</v>
      </c>
      <c r="AN1229" s="850">
        <v>27123</v>
      </c>
    </row>
    <row r="1230" spans="5:40">
      <c r="E1230" s="850" t="s">
        <v>5328</v>
      </c>
      <c r="F1230" s="850" t="s">
        <v>4771</v>
      </c>
      <c r="AM1230" s="850" t="s">
        <v>10619</v>
      </c>
      <c r="AN1230" s="850">
        <v>27124</v>
      </c>
    </row>
    <row r="1231" spans="5:40">
      <c r="E1231" s="850" t="s">
        <v>1563</v>
      </c>
      <c r="F1231" s="850" t="s">
        <v>5329</v>
      </c>
      <c r="AM1231" s="850" t="s">
        <v>10620</v>
      </c>
      <c r="AN1231" s="850">
        <v>27125</v>
      </c>
    </row>
    <row r="1232" spans="5:40">
      <c r="E1232" s="850" t="s">
        <v>3515</v>
      </c>
      <c r="F1232" s="850" t="s">
        <v>5332</v>
      </c>
      <c r="AM1232" s="850" t="s">
        <v>6248</v>
      </c>
      <c r="AN1232" s="850">
        <v>27126</v>
      </c>
    </row>
    <row r="1233" spans="5:40">
      <c r="E1233" s="850" t="s">
        <v>5152</v>
      </c>
      <c r="F1233" s="850" t="s">
        <v>5334</v>
      </c>
      <c r="AM1233" s="850" t="s">
        <v>10621</v>
      </c>
      <c r="AN1233" s="850">
        <v>27127</v>
      </c>
    </row>
    <row r="1234" spans="5:40">
      <c r="E1234" s="850" t="s">
        <v>5336</v>
      </c>
      <c r="F1234" s="850" t="s">
        <v>115</v>
      </c>
      <c r="AM1234" s="850" t="s">
        <v>10622</v>
      </c>
      <c r="AN1234" s="850">
        <v>27128</v>
      </c>
    </row>
    <row r="1235" spans="5:40">
      <c r="E1235" s="850" t="s">
        <v>5338</v>
      </c>
      <c r="F1235" s="850" t="s">
        <v>4676</v>
      </c>
      <c r="AM1235" s="850" t="s">
        <v>3273</v>
      </c>
      <c r="AN1235" s="850">
        <v>27141</v>
      </c>
    </row>
    <row r="1236" spans="5:40">
      <c r="E1236" s="850" t="s">
        <v>5341</v>
      </c>
      <c r="F1236" s="850" t="s">
        <v>3839</v>
      </c>
      <c r="AM1236" s="850" t="s">
        <v>1179</v>
      </c>
      <c r="AN1236" s="850">
        <v>27142</v>
      </c>
    </row>
    <row r="1237" spans="5:40">
      <c r="E1237" s="850" t="s">
        <v>5342</v>
      </c>
      <c r="F1237" s="850" t="s">
        <v>964</v>
      </c>
      <c r="AM1237" s="850" t="s">
        <v>10623</v>
      </c>
      <c r="AN1237" s="850">
        <v>27143</v>
      </c>
    </row>
    <row r="1238" spans="5:40">
      <c r="E1238" s="850" t="s">
        <v>5346</v>
      </c>
      <c r="F1238" s="850" t="s">
        <v>5344</v>
      </c>
      <c r="AM1238" s="850" t="s">
        <v>10624</v>
      </c>
      <c r="AN1238" s="850">
        <v>27144</v>
      </c>
    </row>
    <row r="1239" spans="5:40">
      <c r="E1239" s="850" t="s">
        <v>5349</v>
      </c>
      <c r="F1239" s="850" t="s">
        <v>5347</v>
      </c>
      <c r="AM1239" s="850" t="s">
        <v>10625</v>
      </c>
      <c r="AN1239" s="850">
        <v>27145</v>
      </c>
    </row>
    <row r="1240" spans="5:40">
      <c r="E1240" s="850" t="s">
        <v>4624</v>
      </c>
      <c r="F1240" s="850" t="s">
        <v>4357</v>
      </c>
      <c r="AM1240" s="850" t="s">
        <v>10626</v>
      </c>
      <c r="AN1240" s="850">
        <v>27146</v>
      </c>
    </row>
    <row r="1241" spans="5:40">
      <c r="E1241" s="850" t="s">
        <v>5352</v>
      </c>
      <c r="F1241" s="850" t="s">
        <v>612</v>
      </c>
      <c r="AM1241" s="850" t="s">
        <v>10627</v>
      </c>
      <c r="AN1241" s="850">
        <v>27147</v>
      </c>
    </row>
    <row r="1242" spans="5:40">
      <c r="E1242" s="850" t="s">
        <v>5354</v>
      </c>
      <c r="F1242" s="850" t="s">
        <v>5353</v>
      </c>
      <c r="AM1242" s="850" t="s">
        <v>10628</v>
      </c>
      <c r="AN1242" s="850">
        <v>27202</v>
      </c>
    </row>
    <row r="1243" spans="5:40">
      <c r="E1243" s="850" t="s">
        <v>75</v>
      </c>
      <c r="F1243" s="850" t="s">
        <v>5355</v>
      </c>
      <c r="AM1243" s="850" t="s">
        <v>10629</v>
      </c>
      <c r="AN1243" s="850">
        <v>27203</v>
      </c>
    </row>
    <row r="1244" spans="5:40">
      <c r="E1244" s="850" t="s">
        <v>5360</v>
      </c>
      <c r="F1244" s="850" t="s">
        <v>5357</v>
      </c>
      <c r="AM1244" s="850" t="s">
        <v>10630</v>
      </c>
      <c r="AN1244" s="850">
        <v>27204</v>
      </c>
    </row>
    <row r="1245" spans="5:40">
      <c r="E1245" s="850" t="s">
        <v>5362</v>
      </c>
      <c r="F1245" s="850" t="s">
        <v>4189</v>
      </c>
      <c r="AM1245" s="850" t="s">
        <v>10631</v>
      </c>
      <c r="AN1245" s="850">
        <v>27205</v>
      </c>
    </row>
    <row r="1246" spans="5:40">
      <c r="E1246" s="850" t="s">
        <v>5364</v>
      </c>
      <c r="F1246" s="850" t="s">
        <v>5363</v>
      </c>
      <c r="AM1246" s="850" t="s">
        <v>9010</v>
      </c>
      <c r="AN1246" s="850">
        <v>27206</v>
      </c>
    </row>
    <row r="1247" spans="5:40">
      <c r="E1247" s="850" t="s">
        <v>1959</v>
      </c>
      <c r="F1247" s="850" t="s">
        <v>3671</v>
      </c>
      <c r="AM1247" s="850" t="s">
        <v>10632</v>
      </c>
      <c r="AN1247" s="850">
        <v>27207</v>
      </c>
    </row>
    <row r="1248" spans="5:40">
      <c r="E1248" s="850" t="s">
        <v>1376</v>
      </c>
      <c r="F1248" s="850" t="s">
        <v>2616</v>
      </c>
      <c r="AM1248" s="850" t="s">
        <v>9758</v>
      </c>
      <c r="AN1248" s="850">
        <v>27208</v>
      </c>
    </row>
    <row r="1249" spans="5:40">
      <c r="E1249" s="850" t="s">
        <v>1601</v>
      </c>
      <c r="F1249" s="850" t="s">
        <v>5205</v>
      </c>
      <c r="AM1249" s="850" t="s">
        <v>337</v>
      </c>
      <c r="AN1249" s="850">
        <v>27209</v>
      </c>
    </row>
    <row r="1250" spans="5:40">
      <c r="E1250" s="850" t="s">
        <v>5366</v>
      </c>
      <c r="F1250" s="850" t="s">
        <v>2821</v>
      </c>
      <c r="AM1250" s="850" t="s">
        <v>2673</v>
      </c>
      <c r="AN1250" s="850">
        <v>27210</v>
      </c>
    </row>
    <row r="1251" spans="5:40">
      <c r="E1251" s="850" t="s">
        <v>5369</v>
      </c>
      <c r="F1251" s="850" t="s">
        <v>5368</v>
      </c>
      <c r="AM1251" s="850" t="s">
        <v>9302</v>
      </c>
      <c r="AN1251" s="850">
        <v>27211</v>
      </c>
    </row>
    <row r="1252" spans="5:40">
      <c r="E1252" s="850" t="s">
        <v>5371</v>
      </c>
      <c r="F1252" s="850" t="s">
        <v>841</v>
      </c>
      <c r="AM1252" s="850" t="s">
        <v>10634</v>
      </c>
      <c r="AN1252" s="850">
        <v>27212</v>
      </c>
    </row>
    <row r="1253" spans="5:40">
      <c r="E1253" s="850" t="s">
        <v>4646</v>
      </c>
      <c r="F1253" s="850" t="s">
        <v>5372</v>
      </c>
      <c r="AM1253" s="850" t="s">
        <v>2336</v>
      </c>
      <c r="AN1253" s="850">
        <v>27213</v>
      </c>
    </row>
    <row r="1254" spans="5:40">
      <c r="E1254" s="850" t="s">
        <v>1640</v>
      </c>
      <c r="F1254" s="850" t="s">
        <v>5373</v>
      </c>
      <c r="AM1254" s="850" t="s">
        <v>9497</v>
      </c>
      <c r="AN1254" s="850">
        <v>27214</v>
      </c>
    </row>
    <row r="1255" spans="5:40">
      <c r="E1255" s="850" t="s">
        <v>2511</v>
      </c>
      <c r="F1255" s="850" t="s">
        <v>5374</v>
      </c>
      <c r="AM1255" s="850" t="s">
        <v>10636</v>
      </c>
      <c r="AN1255" s="850">
        <v>27215</v>
      </c>
    </row>
    <row r="1256" spans="5:40">
      <c r="E1256" s="850" t="s">
        <v>5377</v>
      </c>
      <c r="F1256" s="850" t="s">
        <v>3011</v>
      </c>
      <c r="AM1256" s="850" t="s">
        <v>10633</v>
      </c>
      <c r="AN1256" s="850">
        <v>27216</v>
      </c>
    </row>
    <row r="1257" spans="5:40">
      <c r="E1257" s="850" t="s">
        <v>5380</v>
      </c>
      <c r="F1257" s="850" t="s">
        <v>606</v>
      </c>
      <c r="AM1257" s="850" t="s">
        <v>10637</v>
      </c>
      <c r="AN1257" s="850">
        <v>27217</v>
      </c>
    </row>
    <row r="1258" spans="5:40">
      <c r="E1258" s="850" t="s">
        <v>4576</v>
      </c>
      <c r="F1258" s="850" t="s">
        <v>634</v>
      </c>
      <c r="AM1258" s="850" t="s">
        <v>10638</v>
      </c>
      <c r="AN1258" s="850">
        <v>27218</v>
      </c>
    </row>
    <row r="1259" spans="5:40">
      <c r="E1259" s="850" t="s">
        <v>3940</v>
      </c>
      <c r="F1259" s="850" t="s">
        <v>5382</v>
      </c>
      <c r="AM1259" s="850" t="s">
        <v>4558</v>
      </c>
      <c r="AN1259" s="850">
        <v>27219</v>
      </c>
    </row>
    <row r="1260" spans="5:40">
      <c r="E1260" s="850" t="s">
        <v>5013</v>
      </c>
      <c r="F1260" s="850" t="s">
        <v>5384</v>
      </c>
      <c r="AM1260" s="850" t="s">
        <v>10639</v>
      </c>
      <c r="AN1260" s="850">
        <v>27220</v>
      </c>
    </row>
    <row r="1261" spans="5:40">
      <c r="E1261" s="850" t="s">
        <v>300</v>
      </c>
      <c r="F1261" s="850" t="s">
        <v>5061</v>
      </c>
      <c r="AM1261" s="850" t="s">
        <v>10640</v>
      </c>
      <c r="AN1261" s="850">
        <v>27221</v>
      </c>
    </row>
    <row r="1262" spans="5:40">
      <c r="E1262" s="850" t="s">
        <v>2297</v>
      </c>
      <c r="F1262" s="850" t="s">
        <v>4917</v>
      </c>
      <c r="AM1262" s="850" t="s">
        <v>10641</v>
      </c>
      <c r="AN1262" s="850">
        <v>27222</v>
      </c>
    </row>
    <row r="1263" spans="5:40">
      <c r="E1263" s="850" t="s">
        <v>253</v>
      </c>
      <c r="F1263" s="850" t="s">
        <v>4895</v>
      </c>
      <c r="AM1263" s="850" t="s">
        <v>10642</v>
      </c>
      <c r="AN1263" s="850">
        <v>27223</v>
      </c>
    </row>
    <row r="1264" spans="5:40">
      <c r="E1264" s="850" t="s">
        <v>4091</v>
      </c>
      <c r="F1264" s="850" t="s">
        <v>5386</v>
      </c>
      <c r="AM1264" s="850" t="s">
        <v>1263</v>
      </c>
      <c r="AN1264" s="850">
        <v>27224</v>
      </c>
    </row>
    <row r="1265" spans="5:40">
      <c r="E1265" s="850" t="s">
        <v>5395</v>
      </c>
      <c r="F1265" s="850" t="s">
        <v>5389</v>
      </c>
      <c r="AM1265" s="850" t="s">
        <v>2339</v>
      </c>
      <c r="AN1265" s="850">
        <v>27225</v>
      </c>
    </row>
    <row r="1266" spans="5:40">
      <c r="E1266" s="850" t="s">
        <v>5398</v>
      </c>
      <c r="F1266" s="850" t="s">
        <v>5396</v>
      </c>
      <c r="AM1266" s="850" t="s">
        <v>10460</v>
      </c>
      <c r="AN1266" s="850">
        <v>27226</v>
      </c>
    </row>
    <row r="1267" spans="5:40">
      <c r="E1267" s="850" t="s">
        <v>5405</v>
      </c>
      <c r="F1267" s="850" t="s">
        <v>5402</v>
      </c>
      <c r="AM1267" s="850" t="s">
        <v>10643</v>
      </c>
      <c r="AN1267" s="850">
        <v>27227</v>
      </c>
    </row>
    <row r="1268" spans="5:40">
      <c r="E1268" s="850" t="s">
        <v>1722</v>
      </c>
      <c r="F1268" s="850" t="s">
        <v>5406</v>
      </c>
      <c r="AM1268" s="850" t="s">
        <v>10644</v>
      </c>
      <c r="AN1268" s="850">
        <v>27228</v>
      </c>
    </row>
    <row r="1269" spans="5:40">
      <c r="E1269" s="850" t="s">
        <v>2584</v>
      </c>
      <c r="F1269" s="850" t="s">
        <v>453</v>
      </c>
      <c r="AM1269" s="850" t="s">
        <v>10645</v>
      </c>
      <c r="AN1269" s="850">
        <v>27229</v>
      </c>
    </row>
    <row r="1270" spans="5:40">
      <c r="E1270" s="850" t="s">
        <v>4759</v>
      </c>
      <c r="F1270" s="850" t="s">
        <v>2447</v>
      </c>
      <c r="AM1270" s="850" t="s">
        <v>9031</v>
      </c>
      <c r="AN1270" s="850">
        <v>27230</v>
      </c>
    </row>
    <row r="1271" spans="5:40">
      <c r="E1271" s="850" t="s">
        <v>5411</v>
      </c>
      <c r="F1271" s="850" t="s">
        <v>5408</v>
      </c>
      <c r="AM1271" s="850" t="s">
        <v>10647</v>
      </c>
      <c r="AN1271" s="850">
        <v>27231</v>
      </c>
    </row>
    <row r="1272" spans="5:40">
      <c r="E1272" s="850" t="s">
        <v>3537</v>
      </c>
      <c r="F1272" s="850" t="s">
        <v>786</v>
      </c>
      <c r="AM1272" s="850" t="s">
        <v>8602</v>
      </c>
      <c r="AN1272" s="850">
        <v>27232</v>
      </c>
    </row>
    <row r="1273" spans="5:40">
      <c r="E1273" s="850" t="s">
        <v>2163</v>
      </c>
      <c r="F1273" s="850" t="s">
        <v>5415</v>
      </c>
      <c r="AM1273" s="850" t="s">
        <v>10648</v>
      </c>
      <c r="AN1273" s="850">
        <v>27301</v>
      </c>
    </row>
    <row r="1274" spans="5:40">
      <c r="E1274" s="850" t="s">
        <v>48</v>
      </c>
      <c r="F1274" s="850" t="s">
        <v>3567</v>
      </c>
      <c r="AM1274" s="850" t="s">
        <v>4426</v>
      </c>
      <c r="AN1274" s="850">
        <v>27321</v>
      </c>
    </row>
    <row r="1275" spans="5:40">
      <c r="E1275" s="850" t="s">
        <v>5272</v>
      </c>
      <c r="F1275" s="850" t="s">
        <v>1671</v>
      </c>
      <c r="AM1275" s="850" t="s">
        <v>1834</v>
      </c>
      <c r="AN1275" s="850">
        <v>27322</v>
      </c>
    </row>
    <row r="1276" spans="5:40">
      <c r="E1276" s="850" t="s">
        <v>2190</v>
      </c>
      <c r="F1276" s="850" t="s">
        <v>5418</v>
      </c>
      <c r="AM1276" s="850" t="s">
        <v>1729</v>
      </c>
      <c r="AN1276" s="850">
        <v>27341</v>
      </c>
    </row>
    <row r="1277" spans="5:40">
      <c r="E1277" s="850" t="s">
        <v>2239</v>
      </c>
      <c r="F1277" s="850" t="s">
        <v>5419</v>
      </c>
      <c r="AM1277" s="850" t="s">
        <v>10649</v>
      </c>
      <c r="AN1277" s="850">
        <v>27361</v>
      </c>
    </row>
    <row r="1278" spans="5:40">
      <c r="E1278" s="850" t="s">
        <v>295</v>
      </c>
      <c r="F1278" s="850" t="s">
        <v>268</v>
      </c>
      <c r="AM1278" s="850" t="s">
        <v>10650</v>
      </c>
      <c r="AN1278" s="850">
        <v>27362</v>
      </c>
    </row>
    <row r="1279" spans="5:40">
      <c r="E1279" s="850" t="s">
        <v>5426</v>
      </c>
      <c r="F1279" s="850" t="s">
        <v>5424</v>
      </c>
      <c r="AM1279" s="850" t="s">
        <v>10651</v>
      </c>
      <c r="AN1279" s="850">
        <v>27366</v>
      </c>
    </row>
    <row r="1280" spans="5:40">
      <c r="E1280" s="850" t="s">
        <v>5428</v>
      </c>
      <c r="F1280" s="850" t="s">
        <v>4028</v>
      </c>
      <c r="AM1280" s="850" t="s">
        <v>8161</v>
      </c>
      <c r="AN1280" s="850">
        <v>27381</v>
      </c>
    </row>
    <row r="1281" spans="5:40">
      <c r="E1281" s="850" t="s">
        <v>5429</v>
      </c>
      <c r="F1281" s="850" t="s">
        <v>4623</v>
      </c>
      <c r="AM1281" s="850" t="s">
        <v>10652</v>
      </c>
      <c r="AN1281" s="850">
        <v>27382</v>
      </c>
    </row>
    <row r="1282" spans="5:40">
      <c r="E1282" s="850" t="s">
        <v>679</v>
      </c>
      <c r="F1282" s="850" t="s">
        <v>5430</v>
      </c>
      <c r="AM1282" s="850" t="s">
        <v>884</v>
      </c>
      <c r="AN1282" s="850">
        <v>27383</v>
      </c>
    </row>
    <row r="1283" spans="5:40">
      <c r="E1283" s="850" t="s">
        <v>5433</v>
      </c>
      <c r="F1283" s="850" t="s">
        <v>1206</v>
      </c>
      <c r="AM1283" s="850" t="s">
        <v>1541</v>
      </c>
      <c r="AN1283" s="850">
        <v>28101</v>
      </c>
    </row>
    <row r="1284" spans="5:40">
      <c r="E1284" s="850" t="s">
        <v>4456</v>
      </c>
      <c r="F1284" s="850" t="s">
        <v>5434</v>
      </c>
      <c r="AM1284" s="850" t="s">
        <v>10653</v>
      </c>
      <c r="AN1284" s="850">
        <v>28102</v>
      </c>
    </row>
    <row r="1285" spans="5:40">
      <c r="E1285" s="850" t="s">
        <v>1969</v>
      </c>
      <c r="F1285" s="850" t="s">
        <v>1757</v>
      </c>
      <c r="AM1285" s="850" t="s">
        <v>10654</v>
      </c>
      <c r="AN1285" s="850">
        <v>28105</v>
      </c>
    </row>
    <row r="1286" spans="5:40">
      <c r="E1286" s="850" t="s">
        <v>3456</v>
      </c>
      <c r="F1286" s="850" t="s">
        <v>5437</v>
      </c>
      <c r="AM1286" s="850" t="s">
        <v>10655</v>
      </c>
      <c r="AN1286" s="850">
        <v>28106</v>
      </c>
    </row>
    <row r="1287" spans="5:40">
      <c r="E1287" s="850" t="s">
        <v>5438</v>
      </c>
      <c r="F1287" s="850" t="s">
        <v>1503</v>
      </c>
      <c r="AM1287" s="850" t="s">
        <v>8503</v>
      </c>
      <c r="AN1287" s="850">
        <v>28107</v>
      </c>
    </row>
    <row r="1288" spans="5:40">
      <c r="E1288" s="850" t="s">
        <v>5190</v>
      </c>
      <c r="F1288" s="850" t="s">
        <v>5439</v>
      </c>
      <c r="AM1288" s="850" t="s">
        <v>866</v>
      </c>
      <c r="AN1288" s="850">
        <v>28108</v>
      </c>
    </row>
    <row r="1289" spans="5:40">
      <c r="E1289" s="850" t="s">
        <v>5440</v>
      </c>
      <c r="F1289" s="850" t="s">
        <v>270</v>
      </c>
      <c r="AM1289" s="850" t="s">
        <v>10656</v>
      </c>
      <c r="AN1289" s="850">
        <v>28109</v>
      </c>
    </row>
    <row r="1290" spans="5:40">
      <c r="E1290" s="850" t="s">
        <v>5148</v>
      </c>
      <c r="F1290" s="850" t="s">
        <v>3954</v>
      </c>
      <c r="AM1290" s="850" t="s">
        <v>9856</v>
      </c>
      <c r="AN1290" s="850">
        <v>28110</v>
      </c>
    </row>
    <row r="1291" spans="5:40">
      <c r="E1291" s="850" t="s">
        <v>5446</v>
      </c>
      <c r="F1291" s="850" t="s">
        <v>5444</v>
      </c>
      <c r="AM1291" s="850" t="s">
        <v>10657</v>
      </c>
      <c r="AN1291" s="850">
        <v>28111</v>
      </c>
    </row>
    <row r="1292" spans="5:40">
      <c r="E1292" s="850" t="s">
        <v>2737</v>
      </c>
      <c r="F1292" s="850" t="s">
        <v>5082</v>
      </c>
      <c r="AM1292" s="850" t="s">
        <v>10080</v>
      </c>
      <c r="AN1292" s="850">
        <v>28201</v>
      </c>
    </row>
    <row r="1293" spans="5:40">
      <c r="E1293" s="850" t="s">
        <v>2298</v>
      </c>
      <c r="F1293" s="850" t="s">
        <v>38</v>
      </c>
      <c r="AM1293" s="850" t="s">
        <v>3813</v>
      </c>
      <c r="AN1293" s="850">
        <v>28202</v>
      </c>
    </row>
    <row r="1294" spans="5:40">
      <c r="E1294" s="850" t="s">
        <v>5447</v>
      </c>
      <c r="F1294" s="850" t="s">
        <v>4386</v>
      </c>
      <c r="AM1294" s="850" t="s">
        <v>10658</v>
      </c>
      <c r="AN1294" s="850">
        <v>28203</v>
      </c>
    </row>
    <row r="1295" spans="5:40">
      <c r="E1295" s="850" t="s">
        <v>5448</v>
      </c>
      <c r="F1295" s="850" t="s">
        <v>3492</v>
      </c>
      <c r="AM1295" s="850" t="s">
        <v>10659</v>
      </c>
      <c r="AN1295" s="850">
        <v>28204</v>
      </c>
    </row>
    <row r="1296" spans="5:40">
      <c r="E1296" s="850" t="s">
        <v>506</v>
      </c>
      <c r="F1296" s="850" t="s">
        <v>5450</v>
      </c>
      <c r="AM1296" s="850" t="s">
        <v>2187</v>
      </c>
      <c r="AN1296" s="850">
        <v>28205</v>
      </c>
    </row>
    <row r="1297" spans="5:40">
      <c r="E1297" s="850" t="s">
        <v>5456</v>
      </c>
      <c r="F1297" s="850" t="s">
        <v>5453</v>
      </c>
      <c r="AM1297" s="850" t="s">
        <v>10660</v>
      </c>
      <c r="AN1297" s="850">
        <v>28206</v>
      </c>
    </row>
    <row r="1298" spans="5:40">
      <c r="E1298" s="850" t="s">
        <v>2021</v>
      </c>
      <c r="F1298" s="850" t="s">
        <v>5461</v>
      </c>
      <c r="AM1298" s="850" t="s">
        <v>10661</v>
      </c>
      <c r="AN1298" s="850">
        <v>28207</v>
      </c>
    </row>
    <row r="1299" spans="5:40">
      <c r="E1299" s="850" t="s">
        <v>530</v>
      </c>
      <c r="F1299" s="850" t="s">
        <v>5465</v>
      </c>
      <c r="AM1299" s="850" t="s">
        <v>1105</v>
      </c>
      <c r="AN1299" s="850">
        <v>28208</v>
      </c>
    </row>
    <row r="1300" spans="5:40">
      <c r="E1300" s="850" t="s">
        <v>5466</v>
      </c>
      <c r="F1300" s="850" t="s">
        <v>1734</v>
      </c>
      <c r="AM1300" s="850" t="s">
        <v>10663</v>
      </c>
      <c r="AN1300" s="850">
        <v>28209</v>
      </c>
    </row>
    <row r="1301" spans="5:40">
      <c r="E1301" s="850" t="s">
        <v>83</v>
      </c>
      <c r="F1301" s="850" t="s">
        <v>5469</v>
      </c>
      <c r="AM1301" s="850" t="s">
        <v>10664</v>
      </c>
      <c r="AN1301" s="850">
        <v>28210</v>
      </c>
    </row>
    <row r="1302" spans="5:40">
      <c r="E1302" s="850" t="s">
        <v>5472</v>
      </c>
      <c r="F1302" s="850" t="s">
        <v>6</v>
      </c>
      <c r="AM1302" s="850" t="s">
        <v>10665</v>
      </c>
      <c r="AN1302" s="850">
        <v>28212</v>
      </c>
    </row>
    <row r="1303" spans="5:40">
      <c r="E1303" s="850" t="s">
        <v>5475</v>
      </c>
      <c r="F1303" s="850" t="s">
        <v>5474</v>
      </c>
      <c r="AM1303" s="850" t="s">
        <v>10666</v>
      </c>
      <c r="AN1303" s="850">
        <v>28213</v>
      </c>
    </row>
    <row r="1304" spans="5:40">
      <c r="E1304" s="850" t="s">
        <v>4997</v>
      </c>
      <c r="F1304" s="850" t="s">
        <v>1691</v>
      </c>
      <c r="AM1304" s="850" t="s">
        <v>10667</v>
      </c>
      <c r="AN1304" s="850">
        <v>28214</v>
      </c>
    </row>
    <row r="1305" spans="5:40">
      <c r="E1305" s="850" t="s">
        <v>5480</v>
      </c>
      <c r="F1305" s="850" t="s">
        <v>5478</v>
      </c>
      <c r="AM1305" s="850" t="s">
        <v>10668</v>
      </c>
      <c r="AN1305" s="850">
        <v>28215</v>
      </c>
    </row>
    <row r="1306" spans="5:40">
      <c r="E1306" s="850" t="s">
        <v>276</v>
      </c>
      <c r="F1306" s="850" t="s">
        <v>5481</v>
      </c>
      <c r="AM1306" s="850" t="s">
        <v>10669</v>
      </c>
      <c r="AN1306" s="850">
        <v>28216</v>
      </c>
    </row>
    <row r="1307" spans="5:40">
      <c r="E1307" s="850" t="s">
        <v>5487</v>
      </c>
      <c r="F1307" s="850" t="s">
        <v>3475</v>
      </c>
      <c r="AM1307" s="850" t="s">
        <v>8967</v>
      </c>
      <c r="AN1307" s="850">
        <v>28217</v>
      </c>
    </row>
    <row r="1308" spans="5:40">
      <c r="E1308" s="850" t="s">
        <v>5488</v>
      </c>
      <c r="F1308" s="850" t="s">
        <v>4497</v>
      </c>
      <c r="AM1308" s="850" t="s">
        <v>10670</v>
      </c>
      <c r="AN1308" s="850">
        <v>28218</v>
      </c>
    </row>
    <row r="1309" spans="5:40">
      <c r="E1309" s="850" t="s">
        <v>2559</v>
      </c>
      <c r="F1309" s="850" t="s">
        <v>4858</v>
      </c>
      <c r="AM1309" s="850" t="s">
        <v>9578</v>
      </c>
      <c r="AN1309" s="850">
        <v>28219</v>
      </c>
    </row>
    <row r="1310" spans="5:40">
      <c r="E1310" s="850" t="s">
        <v>1341</v>
      </c>
      <c r="F1310" s="850" t="s">
        <v>5489</v>
      </c>
      <c r="AM1310" s="850" t="s">
        <v>10671</v>
      </c>
      <c r="AN1310" s="850">
        <v>28220</v>
      </c>
    </row>
    <row r="1311" spans="5:40">
      <c r="E1311" s="850" t="s">
        <v>3356</v>
      </c>
      <c r="F1311" s="850" t="s">
        <v>5490</v>
      </c>
      <c r="AM1311" s="850" t="s">
        <v>10672</v>
      </c>
      <c r="AN1311" s="850">
        <v>28221</v>
      </c>
    </row>
    <row r="1312" spans="5:40">
      <c r="E1312" s="850" t="s">
        <v>752</v>
      </c>
      <c r="F1312" s="850" t="s">
        <v>215</v>
      </c>
      <c r="AM1312" s="850" t="s">
        <v>10674</v>
      </c>
      <c r="AN1312" s="850">
        <v>28222</v>
      </c>
    </row>
    <row r="1313" spans="5:40">
      <c r="E1313" s="850" t="s">
        <v>1983</v>
      </c>
      <c r="F1313" s="850" t="s">
        <v>2024</v>
      </c>
      <c r="AM1313" s="850" t="s">
        <v>6646</v>
      </c>
      <c r="AN1313" s="850">
        <v>28223</v>
      </c>
    </row>
    <row r="1314" spans="5:40">
      <c r="E1314" s="850" t="s">
        <v>5493</v>
      </c>
      <c r="F1314" s="850" t="s">
        <v>2976</v>
      </c>
      <c r="AM1314" s="850" t="s">
        <v>6379</v>
      </c>
      <c r="AN1314" s="850">
        <v>28224</v>
      </c>
    </row>
    <row r="1315" spans="5:40">
      <c r="E1315" s="850" t="s">
        <v>4636</v>
      </c>
      <c r="F1315" s="850" t="s">
        <v>5297</v>
      </c>
      <c r="AM1315" s="850" t="s">
        <v>10675</v>
      </c>
      <c r="AN1315" s="850">
        <v>28225</v>
      </c>
    </row>
    <row r="1316" spans="5:40">
      <c r="E1316" s="850" t="s">
        <v>5495</v>
      </c>
      <c r="F1316" s="850" t="s">
        <v>5494</v>
      </c>
      <c r="AM1316" s="850" t="s">
        <v>4654</v>
      </c>
      <c r="AN1316" s="850">
        <v>28226</v>
      </c>
    </row>
    <row r="1317" spans="5:40">
      <c r="E1317" s="850" t="s">
        <v>357</v>
      </c>
      <c r="F1317" s="850" t="s">
        <v>4984</v>
      </c>
      <c r="AM1317" s="850" t="s">
        <v>10676</v>
      </c>
      <c r="AN1317" s="850">
        <v>28227</v>
      </c>
    </row>
    <row r="1318" spans="5:40">
      <c r="E1318" s="850" t="s">
        <v>1572</v>
      </c>
      <c r="F1318" s="850" t="s">
        <v>2638</v>
      </c>
      <c r="AM1318" s="850" t="s">
        <v>10677</v>
      </c>
      <c r="AN1318" s="850">
        <v>28228</v>
      </c>
    </row>
    <row r="1319" spans="5:40">
      <c r="E1319" s="850" t="s">
        <v>3292</v>
      </c>
      <c r="F1319" s="850" t="s">
        <v>5498</v>
      </c>
      <c r="AM1319" s="850" t="s">
        <v>4647</v>
      </c>
      <c r="AN1319" s="850">
        <v>28229</v>
      </c>
    </row>
    <row r="1320" spans="5:40">
      <c r="E1320" s="850" t="s">
        <v>5501</v>
      </c>
      <c r="F1320" s="850" t="s">
        <v>5499</v>
      </c>
      <c r="AM1320" s="850" t="s">
        <v>10678</v>
      </c>
      <c r="AN1320" s="850">
        <v>28301</v>
      </c>
    </row>
    <row r="1321" spans="5:40">
      <c r="E1321" s="850" t="s">
        <v>5504</v>
      </c>
      <c r="F1321" s="850" t="s">
        <v>4911</v>
      </c>
      <c r="AM1321" s="850" t="s">
        <v>78</v>
      </c>
      <c r="AN1321" s="850">
        <v>28365</v>
      </c>
    </row>
    <row r="1322" spans="5:40">
      <c r="E1322" s="850" t="s">
        <v>5506</v>
      </c>
      <c r="F1322" s="850" t="s">
        <v>5505</v>
      </c>
      <c r="AM1322" s="850" t="s">
        <v>10679</v>
      </c>
      <c r="AN1322" s="850">
        <v>28381</v>
      </c>
    </row>
    <row r="1323" spans="5:40">
      <c r="E1323" s="850" t="s">
        <v>2156</v>
      </c>
      <c r="F1323" s="850" t="s">
        <v>4209</v>
      </c>
      <c r="AM1323" s="850" t="s">
        <v>10680</v>
      </c>
      <c r="AN1323" s="850">
        <v>28382</v>
      </c>
    </row>
    <row r="1324" spans="5:40">
      <c r="E1324" s="850" t="s">
        <v>5317</v>
      </c>
      <c r="F1324" s="850" t="s">
        <v>5394</v>
      </c>
      <c r="AM1324" s="850" t="s">
        <v>10681</v>
      </c>
      <c r="AN1324" s="850">
        <v>28442</v>
      </c>
    </row>
    <row r="1325" spans="5:40">
      <c r="E1325" s="850" t="s">
        <v>1021</v>
      </c>
      <c r="F1325" s="850" t="s">
        <v>5507</v>
      </c>
      <c r="AM1325" s="850" t="s">
        <v>8191</v>
      </c>
      <c r="AN1325" s="850">
        <v>28443</v>
      </c>
    </row>
    <row r="1326" spans="5:40">
      <c r="E1326" s="850" t="s">
        <v>3694</v>
      </c>
      <c r="F1326" s="850" t="s">
        <v>5508</v>
      </c>
      <c r="AM1326" s="850" t="s">
        <v>10682</v>
      </c>
      <c r="AN1326" s="850">
        <v>28446</v>
      </c>
    </row>
    <row r="1327" spans="5:40">
      <c r="E1327" s="850" t="s">
        <v>5511</v>
      </c>
      <c r="F1327" s="850" t="s">
        <v>5510</v>
      </c>
      <c r="AM1327" s="850" t="s">
        <v>10683</v>
      </c>
      <c r="AN1327" s="850">
        <v>28464</v>
      </c>
    </row>
    <row r="1328" spans="5:40">
      <c r="E1328" s="850" t="s">
        <v>5512</v>
      </c>
      <c r="F1328" s="850" t="s">
        <v>3793</v>
      </c>
      <c r="AM1328" s="850" t="s">
        <v>5404</v>
      </c>
      <c r="AN1328" s="850">
        <v>28481</v>
      </c>
    </row>
    <row r="1329" spans="5:40">
      <c r="E1329" s="850" t="s">
        <v>5515</v>
      </c>
      <c r="F1329" s="850" t="s">
        <v>5514</v>
      </c>
      <c r="AM1329" s="850" t="s">
        <v>10684</v>
      </c>
      <c r="AN1329" s="850">
        <v>28501</v>
      </c>
    </row>
    <row r="1330" spans="5:40">
      <c r="E1330" s="850" t="s">
        <v>5524</v>
      </c>
      <c r="F1330" s="850" t="s">
        <v>5520</v>
      </c>
      <c r="AM1330" s="850" t="s">
        <v>1918</v>
      </c>
      <c r="AN1330" s="850">
        <v>28585</v>
      </c>
    </row>
    <row r="1331" spans="5:40">
      <c r="E1331" s="850" t="s">
        <v>5526</v>
      </c>
      <c r="F1331" s="850" t="s">
        <v>4284</v>
      </c>
      <c r="AM1331" s="850" t="s">
        <v>9443</v>
      </c>
      <c r="AN1331" s="850">
        <v>28586</v>
      </c>
    </row>
    <row r="1332" spans="5:40">
      <c r="E1332" s="850" t="s">
        <v>4420</v>
      </c>
      <c r="F1332" s="850" t="s">
        <v>5528</v>
      </c>
      <c r="AM1332" s="850" t="s">
        <v>10685</v>
      </c>
      <c r="AN1332" s="850">
        <v>29201</v>
      </c>
    </row>
    <row r="1333" spans="5:40">
      <c r="E1333" s="850" t="s">
        <v>3080</v>
      </c>
      <c r="F1333" s="850" t="s">
        <v>3603</v>
      </c>
      <c r="AM1333" s="850" t="s">
        <v>8715</v>
      </c>
      <c r="AN1333" s="850">
        <v>29202</v>
      </c>
    </row>
    <row r="1334" spans="5:40">
      <c r="E1334" s="850" t="s">
        <v>3598</v>
      </c>
      <c r="F1334" s="850" t="s">
        <v>5530</v>
      </c>
      <c r="AM1334" s="850" t="s">
        <v>10686</v>
      </c>
      <c r="AN1334" s="850">
        <v>29203</v>
      </c>
    </row>
    <row r="1335" spans="5:40">
      <c r="E1335" s="850" t="s">
        <v>5435</v>
      </c>
      <c r="F1335" s="850" t="s">
        <v>5531</v>
      </c>
      <c r="AM1335" s="850" t="s">
        <v>6321</v>
      </c>
      <c r="AN1335" s="850">
        <v>29204</v>
      </c>
    </row>
    <row r="1336" spans="5:40">
      <c r="E1336" s="850" t="s">
        <v>2669</v>
      </c>
      <c r="F1336" s="850" t="s">
        <v>4892</v>
      </c>
      <c r="AM1336" s="850" t="s">
        <v>10687</v>
      </c>
      <c r="AN1336" s="850">
        <v>29205</v>
      </c>
    </row>
    <row r="1337" spans="5:40">
      <c r="E1337" s="850" t="s">
        <v>3767</v>
      </c>
      <c r="F1337" s="850" t="s">
        <v>5533</v>
      </c>
      <c r="AM1337" s="850" t="s">
        <v>10688</v>
      </c>
      <c r="AN1337" s="850">
        <v>29206</v>
      </c>
    </row>
    <row r="1338" spans="5:40">
      <c r="E1338" s="850" t="s">
        <v>526</v>
      </c>
      <c r="F1338" s="850" t="s">
        <v>2134</v>
      </c>
      <c r="AM1338" s="850" t="s">
        <v>10689</v>
      </c>
      <c r="AN1338" s="850">
        <v>29207</v>
      </c>
    </row>
    <row r="1339" spans="5:40">
      <c r="E1339" s="850" t="s">
        <v>5534</v>
      </c>
      <c r="F1339" s="850" t="s">
        <v>4214</v>
      </c>
      <c r="AM1339" s="850" t="s">
        <v>6681</v>
      </c>
      <c r="AN1339" s="850">
        <v>29208</v>
      </c>
    </row>
    <row r="1340" spans="5:40">
      <c r="E1340" s="850" t="s">
        <v>5536</v>
      </c>
      <c r="F1340" s="850" t="s">
        <v>3460</v>
      </c>
      <c r="AM1340" s="850" t="s">
        <v>10691</v>
      </c>
      <c r="AN1340" s="850">
        <v>29209</v>
      </c>
    </row>
    <row r="1341" spans="5:40">
      <c r="E1341" s="850" t="s">
        <v>431</v>
      </c>
      <c r="F1341" s="850" t="s">
        <v>2715</v>
      </c>
      <c r="AM1341" s="850" t="s">
        <v>10692</v>
      </c>
      <c r="AN1341" s="850">
        <v>29210</v>
      </c>
    </row>
    <row r="1342" spans="5:40">
      <c r="E1342" s="850" t="s">
        <v>3318</v>
      </c>
      <c r="F1342" s="850" t="s">
        <v>5537</v>
      </c>
      <c r="AM1342" s="850" t="s">
        <v>10308</v>
      </c>
      <c r="AN1342" s="850">
        <v>29211</v>
      </c>
    </row>
    <row r="1343" spans="5:40">
      <c r="E1343" s="850" t="s">
        <v>5540</v>
      </c>
      <c r="F1343" s="850" t="s">
        <v>2480</v>
      </c>
      <c r="AM1343" s="850" t="s">
        <v>10693</v>
      </c>
      <c r="AN1343" s="850">
        <v>29212</v>
      </c>
    </row>
    <row r="1344" spans="5:40">
      <c r="E1344" s="850" t="s">
        <v>778</v>
      </c>
      <c r="F1344" s="850" t="s">
        <v>5542</v>
      </c>
      <c r="AM1344" s="850" t="s">
        <v>10050</v>
      </c>
      <c r="AN1344" s="850">
        <v>29322</v>
      </c>
    </row>
    <row r="1345" spans="5:40">
      <c r="E1345" s="850" t="s">
        <v>1509</v>
      </c>
      <c r="F1345" s="850" t="s">
        <v>5546</v>
      </c>
      <c r="AM1345" s="850" t="s">
        <v>58</v>
      </c>
      <c r="AN1345" s="850">
        <v>29342</v>
      </c>
    </row>
    <row r="1346" spans="5:40">
      <c r="E1346" s="850" t="s">
        <v>5549</v>
      </c>
      <c r="F1346" s="850" t="s">
        <v>5548</v>
      </c>
      <c r="AM1346" s="850" t="s">
        <v>10694</v>
      </c>
      <c r="AN1346" s="850">
        <v>29343</v>
      </c>
    </row>
    <row r="1347" spans="5:40">
      <c r="E1347" s="850" t="s">
        <v>550</v>
      </c>
      <c r="F1347" s="850" t="s">
        <v>5552</v>
      </c>
      <c r="AM1347" s="850" t="s">
        <v>10695</v>
      </c>
      <c r="AN1347" s="850">
        <v>29344</v>
      </c>
    </row>
    <row r="1348" spans="5:40">
      <c r="E1348" s="850" t="s">
        <v>5553</v>
      </c>
      <c r="F1348" s="850" t="s">
        <v>1520</v>
      </c>
      <c r="AM1348" s="850" t="s">
        <v>10696</v>
      </c>
      <c r="AN1348" s="850">
        <v>29345</v>
      </c>
    </row>
    <row r="1349" spans="5:40">
      <c r="E1349" s="850" t="s">
        <v>347</v>
      </c>
      <c r="F1349" s="850" t="s">
        <v>1505</v>
      </c>
      <c r="AM1349" s="850" t="s">
        <v>10697</v>
      </c>
      <c r="AN1349" s="850">
        <v>29361</v>
      </c>
    </row>
    <row r="1350" spans="5:40">
      <c r="E1350" s="850" t="s">
        <v>5561</v>
      </c>
      <c r="F1350" s="850" t="s">
        <v>5558</v>
      </c>
      <c r="AM1350" s="850" t="s">
        <v>1778</v>
      </c>
      <c r="AN1350" s="850">
        <v>29362</v>
      </c>
    </row>
    <row r="1351" spans="5:40">
      <c r="E1351" s="850" t="s">
        <v>2107</v>
      </c>
      <c r="F1351" s="850" t="s">
        <v>490</v>
      </c>
      <c r="AM1351" s="850" t="s">
        <v>10698</v>
      </c>
      <c r="AN1351" s="850">
        <v>29363</v>
      </c>
    </row>
    <row r="1352" spans="5:40">
      <c r="E1352" s="850" t="s">
        <v>4397</v>
      </c>
      <c r="F1352" s="850" t="s">
        <v>5562</v>
      </c>
      <c r="AM1352" s="850" t="s">
        <v>10699</v>
      </c>
      <c r="AN1352" s="850">
        <v>29385</v>
      </c>
    </row>
    <row r="1353" spans="5:40">
      <c r="E1353" s="850" t="s">
        <v>5401</v>
      </c>
      <c r="F1353" s="850" t="s">
        <v>5564</v>
      </c>
      <c r="AM1353" s="850" t="s">
        <v>10700</v>
      </c>
      <c r="AN1353" s="850">
        <v>29386</v>
      </c>
    </row>
    <row r="1354" spans="5:40">
      <c r="E1354" s="850" t="s">
        <v>4686</v>
      </c>
      <c r="F1354" s="850" t="s">
        <v>5566</v>
      </c>
      <c r="AM1354" s="850" t="s">
        <v>10701</v>
      </c>
      <c r="AN1354" s="850">
        <v>29401</v>
      </c>
    </row>
    <row r="1355" spans="5:40">
      <c r="E1355" s="850" t="s">
        <v>5570</v>
      </c>
      <c r="F1355" s="850" t="s">
        <v>5569</v>
      </c>
      <c r="AM1355" s="850" t="s">
        <v>10170</v>
      </c>
      <c r="AN1355" s="850">
        <v>29402</v>
      </c>
    </row>
    <row r="1356" spans="5:40">
      <c r="E1356" s="850" t="s">
        <v>5574</v>
      </c>
      <c r="F1356" s="850" t="s">
        <v>5572</v>
      </c>
      <c r="AM1356" s="850" t="s">
        <v>10702</v>
      </c>
      <c r="AN1356" s="850">
        <v>29424</v>
      </c>
    </row>
    <row r="1357" spans="5:40">
      <c r="E1357" s="850" t="s">
        <v>5576</v>
      </c>
      <c r="F1357" s="850" t="s">
        <v>2249</v>
      </c>
      <c r="AM1357" s="850" t="s">
        <v>10703</v>
      </c>
      <c r="AN1357" s="850">
        <v>29425</v>
      </c>
    </row>
    <row r="1358" spans="5:40">
      <c r="E1358" s="850" t="s">
        <v>5580</v>
      </c>
      <c r="F1358" s="850" t="s">
        <v>5579</v>
      </c>
      <c r="AM1358" s="850" t="s">
        <v>10704</v>
      </c>
      <c r="AN1358" s="850">
        <v>29426</v>
      </c>
    </row>
    <row r="1359" spans="5:40">
      <c r="E1359" s="850" t="s">
        <v>4658</v>
      </c>
      <c r="F1359" s="850" t="s">
        <v>1273</v>
      </c>
      <c r="AM1359" s="850" t="s">
        <v>10705</v>
      </c>
      <c r="AN1359" s="850">
        <v>29427</v>
      </c>
    </row>
    <row r="1360" spans="5:40">
      <c r="E1360" s="850" t="s">
        <v>2221</v>
      </c>
      <c r="F1360" s="850" t="s">
        <v>5581</v>
      </c>
      <c r="AM1360" s="850" t="s">
        <v>1855</v>
      </c>
      <c r="AN1360" s="850">
        <v>29441</v>
      </c>
    </row>
    <row r="1361" spans="5:40">
      <c r="E1361" s="850" t="s">
        <v>5584</v>
      </c>
      <c r="F1361" s="850" t="s">
        <v>2222</v>
      </c>
      <c r="AM1361" s="850" t="s">
        <v>10160</v>
      </c>
      <c r="AN1361" s="850">
        <v>29442</v>
      </c>
    </row>
    <row r="1362" spans="5:40">
      <c r="E1362" s="850" t="s">
        <v>5585</v>
      </c>
      <c r="F1362" s="850" t="s">
        <v>4615</v>
      </c>
      <c r="AM1362" s="850" t="s">
        <v>10706</v>
      </c>
      <c r="AN1362" s="850">
        <v>29443</v>
      </c>
    </row>
    <row r="1363" spans="5:40">
      <c r="E1363" s="850" t="s">
        <v>4642</v>
      </c>
      <c r="F1363" s="850" t="s">
        <v>5282</v>
      </c>
      <c r="AM1363" s="850" t="s">
        <v>10707</v>
      </c>
      <c r="AN1363" s="850">
        <v>29444</v>
      </c>
    </row>
    <row r="1364" spans="5:40">
      <c r="E1364" s="850" t="s">
        <v>5590</v>
      </c>
      <c r="F1364" s="850" t="s">
        <v>5589</v>
      </c>
      <c r="AM1364" s="850" t="s">
        <v>8048</v>
      </c>
      <c r="AN1364" s="850">
        <v>29446</v>
      </c>
    </row>
    <row r="1365" spans="5:40">
      <c r="E1365" s="850" t="s">
        <v>1403</v>
      </c>
      <c r="F1365" s="850" t="s">
        <v>2148</v>
      </c>
      <c r="AM1365" s="850" t="s">
        <v>10708</v>
      </c>
      <c r="AN1365" s="850">
        <v>29447</v>
      </c>
    </row>
    <row r="1366" spans="5:40">
      <c r="E1366" s="850" t="s">
        <v>5595</v>
      </c>
      <c r="F1366" s="850" t="s">
        <v>5593</v>
      </c>
      <c r="AM1366" s="850" t="s">
        <v>7962</v>
      </c>
      <c r="AN1366" s="850">
        <v>29449</v>
      </c>
    </row>
    <row r="1367" spans="5:40">
      <c r="E1367" s="850" t="s">
        <v>4010</v>
      </c>
      <c r="F1367" s="850" t="s">
        <v>1388</v>
      </c>
      <c r="AM1367" s="850" t="s">
        <v>10690</v>
      </c>
      <c r="AN1367" s="850">
        <v>29450</v>
      </c>
    </row>
    <row r="1368" spans="5:40">
      <c r="E1368" s="850" t="s">
        <v>464</v>
      </c>
      <c r="F1368" s="850" t="s">
        <v>5596</v>
      </c>
      <c r="AM1368" s="850" t="s">
        <v>2887</v>
      </c>
      <c r="AN1368" s="850">
        <v>29451</v>
      </c>
    </row>
    <row r="1369" spans="5:40">
      <c r="E1369" s="850" t="s">
        <v>5024</v>
      </c>
      <c r="F1369" s="850" t="s">
        <v>5597</v>
      </c>
      <c r="AM1369" s="850" t="s">
        <v>8563</v>
      </c>
      <c r="AN1369" s="850">
        <v>29452</v>
      </c>
    </row>
    <row r="1370" spans="5:40">
      <c r="E1370" s="850" t="s">
        <v>3129</v>
      </c>
      <c r="F1370" s="850" t="s">
        <v>1536</v>
      </c>
      <c r="AM1370" s="850" t="s">
        <v>9737</v>
      </c>
      <c r="AN1370" s="850">
        <v>29453</v>
      </c>
    </row>
    <row r="1371" spans="5:40">
      <c r="E1371" s="850" t="s">
        <v>1728</v>
      </c>
      <c r="F1371" s="850" t="s">
        <v>5599</v>
      </c>
      <c r="AM1371" s="850" t="s">
        <v>10710</v>
      </c>
      <c r="AN1371" s="850">
        <v>30201</v>
      </c>
    </row>
    <row r="1372" spans="5:40">
      <c r="E1372" s="850" t="s">
        <v>377</v>
      </c>
      <c r="F1372" s="850" t="s">
        <v>5603</v>
      </c>
      <c r="AM1372" s="850" t="s">
        <v>10711</v>
      </c>
      <c r="AN1372" s="850">
        <v>30202</v>
      </c>
    </row>
    <row r="1373" spans="5:40">
      <c r="E1373" s="850" t="s">
        <v>5605</v>
      </c>
      <c r="F1373" s="850" t="s">
        <v>5604</v>
      </c>
      <c r="AM1373" s="850" t="s">
        <v>9914</v>
      </c>
      <c r="AN1373" s="850">
        <v>30203</v>
      </c>
    </row>
    <row r="1374" spans="5:40">
      <c r="E1374" s="850" t="s">
        <v>4349</v>
      </c>
      <c r="F1374" s="850" t="s">
        <v>5608</v>
      </c>
      <c r="AM1374" s="850" t="s">
        <v>10712</v>
      </c>
      <c r="AN1374" s="850">
        <v>30204</v>
      </c>
    </row>
    <row r="1375" spans="5:40">
      <c r="E1375" s="850" t="s">
        <v>5610</v>
      </c>
      <c r="F1375" s="850" t="s">
        <v>5609</v>
      </c>
      <c r="AM1375" s="850" t="s">
        <v>10713</v>
      </c>
      <c r="AN1375" s="850">
        <v>30205</v>
      </c>
    </row>
    <row r="1376" spans="5:40">
      <c r="E1376" s="850" t="s">
        <v>5611</v>
      </c>
      <c r="F1376" s="850" t="s">
        <v>971</v>
      </c>
      <c r="AM1376" s="850" t="s">
        <v>10714</v>
      </c>
      <c r="AN1376" s="850">
        <v>30206</v>
      </c>
    </row>
    <row r="1377" spans="5:40">
      <c r="E1377" s="850" t="s">
        <v>5613</v>
      </c>
      <c r="F1377" s="850" t="s">
        <v>4304</v>
      </c>
      <c r="AM1377" s="850" t="s">
        <v>10715</v>
      </c>
      <c r="AN1377" s="850">
        <v>30207</v>
      </c>
    </row>
    <row r="1378" spans="5:40">
      <c r="E1378" s="850" t="s">
        <v>5615</v>
      </c>
      <c r="F1378" s="850" t="s">
        <v>312</v>
      </c>
      <c r="AM1378" s="850" t="s">
        <v>10716</v>
      </c>
      <c r="AN1378" s="850">
        <v>30208</v>
      </c>
    </row>
    <row r="1379" spans="5:40">
      <c r="E1379" s="850" t="s">
        <v>40</v>
      </c>
      <c r="F1379" s="850" t="s">
        <v>5617</v>
      </c>
      <c r="AM1379" s="850" t="s">
        <v>10717</v>
      </c>
      <c r="AN1379" s="850">
        <v>30209</v>
      </c>
    </row>
    <row r="1380" spans="5:40">
      <c r="E1380" s="850" t="s">
        <v>4450</v>
      </c>
      <c r="F1380" s="850" t="s">
        <v>3672</v>
      </c>
      <c r="AM1380" s="850" t="s">
        <v>2789</v>
      </c>
      <c r="AN1380" s="850">
        <v>30304</v>
      </c>
    </row>
    <row r="1381" spans="5:40">
      <c r="E1381" s="850" t="s">
        <v>5112</v>
      </c>
      <c r="F1381" s="850" t="s">
        <v>2047</v>
      </c>
      <c r="AM1381" s="850" t="s">
        <v>10116</v>
      </c>
      <c r="AN1381" s="850">
        <v>30341</v>
      </c>
    </row>
    <row r="1382" spans="5:40">
      <c r="E1382" s="850" t="s">
        <v>5620</v>
      </c>
      <c r="F1382" s="850" t="s">
        <v>5618</v>
      </c>
      <c r="AM1382" s="850" t="s">
        <v>10718</v>
      </c>
      <c r="AN1382" s="850">
        <v>30343</v>
      </c>
    </row>
    <row r="1383" spans="5:40">
      <c r="E1383" s="850" t="s">
        <v>1539</v>
      </c>
      <c r="F1383" s="850" t="s">
        <v>4192</v>
      </c>
      <c r="AM1383" s="850" t="s">
        <v>8381</v>
      </c>
      <c r="AN1383" s="850">
        <v>30344</v>
      </c>
    </row>
    <row r="1384" spans="5:40">
      <c r="E1384" s="850" t="s">
        <v>4613</v>
      </c>
      <c r="F1384" s="850" t="s">
        <v>2987</v>
      </c>
      <c r="AM1384" s="850" t="s">
        <v>9721</v>
      </c>
      <c r="AN1384" s="850">
        <v>30361</v>
      </c>
    </row>
    <row r="1385" spans="5:40">
      <c r="E1385" s="850" t="s">
        <v>5624</v>
      </c>
      <c r="F1385" s="850" t="s">
        <v>5622</v>
      </c>
      <c r="AM1385" s="850" t="s">
        <v>10719</v>
      </c>
      <c r="AN1385" s="850">
        <v>30362</v>
      </c>
    </row>
    <row r="1386" spans="5:40">
      <c r="E1386" s="850" t="s">
        <v>5625</v>
      </c>
      <c r="F1386" s="850" t="s">
        <v>5555</v>
      </c>
      <c r="AM1386" s="850" t="s">
        <v>10720</v>
      </c>
      <c r="AN1386" s="850">
        <v>30366</v>
      </c>
    </row>
    <row r="1387" spans="5:40">
      <c r="E1387" s="850" t="s">
        <v>5628</v>
      </c>
      <c r="F1387" s="850" t="s">
        <v>1822</v>
      </c>
      <c r="AM1387" s="850" t="s">
        <v>10721</v>
      </c>
      <c r="AN1387" s="850">
        <v>30381</v>
      </c>
    </row>
    <row r="1388" spans="5:40">
      <c r="E1388" s="850" t="s">
        <v>5629</v>
      </c>
      <c r="F1388" s="850" t="s">
        <v>2564</v>
      </c>
      <c r="AM1388" s="850" t="s">
        <v>2954</v>
      </c>
      <c r="AN1388" s="850">
        <v>30382</v>
      </c>
    </row>
    <row r="1389" spans="5:40">
      <c r="E1389" s="850" t="s">
        <v>4156</v>
      </c>
      <c r="F1389" s="850" t="s">
        <v>2892</v>
      </c>
      <c r="AM1389" s="850" t="s">
        <v>10722</v>
      </c>
      <c r="AN1389" s="850">
        <v>30383</v>
      </c>
    </row>
    <row r="1390" spans="5:40">
      <c r="E1390" s="850" t="s">
        <v>5635</v>
      </c>
      <c r="F1390" s="850" t="s">
        <v>5633</v>
      </c>
      <c r="AM1390" s="850" t="s">
        <v>10723</v>
      </c>
      <c r="AN1390" s="850">
        <v>30390</v>
      </c>
    </row>
    <row r="1391" spans="5:40">
      <c r="E1391" s="850" t="s">
        <v>5637</v>
      </c>
      <c r="F1391" s="850" t="s">
        <v>5636</v>
      </c>
      <c r="AM1391" s="850" t="s">
        <v>3692</v>
      </c>
      <c r="AN1391" s="850">
        <v>30391</v>
      </c>
    </row>
    <row r="1392" spans="5:40">
      <c r="E1392" s="850" t="s">
        <v>5639</v>
      </c>
      <c r="F1392" s="850" t="s">
        <v>2464</v>
      </c>
      <c r="AM1392" s="850" t="s">
        <v>10158</v>
      </c>
      <c r="AN1392" s="850">
        <v>30392</v>
      </c>
    </row>
    <row r="1393" spans="5:40">
      <c r="E1393" s="850" t="s">
        <v>5641</v>
      </c>
      <c r="F1393" s="850" t="s">
        <v>2938</v>
      </c>
      <c r="AM1393" s="850" t="s">
        <v>9441</v>
      </c>
      <c r="AN1393" s="850">
        <v>30401</v>
      </c>
    </row>
    <row r="1394" spans="5:40">
      <c r="E1394" s="850" t="s">
        <v>5642</v>
      </c>
      <c r="F1394" s="850" t="s">
        <v>678</v>
      </c>
      <c r="AM1394" s="850" t="s">
        <v>10724</v>
      </c>
      <c r="AN1394" s="850">
        <v>30404</v>
      </c>
    </row>
    <row r="1395" spans="5:40">
      <c r="E1395" s="850" t="s">
        <v>5649</v>
      </c>
      <c r="F1395" s="850" t="s">
        <v>5647</v>
      </c>
      <c r="AM1395" s="850" t="s">
        <v>1316</v>
      </c>
      <c r="AN1395" s="850">
        <v>30406</v>
      </c>
    </row>
    <row r="1396" spans="5:40">
      <c r="E1396" s="850" t="s">
        <v>1204</v>
      </c>
      <c r="F1396" s="850" t="s">
        <v>5650</v>
      </c>
      <c r="AM1396" s="850" t="s">
        <v>1028</v>
      </c>
      <c r="AN1396" s="850">
        <v>30421</v>
      </c>
    </row>
    <row r="1397" spans="5:40">
      <c r="E1397" s="850" t="s">
        <v>5652</v>
      </c>
      <c r="F1397" s="850" t="s">
        <v>5651</v>
      </c>
      <c r="AM1397" s="850" t="s">
        <v>10725</v>
      </c>
      <c r="AN1397" s="850">
        <v>30422</v>
      </c>
    </row>
    <row r="1398" spans="5:40">
      <c r="E1398" s="850" t="s">
        <v>5653</v>
      </c>
      <c r="F1398" s="850" t="s">
        <v>5544</v>
      </c>
      <c r="AM1398" s="850" t="s">
        <v>7789</v>
      </c>
      <c r="AN1398" s="850">
        <v>30424</v>
      </c>
    </row>
    <row r="1399" spans="5:40">
      <c r="E1399" s="850" t="s">
        <v>5656</v>
      </c>
      <c r="F1399" s="850" t="s">
        <v>5654</v>
      </c>
      <c r="AM1399" s="850" t="s">
        <v>10726</v>
      </c>
      <c r="AN1399" s="850">
        <v>30427</v>
      </c>
    </row>
    <row r="1400" spans="5:40">
      <c r="E1400" s="850" t="s">
        <v>5668</v>
      </c>
      <c r="F1400" s="850" t="s">
        <v>5658</v>
      </c>
      <c r="AM1400" s="850" t="s">
        <v>10727</v>
      </c>
      <c r="AN1400" s="850">
        <v>30428</v>
      </c>
    </row>
    <row r="1401" spans="5:40">
      <c r="E1401" s="850" t="s">
        <v>5672</v>
      </c>
      <c r="F1401" s="850" t="s">
        <v>5670</v>
      </c>
      <c r="AM1401" s="850" t="s">
        <v>10728</v>
      </c>
      <c r="AN1401" s="850">
        <v>31201</v>
      </c>
    </row>
    <row r="1402" spans="5:40">
      <c r="E1402" s="850" t="s">
        <v>1057</v>
      </c>
      <c r="F1402" s="850" t="s">
        <v>5673</v>
      </c>
      <c r="AM1402" s="850" t="s">
        <v>10581</v>
      </c>
      <c r="AN1402" s="850">
        <v>31202</v>
      </c>
    </row>
    <row r="1403" spans="5:40">
      <c r="E1403" s="850" t="s">
        <v>5678</v>
      </c>
      <c r="F1403" s="850" t="s">
        <v>768</v>
      </c>
      <c r="AM1403" s="850" t="s">
        <v>10729</v>
      </c>
      <c r="AN1403" s="850">
        <v>31203</v>
      </c>
    </row>
    <row r="1404" spans="5:40">
      <c r="E1404" s="850" t="s">
        <v>3295</v>
      </c>
      <c r="F1404" s="850" t="s">
        <v>1594</v>
      </c>
      <c r="AM1404" s="850" t="s">
        <v>6288</v>
      </c>
      <c r="AN1404" s="850">
        <v>31204</v>
      </c>
    </row>
    <row r="1405" spans="5:40">
      <c r="E1405" s="850" t="s">
        <v>3466</v>
      </c>
      <c r="F1405" s="850" t="s">
        <v>5682</v>
      </c>
      <c r="AM1405" s="850" t="s">
        <v>10730</v>
      </c>
      <c r="AN1405" s="850">
        <v>31302</v>
      </c>
    </row>
    <row r="1406" spans="5:40">
      <c r="E1406" s="850" t="s">
        <v>362</v>
      </c>
      <c r="F1406" s="850" t="s">
        <v>5685</v>
      </c>
      <c r="AM1406" s="850" t="s">
        <v>10731</v>
      </c>
      <c r="AN1406" s="850">
        <v>31325</v>
      </c>
    </row>
    <row r="1407" spans="5:40">
      <c r="E1407" s="850" t="s">
        <v>5687</v>
      </c>
      <c r="F1407" s="850" t="s">
        <v>928</v>
      </c>
      <c r="AM1407" s="850" t="s">
        <v>10732</v>
      </c>
      <c r="AN1407" s="850">
        <v>31328</v>
      </c>
    </row>
    <row r="1408" spans="5:40">
      <c r="E1408" s="850" t="s">
        <v>5689</v>
      </c>
      <c r="F1408" s="850" t="s">
        <v>5688</v>
      </c>
      <c r="AM1408" s="850" t="s">
        <v>10733</v>
      </c>
      <c r="AN1408" s="850">
        <v>31329</v>
      </c>
    </row>
    <row r="1409" spans="5:40">
      <c r="E1409" s="850" t="s">
        <v>5268</v>
      </c>
      <c r="F1409" s="850" t="s">
        <v>5690</v>
      </c>
      <c r="AM1409" s="850" t="s">
        <v>7599</v>
      </c>
      <c r="AN1409" s="850">
        <v>31364</v>
      </c>
    </row>
    <row r="1410" spans="5:40">
      <c r="E1410" s="850" t="s">
        <v>336</v>
      </c>
      <c r="F1410" s="850" t="s">
        <v>5691</v>
      </c>
      <c r="AM1410" s="850" t="s">
        <v>2082</v>
      </c>
      <c r="AN1410" s="850">
        <v>31370</v>
      </c>
    </row>
    <row r="1411" spans="5:40">
      <c r="E1411" s="850" t="s">
        <v>5484</v>
      </c>
      <c r="F1411" s="850" t="s">
        <v>5693</v>
      </c>
      <c r="AM1411" s="850" t="s">
        <v>10734</v>
      </c>
      <c r="AN1411" s="850">
        <v>31371</v>
      </c>
    </row>
    <row r="1412" spans="5:40">
      <c r="E1412" s="850" t="s">
        <v>2885</v>
      </c>
      <c r="F1412" s="850" t="s">
        <v>3196</v>
      </c>
      <c r="AM1412" s="850" t="s">
        <v>10735</v>
      </c>
      <c r="AN1412" s="850">
        <v>31372</v>
      </c>
    </row>
    <row r="1413" spans="5:40">
      <c r="E1413" s="850" t="s">
        <v>5696</v>
      </c>
      <c r="F1413" s="850" t="s">
        <v>744</v>
      </c>
      <c r="AM1413" s="850" t="s">
        <v>10736</v>
      </c>
      <c r="AN1413" s="850">
        <v>31384</v>
      </c>
    </row>
    <row r="1414" spans="5:40">
      <c r="E1414" s="850" t="s">
        <v>951</v>
      </c>
      <c r="F1414" s="850" t="s">
        <v>4848</v>
      </c>
      <c r="AM1414" s="850" t="s">
        <v>10737</v>
      </c>
      <c r="AN1414" s="850">
        <v>31386</v>
      </c>
    </row>
    <row r="1415" spans="5:40">
      <c r="E1415" s="850" t="s">
        <v>5700</v>
      </c>
      <c r="F1415" s="850" t="s">
        <v>5699</v>
      </c>
      <c r="AM1415" s="850" t="s">
        <v>863</v>
      </c>
      <c r="AN1415" s="850">
        <v>31389</v>
      </c>
    </row>
    <row r="1416" spans="5:40">
      <c r="E1416" s="850" t="s">
        <v>5704</v>
      </c>
      <c r="F1416" s="850" t="s">
        <v>5701</v>
      </c>
      <c r="AM1416" s="850" t="s">
        <v>10738</v>
      </c>
      <c r="AN1416" s="850">
        <v>31390</v>
      </c>
    </row>
    <row r="1417" spans="5:40">
      <c r="E1417" s="850" t="s">
        <v>5705</v>
      </c>
      <c r="F1417" s="850" t="s">
        <v>5379</v>
      </c>
      <c r="AM1417" s="850" t="s">
        <v>8935</v>
      </c>
      <c r="AN1417" s="850">
        <v>31401</v>
      </c>
    </row>
    <row r="1418" spans="5:40">
      <c r="E1418" s="850" t="s">
        <v>2686</v>
      </c>
      <c r="F1418" s="850" t="s">
        <v>5710</v>
      </c>
      <c r="AM1418" s="850" t="s">
        <v>10739</v>
      </c>
      <c r="AN1418" s="850">
        <v>31402</v>
      </c>
    </row>
    <row r="1419" spans="5:40">
      <c r="E1419" s="850" t="s">
        <v>102</v>
      </c>
      <c r="F1419" s="850" t="s">
        <v>3265</v>
      </c>
      <c r="AM1419" s="850" t="s">
        <v>10740</v>
      </c>
      <c r="AN1419" s="850">
        <v>31403</v>
      </c>
    </row>
    <row r="1420" spans="5:40">
      <c r="E1420" s="850" t="s">
        <v>4247</v>
      </c>
      <c r="F1420" s="850" t="s">
        <v>5711</v>
      </c>
      <c r="AM1420" s="850" t="s">
        <v>6138</v>
      </c>
      <c r="AN1420" s="850">
        <v>32201</v>
      </c>
    </row>
    <row r="1421" spans="5:40">
      <c r="E1421" s="850" t="s">
        <v>4103</v>
      </c>
      <c r="F1421" s="850" t="s">
        <v>5716</v>
      </c>
      <c r="AM1421" s="850" t="s">
        <v>10246</v>
      </c>
      <c r="AN1421" s="850">
        <v>32202</v>
      </c>
    </row>
    <row r="1422" spans="5:40">
      <c r="E1422" s="850" t="s">
        <v>4617</v>
      </c>
      <c r="F1422" s="850" t="s">
        <v>4599</v>
      </c>
      <c r="AM1422" s="850" t="s">
        <v>10742</v>
      </c>
      <c r="AN1422" s="850">
        <v>32203</v>
      </c>
    </row>
    <row r="1423" spans="5:40">
      <c r="E1423" s="850" t="s">
        <v>4394</v>
      </c>
      <c r="F1423" s="850" t="s">
        <v>5718</v>
      </c>
      <c r="AM1423" s="850" t="s">
        <v>10743</v>
      </c>
      <c r="AN1423" s="850">
        <v>32204</v>
      </c>
    </row>
    <row r="1424" spans="5:40">
      <c r="E1424" s="850" t="s">
        <v>5725</v>
      </c>
      <c r="F1424" s="850" t="s">
        <v>5721</v>
      </c>
      <c r="AM1424" s="850" t="s">
        <v>10741</v>
      </c>
      <c r="AN1424" s="850">
        <v>32205</v>
      </c>
    </row>
    <row r="1425" spans="5:40">
      <c r="E1425" s="850" t="s">
        <v>4916</v>
      </c>
      <c r="F1425" s="850" t="s">
        <v>1094</v>
      </c>
      <c r="AM1425" s="850" t="s">
        <v>8271</v>
      </c>
      <c r="AN1425" s="850">
        <v>32206</v>
      </c>
    </row>
    <row r="1426" spans="5:40">
      <c r="E1426" s="850" t="s">
        <v>5726</v>
      </c>
      <c r="F1426" s="850" t="s">
        <v>3540</v>
      </c>
      <c r="AM1426" s="850" t="s">
        <v>10744</v>
      </c>
      <c r="AN1426" s="850">
        <v>32207</v>
      </c>
    </row>
    <row r="1427" spans="5:40">
      <c r="E1427" s="850" t="s">
        <v>5728</v>
      </c>
      <c r="F1427" s="850" t="s">
        <v>5727</v>
      </c>
      <c r="AM1427" s="850" t="s">
        <v>10745</v>
      </c>
      <c r="AN1427" s="850">
        <v>32209</v>
      </c>
    </row>
    <row r="1428" spans="5:40">
      <c r="E1428" s="850" t="s">
        <v>3860</v>
      </c>
      <c r="F1428" s="850" t="s">
        <v>2658</v>
      </c>
      <c r="AM1428" s="850" t="s">
        <v>803</v>
      </c>
      <c r="AN1428" s="850">
        <v>32343</v>
      </c>
    </row>
    <row r="1429" spans="5:40">
      <c r="E1429" s="850" t="s">
        <v>5729</v>
      </c>
      <c r="F1429" s="850" t="s">
        <v>3520</v>
      </c>
      <c r="AM1429" s="850" t="s">
        <v>10747</v>
      </c>
      <c r="AN1429" s="850">
        <v>32386</v>
      </c>
    </row>
    <row r="1430" spans="5:40">
      <c r="E1430" s="850" t="s">
        <v>5731</v>
      </c>
      <c r="F1430" s="850" t="s">
        <v>3497</v>
      </c>
      <c r="AM1430" s="850" t="s">
        <v>10748</v>
      </c>
      <c r="AN1430" s="850">
        <v>32441</v>
      </c>
    </row>
    <row r="1431" spans="5:40">
      <c r="E1431" s="850" t="s">
        <v>3548</v>
      </c>
      <c r="F1431" s="850" t="s">
        <v>5735</v>
      </c>
      <c r="AM1431" s="850" t="s">
        <v>10749</v>
      </c>
      <c r="AN1431" s="850">
        <v>32448</v>
      </c>
    </row>
    <row r="1432" spans="5:40">
      <c r="E1432" s="850" t="s">
        <v>5736</v>
      </c>
      <c r="F1432" s="850" t="s">
        <v>2711</v>
      </c>
      <c r="AM1432" s="850" t="s">
        <v>10750</v>
      </c>
      <c r="AN1432" s="850">
        <v>32449</v>
      </c>
    </row>
    <row r="1433" spans="5:40">
      <c r="E1433" s="850" t="s">
        <v>5740</v>
      </c>
      <c r="F1433" s="850" t="s">
        <v>5739</v>
      </c>
      <c r="AM1433" s="850" t="s">
        <v>10601</v>
      </c>
      <c r="AN1433" s="850">
        <v>32501</v>
      </c>
    </row>
    <row r="1434" spans="5:40">
      <c r="E1434" s="850" t="s">
        <v>675</v>
      </c>
      <c r="F1434" s="850" t="s">
        <v>5741</v>
      </c>
      <c r="AM1434" s="850" t="s">
        <v>2098</v>
      </c>
      <c r="AN1434" s="850">
        <v>32505</v>
      </c>
    </row>
    <row r="1435" spans="5:40">
      <c r="E1435" s="850" t="s">
        <v>2643</v>
      </c>
      <c r="F1435" s="850" t="s">
        <v>4017</v>
      </c>
      <c r="AM1435" s="850" t="s">
        <v>10751</v>
      </c>
      <c r="AN1435" s="850">
        <v>32525</v>
      </c>
    </row>
    <row r="1436" spans="5:40">
      <c r="E1436" s="850" t="s">
        <v>5743</v>
      </c>
      <c r="F1436" s="850" t="s">
        <v>5742</v>
      </c>
      <c r="AM1436" s="850" t="s">
        <v>10752</v>
      </c>
      <c r="AN1436" s="850">
        <v>32526</v>
      </c>
    </row>
    <row r="1437" spans="5:40">
      <c r="E1437" s="850" t="s">
        <v>5745</v>
      </c>
      <c r="F1437" s="850" t="s">
        <v>5247</v>
      </c>
      <c r="AM1437" s="850" t="s">
        <v>10753</v>
      </c>
      <c r="AN1437" s="850">
        <v>32527</v>
      </c>
    </row>
    <row r="1438" spans="5:40">
      <c r="E1438" s="850" t="s">
        <v>5754</v>
      </c>
      <c r="F1438" s="850" t="s">
        <v>5749</v>
      </c>
      <c r="AM1438" s="850" t="s">
        <v>10755</v>
      </c>
      <c r="AN1438" s="850">
        <v>32528</v>
      </c>
    </row>
    <row r="1439" spans="5:40">
      <c r="E1439" s="850" t="s">
        <v>5758</v>
      </c>
      <c r="F1439" s="850" t="s">
        <v>5756</v>
      </c>
      <c r="AM1439" s="850" t="s">
        <v>10756</v>
      </c>
      <c r="AN1439" s="850">
        <v>33101</v>
      </c>
    </row>
    <row r="1440" spans="5:40">
      <c r="E1440" s="850" t="s">
        <v>4955</v>
      </c>
      <c r="F1440" s="850" t="s">
        <v>5759</v>
      </c>
      <c r="AM1440" s="850" t="s">
        <v>10757</v>
      </c>
      <c r="AN1440" s="850">
        <v>33102</v>
      </c>
    </row>
    <row r="1441" spans="5:40">
      <c r="E1441" s="850" t="s">
        <v>5761</v>
      </c>
      <c r="F1441" s="850" t="s">
        <v>2808</v>
      </c>
      <c r="AM1441" s="850" t="s">
        <v>10758</v>
      </c>
      <c r="AN1441" s="850">
        <v>33103</v>
      </c>
    </row>
    <row r="1442" spans="5:40">
      <c r="E1442" s="850" t="s">
        <v>5767</v>
      </c>
      <c r="F1442" s="850" t="s">
        <v>5763</v>
      </c>
      <c r="AM1442" s="850" t="s">
        <v>10759</v>
      </c>
      <c r="AN1442" s="850">
        <v>33104</v>
      </c>
    </row>
    <row r="1443" spans="5:40">
      <c r="E1443" s="850" t="s">
        <v>2072</v>
      </c>
      <c r="F1443" s="850" t="s">
        <v>5771</v>
      </c>
      <c r="AM1443" s="850" t="s">
        <v>3715</v>
      </c>
      <c r="AN1443" s="850">
        <v>33202</v>
      </c>
    </row>
    <row r="1444" spans="5:40">
      <c r="E1444" s="850" t="s">
        <v>5775</v>
      </c>
      <c r="F1444" s="850" t="s">
        <v>5772</v>
      </c>
      <c r="AM1444" s="850" t="s">
        <v>10760</v>
      </c>
      <c r="AN1444" s="850">
        <v>33203</v>
      </c>
    </row>
    <row r="1445" spans="5:40">
      <c r="E1445" s="850" t="s">
        <v>5777</v>
      </c>
      <c r="F1445" s="850" t="s">
        <v>895</v>
      </c>
      <c r="AM1445" s="850" t="s">
        <v>9933</v>
      </c>
      <c r="AN1445" s="850">
        <v>33204</v>
      </c>
    </row>
    <row r="1446" spans="5:40">
      <c r="E1446" s="850" t="s">
        <v>1307</v>
      </c>
      <c r="F1446" s="850" t="s">
        <v>1638</v>
      </c>
      <c r="AM1446" s="850" t="s">
        <v>10761</v>
      </c>
      <c r="AN1446" s="850">
        <v>33205</v>
      </c>
    </row>
    <row r="1447" spans="5:40">
      <c r="E1447" s="850" t="s">
        <v>4908</v>
      </c>
      <c r="F1447" s="850" t="s">
        <v>3521</v>
      </c>
      <c r="AM1447" s="850" t="s">
        <v>5409</v>
      </c>
      <c r="AN1447" s="850">
        <v>33207</v>
      </c>
    </row>
    <row r="1448" spans="5:40">
      <c r="E1448" s="850" t="s">
        <v>5778</v>
      </c>
      <c r="F1448" s="850" t="s">
        <v>1992</v>
      </c>
      <c r="AM1448" s="850" t="s">
        <v>10762</v>
      </c>
      <c r="AN1448" s="850">
        <v>33208</v>
      </c>
    </row>
    <row r="1449" spans="5:40">
      <c r="E1449" s="850" t="s">
        <v>4722</v>
      </c>
      <c r="F1449" s="850" t="s">
        <v>5779</v>
      </c>
      <c r="AM1449" s="850" t="s">
        <v>10763</v>
      </c>
      <c r="AN1449" s="850">
        <v>33209</v>
      </c>
    </row>
    <row r="1450" spans="5:40">
      <c r="E1450" s="850" t="s">
        <v>1732</v>
      </c>
      <c r="F1450" s="850" t="s">
        <v>5780</v>
      </c>
      <c r="AM1450" s="850" t="s">
        <v>10764</v>
      </c>
      <c r="AN1450" s="850">
        <v>33210</v>
      </c>
    </row>
    <row r="1451" spans="5:40">
      <c r="E1451" s="850" t="s">
        <v>5782</v>
      </c>
      <c r="F1451" s="850" t="s">
        <v>3932</v>
      </c>
      <c r="AM1451" s="850" t="s">
        <v>10765</v>
      </c>
      <c r="AN1451" s="850">
        <v>33211</v>
      </c>
    </row>
    <row r="1452" spans="5:40">
      <c r="E1452" s="850" t="s">
        <v>5785</v>
      </c>
      <c r="F1452" s="850" t="s">
        <v>5783</v>
      </c>
      <c r="AM1452" s="850" t="s">
        <v>10766</v>
      </c>
      <c r="AN1452" s="850">
        <v>33212</v>
      </c>
    </row>
    <row r="1453" spans="5:40">
      <c r="E1453" s="850" t="s">
        <v>5786</v>
      </c>
      <c r="F1453" s="850" t="s">
        <v>4425</v>
      </c>
      <c r="AM1453" s="850" t="s">
        <v>3941</v>
      </c>
      <c r="AN1453" s="850">
        <v>33213</v>
      </c>
    </row>
    <row r="1454" spans="5:40">
      <c r="E1454" s="850" t="s">
        <v>1113</v>
      </c>
      <c r="F1454" s="850" t="s">
        <v>5789</v>
      </c>
      <c r="AM1454" s="850" t="s">
        <v>6726</v>
      </c>
      <c r="AN1454" s="850">
        <v>33214</v>
      </c>
    </row>
    <row r="1455" spans="5:40">
      <c r="E1455" s="850" t="s">
        <v>920</v>
      </c>
      <c r="F1455" s="850" t="s">
        <v>4635</v>
      </c>
      <c r="AM1455" s="850" t="s">
        <v>10767</v>
      </c>
      <c r="AN1455" s="850">
        <v>33215</v>
      </c>
    </row>
    <row r="1456" spans="5:40">
      <c r="E1456" s="850" t="s">
        <v>5792</v>
      </c>
      <c r="F1456" s="850" t="s">
        <v>4751</v>
      </c>
      <c r="AM1456" s="850" t="s">
        <v>10768</v>
      </c>
      <c r="AN1456" s="850">
        <v>33216</v>
      </c>
    </row>
    <row r="1457" spans="5:40">
      <c r="E1457" s="850" t="s">
        <v>812</v>
      </c>
      <c r="F1457" s="850" t="s">
        <v>5797</v>
      </c>
      <c r="AM1457" s="850" t="s">
        <v>10769</v>
      </c>
      <c r="AN1457" s="850">
        <v>33346</v>
      </c>
    </row>
    <row r="1458" spans="5:40">
      <c r="E1458" s="850" t="s">
        <v>3725</v>
      </c>
      <c r="F1458" s="850" t="s">
        <v>5798</v>
      </c>
      <c r="AM1458" s="850" t="s">
        <v>10770</v>
      </c>
      <c r="AN1458" s="850">
        <v>33423</v>
      </c>
    </row>
    <row r="1459" spans="5:40">
      <c r="E1459" s="850" t="s">
        <v>1737</v>
      </c>
      <c r="F1459" s="850" t="s">
        <v>5801</v>
      </c>
      <c r="AM1459" s="850" t="s">
        <v>6784</v>
      </c>
      <c r="AN1459" s="850">
        <v>33445</v>
      </c>
    </row>
    <row r="1460" spans="5:40">
      <c r="E1460" s="850" t="s">
        <v>5802</v>
      </c>
      <c r="F1460" s="850" t="s">
        <v>4711</v>
      </c>
      <c r="AM1460" s="850" t="s">
        <v>6800</v>
      </c>
      <c r="AN1460" s="850">
        <v>33461</v>
      </c>
    </row>
    <row r="1461" spans="5:40">
      <c r="E1461" s="850" t="s">
        <v>5675</v>
      </c>
      <c r="F1461" s="850" t="s">
        <v>5634</v>
      </c>
      <c r="AM1461" s="850" t="s">
        <v>630</v>
      </c>
      <c r="AN1461" s="850">
        <v>33586</v>
      </c>
    </row>
    <row r="1462" spans="5:40">
      <c r="E1462" s="850" t="s">
        <v>5806</v>
      </c>
      <c r="F1462" s="850" t="s">
        <v>5804</v>
      </c>
      <c r="AM1462" s="850" t="s">
        <v>10771</v>
      </c>
      <c r="AN1462" s="850">
        <v>33606</v>
      </c>
    </row>
    <row r="1463" spans="5:40">
      <c r="E1463" s="850" t="s">
        <v>5809</v>
      </c>
      <c r="F1463" s="850" t="s">
        <v>5795</v>
      </c>
      <c r="AM1463" s="850" t="s">
        <v>10772</v>
      </c>
      <c r="AN1463" s="850">
        <v>33622</v>
      </c>
    </row>
    <row r="1464" spans="5:40">
      <c r="E1464" s="850" t="s">
        <v>5175</v>
      </c>
      <c r="F1464" s="850" t="s">
        <v>5810</v>
      </c>
      <c r="AM1464" s="850" t="s">
        <v>6002</v>
      </c>
      <c r="AN1464" s="850">
        <v>33623</v>
      </c>
    </row>
    <row r="1465" spans="5:40">
      <c r="E1465" s="850" t="s">
        <v>5811</v>
      </c>
      <c r="F1465" s="850" t="s">
        <v>2266</v>
      </c>
      <c r="AM1465" s="850" t="s">
        <v>10773</v>
      </c>
      <c r="AN1465" s="850">
        <v>33643</v>
      </c>
    </row>
    <row r="1466" spans="5:40">
      <c r="E1466" s="850" t="s">
        <v>1819</v>
      </c>
      <c r="F1466" s="850" t="s">
        <v>5812</v>
      </c>
      <c r="AM1466" s="850" t="s">
        <v>5815</v>
      </c>
      <c r="AN1466" s="850">
        <v>33663</v>
      </c>
    </row>
    <row r="1467" spans="5:40">
      <c r="E1467" s="850" t="s">
        <v>5813</v>
      </c>
      <c r="F1467" s="850" t="s">
        <v>4996</v>
      </c>
      <c r="AM1467" s="850" t="s">
        <v>4515</v>
      </c>
      <c r="AN1467" s="850">
        <v>33666</v>
      </c>
    </row>
    <row r="1468" spans="5:40">
      <c r="E1468" s="850" t="s">
        <v>793</v>
      </c>
      <c r="F1468" s="850" t="s">
        <v>1024</v>
      </c>
      <c r="AM1468" s="850" t="s">
        <v>10774</v>
      </c>
      <c r="AN1468" s="850">
        <v>33681</v>
      </c>
    </row>
    <row r="1469" spans="5:40">
      <c r="E1469" s="850" t="s">
        <v>552</v>
      </c>
      <c r="F1469" s="850" t="s">
        <v>4963</v>
      </c>
      <c r="AM1469" s="850" t="s">
        <v>10775</v>
      </c>
      <c r="AN1469" s="850">
        <v>34101</v>
      </c>
    </row>
    <row r="1470" spans="5:40">
      <c r="E1470" s="850" t="s">
        <v>5816</v>
      </c>
      <c r="F1470" s="850" t="s">
        <v>69</v>
      </c>
      <c r="AM1470" s="850" t="s">
        <v>10776</v>
      </c>
      <c r="AN1470" s="850">
        <v>34102</v>
      </c>
    </row>
    <row r="1471" spans="5:40">
      <c r="E1471" s="850" t="s">
        <v>2183</v>
      </c>
      <c r="F1471" s="850" t="s">
        <v>5817</v>
      </c>
      <c r="AM1471" s="850" t="s">
        <v>4302</v>
      </c>
      <c r="AN1471" s="850">
        <v>34103</v>
      </c>
    </row>
    <row r="1472" spans="5:40">
      <c r="E1472" s="850" t="s">
        <v>3186</v>
      </c>
      <c r="F1472" s="850" t="s">
        <v>2470</v>
      </c>
      <c r="AM1472" s="850" t="s">
        <v>10777</v>
      </c>
      <c r="AN1472" s="850">
        <v>34104</v>
      </c>
    </row>
    <row r="1473" spans="5:40">
      <c r="E1473" s="850" t="s">
        <v>1809</v>
      </c>
      <c r="F1473" s="850" t="s">
        <v>5818</v>
      </c>
      <c r="AM1473" s="850" t="s">
        <v>10778</v>
      </c>
      <c r="AN1473" s="850">
        <v>34105</v>
      </c>
    </row>
    <row r="1474" spans="5:40">
      <c r="E1474" s="850" t="s">
        <v>4527</v>
      </c>
      <c r="F1474" s="850" t="s">
        <v>5819</v>
      </c>
      <c r="AM1474" s="850" t="s">
        <v>4175</v>
      </c>
      <c r="AN1474" s="850">
        <v>34106</v>
      </c>
    </row>
    <row r="1475" spans="5:40">
      <c r="E1475" s="850" t="s">
        <v>5535</v>
      </c>
      <c r="F1475" s="850" t="s">
        <v>5821</v>
      </c>
      <c r="AM1475" s="850" t="s">
        <v>10153</v>
      </c>
      <c r="AN1475" s="850">
        <v>34107</v>
      </c>
    </row>
    <row r="1476" spans="5:40">
      <c r="E1476" s="850" t="s">
        <v>5822</v>
      </c>
      <c r="F1476" s="850" t="s">
        <v>708</v>
      </c>
      <c r="AM1476" s="850" t="s">
        <v>5708</v>
      </c>
      <c r="AN1476" s="850">
        <v>34108</v>
      </c>
    </row>
    <row r="1477" spans="5:40">
      <c r="E1477" s="850" t="s">
        <v>3085</v>
      </c>
      <c r="F1477" s="850" t="s">
        <v>3037</v>
      </c>
      <c r="AM1477" s="850" t="s">
        <v>10779</v>
      </c>
      <c r="AN1477" s="850">
        <v>34202</v>
      </c>
    </row>
    <row r="1478" spans="5:40">
      <c r="E1478" s="850" t="s">
        <v>4095</v>
      </c>
      <c r="F1478" s="850" t="s">
        <v>3336</v>
      </c>
      <c r="AM1478" s="850" t="s">
        <v>3050</v>
      </c>
      <c r="AN1478" s="850">
        <v>34203</v>
      </c>
    </row>
    <row r="1479" spans="5:40">
      <c r="E1479" s="850" t="s">
        <v>5826</v>
      </c>
      <c r="F1479" s="850" t="s">
        <v>5824</v>
      </c>
      <c r="AM1479" s="850" t="s">
        <v>10780</v>
      </c>
      <c r="AN1479" s="850">
        <v>34204</v>
      </c>
    </row>
    <row r="1480" spans="5:40">
      <c r="E1480" s="850" t="s">
        <v>2292</v>
      </c>
      <c r="F1480" s="850" t="s">
        <v>229</v>
      </c>
      <c r="AM1480" s="850" t="s">
        <v>5296</v>
      </c>
      <c r="AN1480" s="850">
        <v>34205</v>
      </c>
    </row>
    <row r="1481" spans="5:40">
      <c r="E1481" s="850" t="s">
        <v>2622</v>
      </c>
      <c r="F1481" s="850" t="s">
        <v>5084</v>
      </c>
      <c r="AM1481" s="850" t="s">
        <v>8205</v>
      </c>
      <c r="AN1481" s="850">
        <v>34207</v>
      </c>
    </row>
    <row r="1482" spans="5:40">
      <c r="E1482" s="850" t="s">
        <v>5828</v>
      </c>
      <c r="F1482" s="850" t="s">
        <v>1667</v>
      </c>
      <c r="AM1482" s="850" t="s">
        <v>4806</v>
      </c>
      <c r="AN1482" s="850">
        <v>34208</v>
      </c>
    </row>
    <row r="1483" spans="5:40">
      <c r="E1483" s="850" t="s">
        <v>5830</v>
      </c>
      <c r="F1483" s="850" t="s">
        <v>2544</v>
      </c>
      <c r="AM1483" s="850" t="s">
        <v>10646</v>
      </c>
      <c r="AN1483" s="850">
        <v>34209</v>
      </c>
    </row>
    <row r="1484" spans="5:40">
      <c r="E1484" s="850" t="s">
        <v>5547</v>
      </c>
      <c r="F1484" s="850" t="s">
        <v>5523</v>
      </c>
      <c r="AM1484" s="850" t="s">
        <v>7628</v>
      </c>
      <c r="AN1484" s="850">
        <v>34210</v>
      </c>
    </row>
    <row r="1485" spans="5:40">
      <c r="E1485" s="850" t="s">
        <v>4413</v>
      </c>
      <c r="F1485" s="850" t="s">
        <v>1116</v>
      </c>
      <c r="AM1485" s="850" t="s">
        <v>4820</v>
      </c>
      <c r="AN1485" s="850">
        <v>34211</v>
      </c>
    </row>
    <row r="1486" spans="5:40">
      <c r="E1486" s="850" t="s">
        <v>5831</v>
      </c>
      <c r="F1486" s="850" t="s">
        <v>4182</v>
      </c>
      <c r="AM1486" s="850" t="s">
        <v>10746</v>
      </c>
      <c r="AN1486" s="850">
        <v>34212</v>
      </c>
    </row>
    <row r="1487" spans="5:40">
      <c r="E1487" s="850" t="s">
        <v>5832</v>
      </c>
      <c r="F1487" s="850" t="s">
        <v>3890</v>
      </c>
      <c r="AM1487" s="850" t="s">
        <v>7414</v>
      </c>
      <c r="AN1487" s="850">
        <v>34213</v>
      </c>
    </row>
    <row r="1488" spans="5:40">
      <c r="E1488" s="850" t="s">
        <v>800</v>
      </c>
      <c r="F1488" s="850" t="s">
        <v>1545</v>
      </c>
      <c r="AM1488" s="850" t="s">
        <v>10781</v>
      </c>
      <c r="AN1488" s="850">
        <v>34214</v>
      </c>
    </row>
    <row r="1489" spans="5:40">
      <c r="E1489" s="850" t="s">
        <v>5607</v>
      </c>
      <c r="F1489" s="850" t="s">
        <v>5834</v>
      </c>
      <c r="AM1489" s="850" t="s">
        <v>9407</v>
      </c>
      <c r="AN1489" s="850">
        <v>34215</v>
      </c>
    </row>
    <row r="1490" spans="5:40">
      <c r="E1490" s="850" t="s">
        <v>5836</v>
      </c>
      <c r="F1490" s="850" t="s">
        <v>5787</v>
      </c>
      <c r="AM1490" s="850" t="s">
        <v>6762</v>
      </c>
      <c r="AN1490" s="850">
        <v>34302</v>
      </c>
    </row>
    <row r="1491" spans="5:40">
      <c r="E1491" s="850" t="s">
        <v>5837</v>
      </c>
      <c r="F1491" s="850" t="s">
        <v>460</v>
      </c>
      <c r="AM1491" s="850" t="s">
        <v>8355</v>
      </c>
      <c r="AN1491" s="850">
        <v>34304</v>
      </c>
    </row>
    <row r="1492" spans="5:40">
      <c r="E1492" s="850" t="s">
        <v>1903</v>
      </c>
      <c r="F1492" s="850" t="s">
        <v>5843</v>
      </c>
      <c r="AM1492" s="850" t="s">
        <v>10782</v>
      </c>
      <c r="AN1492" s="850">
        <v>34307</v>
      </c>
    </row>
    <row r="1493" spans="5:40">
      <c r="E1493" s="850" t="s">
        <v>5845</v>
      </c>
      <c r="F1493" s="850" t="s">
        <v>5442</v>
      </c>
      <c r="AM1493" s="850" t="s">
        <v>3192</v>
      </c>
      <c r="AN1493" s="850">
        <v>34309</v>
      </c>
    </row>
    <row r="1494" spans="5:40">
      <c r="E1494" s="850" t="s">
        <v>5849</v>
      </c>
      <c r="F1494" s="850" t="s">
        <v>5848</v>
      </c>
      <c r="AM1494" s="850" t="s">
        <v>10783</v>
      </c>
      <c r="AN1494" s="850">
        <v>34368</v>
      </c>
    </row>
    <row r="1495" spans="5:40">
      <c r="E1495" s="850" t="s">
        <v>5851</v>
      </c>
      <c r="F1495" s="850" t="s">
        <v>5850</v>
      </c>
      <c r="AM1495" s="850" t="s">
        <v>4628</v>
      </c>
      <c r="AN1495" s="850">
        <v>34369</v>
      </c>
    </row>
    <row r="1496" spans="5:40">
      <c r="E1496" s="850" t="s">
        <v>1414</v>
      </c>
      <c r="F1496" s="850" t="s">
        <v>2653</v>
      </c>
      <c r="AM1496" s="850" t="s">
        <v>4866</v>
      </c>
      <c r="AN1496" s="850">
        <v>34431</v>
      </c>
    </row>
    <row r="1497" spans="5:40">
      <c r="E1497" s="850" t="s">
        <v>5855</v>
      </c>
      <c r="F1497" s="850" t="s">
        <v>5853</v>
      </c>
      <c r="AM1497" s="850" t="s">
        <v>10784</v>
      </c>
      <c r="AN1497" s="850">
        <v>34462</v>
      </c>
    </row>
    <row r="1498" spans="5:40">
      <c r="E1498" s="850" t="s">
        <v>1082</v>
      </c>
      <c r="F1498" s="850" t="s">
        <v>5856</v>
      </c>
      <c r="AM1498" s="850" t="s">
        <v>10785</v>
      </c>
      <c r="AN1498" s="850">
        <v>34545</v>
      </c>
    </row>
    <row r="1499" spans="5:40">
      <c r="E1499" s="850" t="s">
        <v>5861</v>
      </c>
      <c r="F1499" s="850" t="s">
        <v>5860</v>
      </c>
      <c r="AM1499" s="850" t="s">
        <v>10786</v>
      </c>
      <c r="AN1499" s="850">
        <v>35201</v>
      </c>
    </row>
    <row r="1500" spans="5:40">
      <c r="E1500" s="850" t="s">
        <v>753</v>
      </c>
      <c r="F1500" s="850" t="s">
        <v>1916</v>
      </c>
      <c r="AM1500" s="850" t="s">
        <v>6765</v>
      </c>
      <c r="AN1500" s="850">
        <v>35202</v>
      </c>
    </row>
    <row r="1501" spans="5:40">
      <c r="E1501" s="850" t="s">
        <v>4099</v>
      </c>
      <c r="F1501" s="850" t="s">
        <v>5863</v>
      </c>
      <c r="AM1501" s="850" t="s">
        <v>4664</v>
      </c>
      <c r="AN1501" s="850">
        <v>35203</v>
      </c>
    </row>
    <row r="1502" spans="5:40">
      <c r="E1502" s="850" t="s">
        <v>5864</v>
      </c>
      <c r="F1502" s="850" t="s">
        <v>1401</v>
      </c>
      <c r="AM1502" s="850" t="s">
        <v>10453</v>
      </c>
      <c r="AN1502" s="850">
        <v>35204</v>
      </c>
    </row>
    <row r="1503" spans="5:40">
      <c r="E1503" s="850" t="s">
        <v>2725</v>
      </c>
      <c r="F1503" s="850" t="s">
        <v>5866</v>
      </c>
      <c r="AM1503" s="850" t="s">
        <v>8335</v>
      </c>
      <c r="AN1503" s="850">
        <v>35206</v>
      </c>
    </row>
    <row r="1504" spans="5:40">
      <c r="E1504" s="850" t="s">
        <v>35</v>
      </c>
      <c r="F1504" s="850" t="s">
        <v>5867</v>
      </c>
      <c r="AM1504" s="850" t="s">
        <v>8845</v>
      </c>
      <c r="AN1504" s="850">
        <v>35207</v>
      </c>
    </row>
    <row r="1505" spans="5:40">
      <c r="E1505" s="850" t="s">
        <v>4039</v>
      </c>
      <c r="F1505" s="850" t="s">
        <v>3518</v>
      </c>
      <c r="AM1505" s="850" t="s">
        <v>10787</v>
      </c>
      <c r="AN1505" s="850">
        <v>35208</v>
      </c>
    </row>
    <row r="1506" spans="5:40">
      <c r="E1506" s="850" t="s">
        <v>5871</v>
      </c>
      <c r="F1506" s="850" t="s">
        <v>5869</v>
      </c>
      <c r="AM1506" s="850" t="s">
        <v>10788</v>
      </c>
      <c r="AN1506" s="850">
        <v>35210</v>
      </c>
    </row>
    <row r="1507" spans="5:40">
      <c r="E1507" s="850" t="s">
        <v>1579</v>
      </c>
      <c r="F1507" s="850" t="s">
        <v>5874</v>
      </c>
      <c r="AM1507" s="850" t="s">
        <v>10789</v>
      </c>
      <c r="AN1507" s="850">
        <v>35211</v>
      </c>
    </row>
    <row r="1508" spans="5:40">
      <c r="E1508" s="850" t="s">
        <v>4535</v>
      </c>
      <c r="F1508" s="850" t="s">
        <v>5875</v>
      </c>
      <c r="AM1508" s="850" t="s">
        <v>8242</v>
      </c>
      <c r="AN1508" s="850">
        <v>35212</v>
      </c>
    </row>
    <row r="1509" spans="5:40">
      <c r="E1509" s="850" t="s">
        <v>5879</v>
      </c>
      <c r="F1509" s="850" t="s">
        <v>3468</v>
      </c>
      <c r="AM1509" s="850" t="s">
        <v>10790</v>
      </c>
      <c r="AN1509" s="850">
        <v>35213</v>
      </c>
    </row>
    <row r="1510" spans="5:40">
      <c r="E1510" s="850" t="s">
        <v>1981</v>
      </c>
      <c r="F1510" s="850" t="s">
        <v>5075</v>
      </c>
      <c r="AM1510" s="850" t="s">
        <v>10616</v>
      </c>
      <c r="AN1510" s="850">
        <v>35215</v>
      </c>
    </row>
    <row r="1511" spans="5:40">
      <c r="E1511" s="850" t="s">
        <v>5880</v>
      </c>
      <c r="F1511" s="850" t="s">
        <v>4587</v>
      </c>
      <c r="AM1511" s="850" t="s">
        <v>10635</v>
      </c>
      <c r="AN1511" s="850">
        <v>35216</v>
      </c>
    </row>
    <row r="1512" spans="5:40">
      <c r="E1512" s="850" t="s">
        <v>5882</v>
      </c>
      <c r="F1512" s="850" t="s">
        <v>5881</v>
      </c>
      <c r="AM1512" s="850" t="s">
        <v>2033</v>
      </c>
      <c r="AN1512" s="850">
        <v>35305</v>
      </c>
    </row>
    <row r="1513" spans="5:40">
      <c r="E1513" s="850" t="s">
        <v>5163</v>
      </c>
      <c r="F1513" s="850" t="s">
        <v>5885</v>
      </c>
      <c r="AM1513" s="850" t="s">
        <v>10791</v>
      </c>
      <c r="AN1513" s="850">
        <v>35321</v>
      </c>
    </row>
    <row r="1514" spans="5:40">
      <c r="E1514" s="850" t="s">
        <v>4291</v>
      </c>
      <c r="F1514" s="850" t="s">
        <v>2219</v>
      </c>
      <c r="AM1514" s="850" t="s">
        <v>7159</v>
      </c>
      <c r="AN1514" s="850">
        <v>35341</v>
      </c>
    </row>
    <row r="1515" spans="5:40">
      <c r="E1515" s="850" t="s">
        <v>5887</v>
      </c>
      <c r="F1515" s="850" t="s">
        <v>2957</v>
      </c>
      <c r="AM1515" s="850" t="s">
        <v>10792</v>
      </c>
      <c r="AN1515" s="850">
        <v>35343</v>
      </c>
    </row>
    <row r="1516" spans="5:40">
      <c r="E1516" s="850" t="s">
        <v>5218</v>
      </c>
      <c r="F1516" s="850" t="s">
        <v>192</v>
      </c>
      <c r="AM1516" s="850" t="s">
        <v>7585</v>
      </c>
      <c r="AN1516" s="850">
        <v>35344</v>
      </c>
    </row>
    <row r="1517" spans="5:40">
      <c r="E1517" s="850" t="s">
        <v>1542</v>
      </c>
      <c r="F1517" s="850" t="s">
        <v>1863</v>
      </c>
      <c r="AM1517" s="850" t="s">
        <v>10709</v>
      </c>
      <c r="AN1517" s="850">
        <v>35502</v>
      </c>
    </row>
    <row r="1518" spans="5:40">
      <c r="E1518" s="850" t="s">
        <v>3810</v>
      </c>
      <c r="F1518" s="850" t="s">
        <v>701</v>
      </c>
      <c r="AM1518" s="850" t="s">
        <v>1770</v>
      </c>
      <c r="AN1518" s="850">
        <v>36201</v>
      </c>
    </row>
    <row r="1519" spans="5:40">
      <c r="E1519" s="850" t="s">
        <v>4697</v>
      </c>
      <c r="F1519" s="850" t="s">
        <v>3201</v>
      </c>
      <c r="AM1519" s="850" t="s">
        <v>5842</v>
      </c>
      <c r="AN1519" s="850">
        <v>36202</v>
      </c>
    </row>
    <row r="1520" spans="5:40">
      <c r="E1520" s="850" t="s">
        <v>5890</v>
      </c>
      <c r="F1520" s="850" t="s">
        <v>5889</v>
      </c>
      <c r="AM1520" s="850" t="s">
        <v>10793</v>
      </c>
      <c r="AN1520" s="850">
        <v>36203</v>
      </c>
    </row>
    <row r="1521" spans="5:40">
      <c r="E1521" s="850" t="s">
        <v>980</v>
      </c>
      <c r="F1521" s="850" t="s">
        <v>5892</v>
      </c>
      <c r="AM1521" s="850" t="s">
        <v>10794</v>
      </c>
      <c r="AN1521" s="850">
        <v>36204</v>
      </c>
    </row>
    <row r="1522" spans="5:40">
      <c r="E1522" s="850" t="s">
        <v>2703</v>
      </c>
      <c r="F1522" s="850" t="s">
        <v>4594</v>
      </c>
      <c r="AM1522" s="850" t="s">
        <v>10795</v>
      </c>
      <c r="AN1522" s="850">
        <v>36205</v>
      </c>
    </row>
    <row r="1523" spans="5:40">
      <c r="E1523" s="850" t="s">
        <v>2775</v>
      </c>
      <c r="F1523" s="850" t="s">
        <v>5894</v>
      </c>
      <c r="AM1523" s="850" t="s">
        <v>10566</v>
      </c>
      <c r="AN1523" s="850">
        <v>36206</v>
      </c>
    </row>
    <row r="1524" spans="5:40">
      <c r="E1524" s="850" t="s">
        <v>5895</v>
      </c>
      <c r="F1524" s="850" t="s">
        <v>5397</v>
      </c>
      <c r="AM1524" s="850" t="s">
        <v>10797</v>
      </c>
      <c r="AN1524" s="850">
        <v>36207</v>
      </c>
    </row>
    <row r="1525" spans="5:40">
      <c r="E1525" s="850" t="s">
        <v>3914</v>
      </c>
      <c r="F1525" s="850" t="s">
        <v>5896</v>
      </c>
      <c r="AM1525" s="850" t="s">
        <v>10798</v>
      </c>
      <c r="AN1525" s="850">
        <v>36208</v>
      </c>
    </row>
    <row r="1526" spans="5:40">
      <c r="E1526" s="850" t="s">
        <v>3250</v>
      </c>
      <c r="F1526" s="850" t="s">
        <v>4477</v>
      </c>
      <c r="AM1526" s="850" t="s">
        <v>8588</v>
      </c>
      <c r="AN1526" s="850">
        <v>36301</v>
      </c>
    </row>
    <row r="1527" spans="5:40">
      <c r="E1527" s="850" t="s">
        <v>2195</v>
      </c>
      <c r="F1527" s="850" t="s">
        <v>4493</v>
      </c>
      <c r="AM1527" s="850" t="s">
        <v>10799</v>
      </c>
      <c r="AN1527" s="850">
        <v>36302</v>
      </c>
    </row>
    <row r="1528" spans="5:40">
      <c r="E1528" s="850" t="s">
        <v>5900</v>
      </c>
      <c r="F1528" s="850" t="s">
        <v>5898</v>
      </c>
      <c r="AM1528" s="850" t="s">
        <v>10800</v>
      </c>
      <c r="AN1528" s="850">
        <v>36321</v>
      </c>
    </row>
    <row r="1529" spans="5:40">
      <c r="E1529" s="850" t="s">
        <v>5902</v>
      </c>
      <c r="F1529" s="850" t="s">
        <v>5060</v>
      </c>
      <c r="AM1529" s="850" t="s">
        <v>10801</v>
      </c>
      <c r="AN1529" s="850">
        <v>36341</v>
      </c>
    </row>
    <row r="1530" spans="5:40">
      <c r="E1530" s="850" t="s">
        <v>5905</v>
      </c>
      <c r="F1530" s="850" t="s">
        <v>5904</v>
      </c>
      <c r="AM1530" s="850" t="s">
        <v>3306</v>
      </c>
      <c r="AN1530" s="850">
        <v>36342</v>
      </c>
    </row>
    <row r="1531" spans="5:40">
      <c r="E1531" s="850" t="s">
        <v>3854</v>
      </c>
      <c r="F1531" s="850" t="s">
        <v>5906</v>
      </c>
      <c r="AM1531" s="850" t="s">
        <v>10802</v>
      </c>
      <c r="AN1531" s="850">
        <v>36368</v>
      </c>
    </row>
    <row r="1532" spans="5:40">
      <c r="E1532" s="850" t="s">
        <v>5908</v>
      </c>
      <c r="F1532" s="850" t="s">
        <v>2766</v>
      </c>
      <c r="AM1532" s="850" t="s">
        <v>10803</v>
      </c>
      <c r="AN1532" s="850">
        <v>36383</v>
      </c>
    </row>
    <row r="1533" spans="5:40">
      <c r="E1533" s="850" t="s">
        <v>5376</v>
      </c>
      <c r="F1533" s="850" t="s">
        <v>5909</v>
      </c>
      <c r="AM1533" s="850" t="s">
        <v>10804</v>
      </c>
      <c r="AN1533" s="850">
        <v>36387</v>
      </c>
    </row>
    <row r="1534" spans="5:40">
      <c r="E1534" s="850" t="s">
        <v>1932</v>
      </c>
      <c r="F1534" s="850" t="s">
        <v>1418</v>
      </c>
      <c r="AM1534" s="850" t="s">
        <v>10805</v>
      </c>
      <c r="AN1534" s="850">
        <v>36388</v>
      </c>
    </row>
    <row r="1535" spans="5:40">
      <c r="E1535" s="850" t="s">
        <v>5912</v>
      </c>
      <c r="F1535" s="850" t="s">
        <v>5910</v>
      </c>
      <c r="AM1535" s="850" t="s">
        <v>10603</v>
      </c>
      <c r="AN1535" s="850">
        <v>36401</v>
      </c>
    </row>
    <row r="1536" spans="5:40">
      <c r="E1536" s="850" t="s">
        <v>5913</v>
      </c>
      <c r="F1536" s="850" t="s">
        <v>2664</v>
      </c>
      <c r="AM1536" s="850" t="s">
        <v>10806</v>
      </c>
      <c r="AN1536" s="850">
        <v>36402</v>
      </c>
    </row>
    <row r="1537" spans="5:40">
      <c r="E1537" s="850" t="s">
        <v>2518</v>
      </c>
      <c r="F1537" s="850" t="s">
        <v>4549</v>
      </c>
      <c r="AM1537" s="850" t="s">
        <v>10807</v>
      </c>
      <c r="AN1537" s="850">
        <v>36403</v>
      </c>
    </row>
    <row r="1538" spans="5:40">
      <c r="E1538" s="850" t="s">
        <v>1914</v>
      </c>
      <c r="F1538" s="850" t="s">
        <v>774</v>
      </c>
      <c r="AM1538" s="850" t="s">
        <v>1216</v>
      </c>
      <c r="AN1538" s="850">
        <v>36404</v>
      </c>
    </row>
    <row r="1539" spans="5:40">
      <c r="E1539" s="850" t="s">
        <v>5915</v>
      </c>
      <c r="F1539" s="850" t="s">
        <v>4504</v>
      </c>
      <c r="AM1539" s="850" t="s">
        <v>10808</v>
      </c>
      <c r="AN1539" s="850">
        <v>36405</v>
      </c>
    </row>
    <row r="1540" spans="5:40">
      <c r="E1540" s="850" t="s">
        <v>4769</v>
      </c>
      <c r="F1540" s="850" t="s">
        <v>5840</v>
      </c>
      <c r="AM1540" s="850" t="s">
        <v>9615</v>
      </c>
      <c r="AN1540" s="850">
        <v>36468</v>
      </c>
    </row>
    <row r="1541" spans="5:40">
      <c r="E1541" s="850" t="s">
        <v>5916</v>
      </c>
      <c r="F1541" s="850" t="s">
        <v>2130</v>
      </c>
      <c r="AM1541" s="850" t="s">
        <v>2287</v>
      </c>
      <c r="AN1541" s="850">
        <v>36489</v>
      </c>
    </row>
    <row r="1542" spans="5:40">
      <c r="E1542" s="850" t="s">
        <v>1974</v>
      </c>
      <c r="F1542" s="850" t="s">
        <v>5679</v>
      </c>
      <c r="AM1542" s="850" t="s">
        <v>9187</v>
      </c>
      <c r="AN1542" s="850">
        <v>37201</v>
      </c>
    </row>
    <row r="1543" spans="5:40">
      <c r="E1543" s="850" t="s">
        <v>5917</v>
      </c>
      <c r="F1543" s="850" t="s">
        <v>2525</v>
      </c>
      <c r="AM1543" s="850" t="s">
        <v>5299</v>
      </c>
      <c r="AN1543" s="850">
        <v>37202</v>
      </c>
    </row>
    <row r="1544" spans="5:40">
      <c r="E1544" s="850" t="s">
        <v>5921</v>
      </c>
      <c r="F1544" s="850" t="s">
        <v>5920</v>
      </c>
      <c r="AM1544" s="850" t="s">
        <v>10809</v>
      </c>
      <c r="AN1544" s="850">
        <v>37203</v>
      </c>
    </row>
    <row r="1545" spans="5:40">
      <c r="E1545" s="850" t="s">
        <v>2825</v>
      </c>
      <c r="F1545" s="850" t="s">
        <v>5922</v>
      </c>
      <c r="AM1545" s="850" t="s">
        <v>10810</v>
      </c>
      <c r="AN1545" s="850">
        <v>37204</v>
      </c>
    </row>
    <row r="1546" spans="5:40">
      <c r="E1546" s="850" t="s">
        <v>5923</v>
      </c>
      <c r="F1546" s="850" t="s">
        <v>3072</v>
      </c>
      <c r="AM1546" s="850" t="s">
        <v>3359</v>
      </c>
      <c r="AN1546" s="850">
        <v>37205</v>
      </c>
    </row>
    <row r="1547" spans="5:40">
      <c r="E1547" s="850" t="s">
        <v>5928</v>
      </c>
      <c r="F1547" s="850" t="s">
        <v>5927</v>
      </c>
      <c r="AM1547" s="850" t="s">
        <v>3796</v>
      </c>
      <c r="AN1547" s="850">
        <v>37206</v>
      </c>
    </row>
    <row r="1548" spans="5:40">
      <c r="E1548" s="850" t="s">
        <v>5931</v>
      </c>
      <c r="F1548" s="850" t="s">
        <v>5929</v>
      </c>
      <c r="AM1548" s="850" t="s">
        <v>10811</v>
      </c>
      <c r="AN1548" s="850">
        <v>37207</v>
      </c>
    </row>
    <row r="1549" spans="5:40">
      <c r="E1549" s="850" t="s">
        <v>5932</v>
      </c>
      <c r="F1549" s="850" t="s">
        <v>3622</v>
      </c>
      <c r="AM1549" s="850" t="s">
        <v>10812</v>
      </c>
      <c r="AN1549" s="850">
        <v>37208</v>
      </c>
    </row>
    <row r="1550" spans="5:40">
      <c r="E1550" s="850" t="s">
        <v>1719</v>
      </c>
      <c r="F1550" s="850" t="s">
        <v>5935</v>
      </c>
      <c r="AM1550" s="850" t="s">
        <v>9029</v>
      </c>
      <c r="AN1550" s="850">
        <v>37322</v>
      </c>
    </row>
    <row r="1551" spans="5:40">
      <c r="E1551" s="850" t="s">
        <v>5940</v>
      </c>
      <c r="F1551" s="850" t="s">
        <v>5938</v>
      </c>
      <c r="AM1551" s="850" t="s">
        <v>2880</v>
      </c>
      <c r="AN1551" s="850">
        <v>37324</v>
      </c>
    </row>
    <row r="1552" spans="5:40">
      <c r="E1552" s="850" t="s">
        <v>1683</v>
      </c>
      <c r="F1552" s="850" t="s">
        <v>5942</v>
      </c>
      <c r="AM1552" s="850" t="s">
        <v>8663</v>
      </c>
      <c r="AN1552" s="850">
        <v>37341</v>
      </c>
    </row>
    <row r="1553" spans="5:40">
      <c r="E1553" s="850" t="s">
        <v>73</v>
      </c>
      <c r="F1553" s="850" t="s">
        <v>5944</v>
      </c>
      <c r="AM1553" s="850" t="s">
        <v>10813</v>
      </c>
      <c r="AN1553" s="850">
        <v>37364</v>
      </c>
    </row>
    <row r="1554" spans="5:40">
      <c r="E1554" s="850" t="s">
        <v>5253</v>
      </c>
      <c r="F1554" s="850" t="s">
        <v>3564</v>
      </c>
      <c r="AM1554" s="850" t="s">
        <v>449</v>
      </c>
      <c r="AN1554" s="850">
        <v>37386</v>
      </c>
    </row>
    <row r="1555" spans="5:40">
      <c r="E1555" s="850" t="s">
        <v>4749</v>
      </c>
      <c r="F1555" s="850" t="s">
        <v>3188</v>
      </c>
      <c r="AM1555" s="850" t="s">
        <v>6089</v>
      </c>
      <c r="AN1555" s="850">
        <v>37387</v>
      </c>
    </row>
    <row r="1556" spans="5:40">
      <c r="E1556" s="850" t="s">
        <v>463</v>
      </c>
      <c r="F1556" s="850" t="s">
        <v>5007</v>
      </c>
      <c r="AM1556" s="850" t="s">
        <v>737</v>
      </c>
      <c r="AN1556" s="850">
        <v>37403</v>
      </c>
    </row>
    <row r="1557" spans="5:40">
      <c r="E1557" s="850" t="s">
        <v>2466</v>
      </c>
      <c r="F1557" s="850" t="s">
        <v>5946</v>
      </c>
      <c r="AM1557" s="850" t="s">
        <v>4733</v>
      </c>
      <c r="AN1557" s="850">
        <v>37404</v>
      </c>
    </row>
    <row r="1558" spans="5:40">
      <c r="E1558" s="850" t="s">
        <v>3052</v>
      </c>
      <c r="F1558" s="850" t="s">
        <v>5947</v>
      </c>
      <c r="AM1558" s="850" t="s">
        <v>2777</v>
      </c>
      <c r="AN1558" s="850">
        <v>37406</v>
      </c>
    </row>
    <row r="1559" spans="5:40">
      <c r="E1559" s="850" t="s">
        <v>1897</v>
      </c>
      <c r="F1559" s="850" t="s">
        <v>5951</v>
      </c>
      <c r="AM1559" s="850" t="s">
        <v>10814</v>
      </c>
      <c r="AN1559" s="850">
        <v>38201</v>
      </c>
    </row>
    <row r="1560" spans="5:40">
      <c r="E1560" s="850" t="s">
        <v>1219</v>
      </c>
      <c r="F1560" s="850" t="s">
        <v>5952</v>
      </c>
      <c r="AM1560" s="850" t="s">
        <v>7309</v>
      </c>
      <c r="AN1560" s="850">
        <v>38202</v>
      </c>
    </row>
    <row r="1561" spans="5:40">
      <c r="E1561" s="850" t="s">
        <v>4656</v>
      </c>
      <c r="F1561" s="850" t="s">
        <v>1927</v>
      </c>
      <c r="AM1561" s="850" t="s">
        <v>9671</v>
      </c>
      <c r="AN1561" s="850">
        <v>38203</v>
      </c>
    </row>
    <row r="1562" spans="5:40">
      <c r="E1562" s="850" t="s">
        <v>5956</v>
      </c>
      <c r="F1562" s="850" t="s">
        <v>5954</v>
      </c>
      <c r="AM1562" s="850" t="s">
        <v>9961</v>
      </c>
      <c r="AN1562" s="850">
        <v>38204</v>
      </c>
    </row>
    <row r="1563" spans="5:40">
      <c r="E1563" s="850" t="s">
        <v>1002</v>
      </c>
      <c r="F1563" s="850" t="s">
        <v>681</v>
      </c>
      <c r="AM1563" s="850" t="s">
        <v>10815</v>
      </c>
      <c r="AN1563" s="850">
        <v>38205</v>
      </c>
    </row>
    <row r="1564" spans="5:40">
      <c r="E1564" s="850" t="s">
        <v>3986</v>
      </c>
      <c r="F1564" s="850" t="s">
        <v>2945</v>
      </c>
      <c r="AM1564" s="850" t="s">
        <v>9959</v>
      </c>
      <c r="AN1564" s="850">
        <v>38206</v>
      </c>
    </row>
    <row r="1565" spans="5:40">
      <c r="E1565" s="850" t="s">
        <v>4786</v>
      </c>
      <c r="F1565" s="850" t="s">
        <v>5958</v>
      </c>
      <c r="AM1565" s="850" t="s">
        <v>10816</v>
      </c>
      <c r="AN1565" s="850">
        <v>38207</v>
      </c>
    </row>
    <row r="1566" spans="5:40">
      <c r="E1566" s="850" t="s">
        <v>764</v>
      </c>
      <c r="F1566" s="850" t="s">
        <v>3952</v>
      </c>
      <c r="AM1566" s="850" t="s">
        <v>10817</v>
      </c>
      <c r="AN1566" s="850">
        <v>38210</v>
      </c>
    </row>
    <row r="1567" spans="5:40">
      <c r="E1567" s="850" t="s">
        <v>3649</v>
      </c>
      <c r="F1567" s="850" t="s">
        <v>33</v>
      </c>
      <c r="AM1567" s="850" t="s">
        <v>10010</v>
      </c>
      <c r="AN1567" s="850">
        <v>38213</v>
      </c>
    </row>
    <row r="1568" spans="5:40">
      <c r="E1568" s="850" t="s">
        <v>5960</v>
      </c>
      <c r="F1568" s="850" t="s">
        <v>3259</v>
      </c>
      <c r="AM1568" s="850" t="s">
        <v>1470</v>
      </c>
      <c r="AN1568" s="850">
        <v>38214</v>
      </c>
    </row>
    <row r="1569" spans="5:40">
      <c r="E1569" s="850" t="s">
        <v>22</v>
      </c>
      <c r="F1569" s="850" t="s">
        <v>4124</v>
      </c>
      <c r="AM1569" s="850" t="s">
        <v>10818</v>
      </c>
      <c r="AN1569" s="850">
        <v>38215</v>
      </c>
    </row>
    <row r="1570" spans="5:40">
      <c r="E1570" s="850" t="s">
        <v>4401</v>
      </c>
      <c r="F1570" s="850" t="s">
        <v>5961</v>
      </c>
      <c r="AM1570" s="850" t="s">
        <v>10820</v>
      </c>
      <c r="AN1570" s="850">
        <v>38356</v>
      </c>
    </row>
    <row r="1571" spans="5:40">
      <c r="E1571" s="850" t="s">
        <v>624</v>
      </c>
      <c r="F1571" s="850" t="s">
        <v>2549</v>
      </c>
      <c r="AM1571" s="850" t="s">
        <v>10821</v>
      </c>
      <c r="AN1571" s="850">
        <v>38386</v>
      </c>
    </row>
    <row r="1572" spans="5:40">
      <c r="E1572" s="850" t="s">
        <v>1760</v>
      </c>
      <c r="F1572" s="850" t="s">
        <v>5962</v>
      </c>
      <c r="AM1572" s="850" t="s">
        <v>10822</v>
      </c>
      <c r="AN1572" s="850">
        <v>38401</v>
      </c>
    </row>
    <row r="1573" spans="5:40">
      <c r="E1573" s="850" t="s">
        <v>5965</v>
      </c>
      <c r="F1573" s="850" t="s">
        <v>5331</v>
      </c>
      <c r="AM1573" s="850" t="s">
        <v>10823</v>
      </c>
      <c r="AN1573" s="850">
        <v>38402</v>
      </c>
    </row>
    <row r="1574" spans="5:40">
      <c r="E1574" s="850" t="s">
        <v>5967</v>
      </c>
      <c r="F1574" s="850" t="s">
        <v>1151</v>
      </c>
      <c r="AM1574" s="850" t="s">
        <v>10824</v>
      </c>
      <c r="AN1574" s="850">
        <v>38422</v>
      </c>
    </row>
    <row r="1575" spans="5:40">
      <c r="E1575" s="850" t="s">
        <v>5970</v>
      </c>
      <c r="F1575" s="850" t="s">
        <v>544</v>
      </c>
      <c r="AM1575" s="850" t="s">
        <v>10089</v>
      </c>
      <c r="AN1575" s="850">
        <v>38442</v>
      </c>
    </row>
    <row r="1576" spans="5:40">
      <c r="E1576" s="850" t="s">
        <v>5971</v>
      </c>
      <c r="F1576" s="850" t="s">
        <v>3840</v>
      </c>
      <c r="AM1576" s="850" t="s">
        <v>10825</v>
      </c>
      <c r="AN1576" s="850">
        <v>38484</v>
      </c>
    </row>
    <row r="1577" spans="5:40">
      <c r="E1577" s="850" t="s">
        <v>5105</v>
      </c>
      <c r="F1577" s="850" t="s">
        <v>1471</v>
      </c>
      <c r="AM1577" s="850" t="s">
        <v>8679</v>
      </c>
      <c r="AN1577" s="850">
        <v>38488</v>
      </c>
    </row>
    <row r="1578" spans="5:40">
      <c r="E1578" s="850" t="s">
        <v>5972</v>
      </c>
      <c r="F1578" s="850" t="s">
        <v>3891</v>
      </c>
      <c r="AM1578" s="850" t="s">
        <v>10826</v>
      </c>
      <c r="AN1578" s="850">
        <v>38506</v>
      </c>
    </row>
    <row r="1579" spans="5:40">
      <c r="E1579" s="850" t="s">
        <v>697</v>
      </c>
      <c r="F1579" s="850" t="s">
        <v>2848</v>
      </c>
      <c r="AM1579" s="850" t="s">
        <v>10827</v>
      </c>
      <c r="AN1579" s="850">
        <v>39201</v>
      </c>
    </row>
    <row r="1580" spans="5:40">
      <c r="E1580" s="850" t="s">
        <v>5978</v>
      </c>
      <c r="F1580" s="850" t="s">
        <v>5976</v>
      </c>
      <c r="AM1580" s="850" t="s">
        <v>10829</v>
      </c>
      <c r="AN1580" s="850">
        <v>39202</v>
      </c>
    </row>
    <row r="1581" spans="5:40">
      <c r="E1581" s="850" t="s">
        <v>2489</v>
      </c>
      <c r="F1581" s="850" t="s">
        <v>3185</v>
      </c>
      <c r="AM1581" s="850" t="s">
        <v>10830</v>
      </c>
      <c r="AN1581" s="850">
        <v>39203</v>
      </c>
    </row>
    <row r="1582" spans="5:40">
      <c r="E1582" s="850" t="s">
        <v>3574</v>
      </c>
      <c r="F1582" s="850" t="s">
        <v>1624</v>
      </c>
      <c r="AM1582" s="850" t="s">
        <v>4381</v>
      </c>
      <c r="AN1582" s="850">
        <v>39204</v>
      </c>
    </row>
    <row r="1583" spans="5:40">
      <c r="E1583" s="850" t="s">
        <v>3144</v>
      </c>
      <c r="F1583" s="850" t="s">
        <v>5460</v>
      </c>
      <c r="AM1583" s="850" t="s">
        <v>10831</v>
      </c>
      <c r="AN1583" s="850">
        <v>39205</v>
      </c>
    </row>
    <row r="1584" spans="5:40">
      <c r="E1584" s="850" t="s">
        <v>5982</v>
      </c>
      <c r="F1584" s="850" t="s">
        <v>1212</v>
      </c>
      <c r="AM1584" s="850" t="s">
        <v>4993</v>
      </c>
      <c r="AN1584" s="850">
        <v>39206</v>
      </c>
    </row>
    <row r="1585" spans="5:40">
      <c r="E1585" s="850" t="s">
        <v>2752</v>
      </c>
      <c r="F1585" s="850" t="s">
        <v>2451</v>
      </c>
      <c r="AM1585" s="850" t="s">
        <v>10832</v>
      </c>
      <c r="AN1585" s="850">
        <v>39208</v>
      </c>
    </row>
    <row r="1586" spans="5:40">
      <c r="E1586" s="850" t="s">
        <v>5983</v>
      </c>
      <c r="F1586" s="850" t="s">
        <v>3453</v>
      </c>
      <c r="AM1586" s="850" t="s">
        <v>10834</v>
      </c>
      <c r="AN1586" s="850">
        <v>39209</v>
      </c>
    </row>
    <row r="1587" spans="5:40">
      <c r="E1587" s="850" t="s">
        <v>4219</v>
      </c>
      <c r="F1587" s="850" t="s">
        <v>2603</v>
      </c>
      <c r="AM1587" s="850" t="s">
        <v>7752</v>
      </c>
      <c r="AN1587" s="850">
        <v>39210</v>
      </c>
    </row>
    <row r="1588" spans="5:40">
      <c r="E1588" s="850" t="s">
        <v>1566</v>
      </c>
      <c r="F1588" s="850" t="s">
        <v>4352</v>
      </c>
      <c r="AM1588" s="850" t="s">
        <v>10835</v>
      </c>
      <c r="AN1588" s="850">
        <v>39211</v>
      </c>
    </row>
    <row r="1589" spans="5:40">
      <c r="E1589" s="850" t="s">
        <v>5989</v>
      </c>
      <c r="F1589" s="850" t="s">
        <v>5986</v>
      </c>
      <c r="AM1589" s="850" t="s">
        <v>10836</v>
      </c>
      <c r="AN1589" s="850">
        <v>39212</v>
      </c>
    </row>
    <row r="1590" spans="5:40">
      <c r="E1590" s="850" t="s">
        <v>1705</v>
      </c>
      <c r="F1590" s="850" t="s">
        <v>1953</v>
      </c>
      <c r="AM1590" s="850" t="s">
        <v>10837</v>
      </c>
      <c r="AN1590" s="850">
        <v>39301</v>
      </c>
    </row>
    <row r="1591" spans="5:40">
      <c r="E1591" s="850" t="s">
        <v>2696</v>
      </c>
      <c r="F1591" s="850" t="s">
        <v>2454</v>
      </c>
      <c r="AM1591" s="850" t="s">
        <v>10318</v>
      </c>
      <c r="AN1591" s="850">
        <v>39302</v>
      </c>
    </row>
    <row r="1592" spans="5:40">
      <c r="E1592" s="850" t="s">
        <v>3230</v>
      </c>
      <c r="F1592" s="850" t="s">
        <v>5991</v>
      </c>
      <c r="AM1592" s="850" t="s">
        <v>10838</v>
      </c>
      <c r="AN1592" s="850">
        <v>39303</v>
      </c>
    </row>
    <row r="1593" spans="5:40">
      <c r="E1593" s="850" t="s">
        <v>5130</v>
      </c>
      <c r="F1593" s="850" t="s">
        <v>4578</v>
      </c>
      <c r="AM1593" s="850" t="s">
        <v>3289</v>
      </c>
      <c r="AN1593" s="850">
        <v>39304</v>
      </c>
    </row>
    <row r="1594" spans="5:40">
      <c r="E1594" s="850" t="s">
        <v>788</v>
      </c>
      <c r="F1594" s="850" t="s">
        <v>3975</v>
      </c>
      <c r="AM1594" s="850" t="s">
        <v>10839</v>
      </c>
      <c r="AN1594" s="850">
        <v>39305</v>
      </c>
    </row>
    <row r="1595" spans="5:40">
      <c r="E1595" s="850" t="s">
        <v>4179</v>
      </c>
      <c r="F1595" s="850" t="s">
        <v>3100</v>
      </c>
      <c r="AM1595" s="850" t="s">
        <v>10474</v>
      </c>
      <c r="AN1595" s="850">
        <v>39306</v>
      </c>
    </row>
    <row r="1596" spans="5:40">
      <c r="E1596" s="850" t="s">
        <v>5993</v>
      </c>
      <c r="F1596" s="850" t="s">
        <v>5463</v>
      </c>
      <c r="AM1596" s="850" t="s">
        <v>10840</v>
      </c>
      <c r="AN1596" s="850">
        <v>39307</v>
      </c>
    </row>
    <row r="1597" spans="5:40">
      <c r="E1597" s="850" t="s">
        <v>5671</v>
      </c>
      <c r="F1597" s="850" t="s">
        <v>5996</v>
      </c>
      <c r="AM1597" s="850" t="s">
        <v>8450</v>
      </c>
      <c r="AN1597" s="850">
        <v>39341</v>
      </c>
    </row>
    <row r="1598" spans="5:40">
      <c r="E1598" s="850" t="s">
        <v>4491</v>
      </c>
      <c r="F1598" s="850" t="s">
        <v>5999</v>
      </c>
      <c r="AM1598" s="850" t="s">
        <v>3837</v>
      </c>
      <c r="AN1598" s="850">
        <v>39344</v>
      </c>
    </row>
    <row r="1599" spans="5:40">
      <c r="E1599" s="850" t="s">
        <v>4914</v>
      </c>
      <c r="F1599" s="850" t="s">
        <v>6000</v>
      </c>
      <c r="AM1599" s="850" t="s">
        <v>8459</v>
      </c>
      <c r="AN1599" s="850">
        <v>39363</v>
      </c>
    </row>
    <row r="1600" spans="5:40">
      <c r="E1600" s="850" t="s">
        <v>3608</v>
      </c>
      <c r="F1600" s="850" t="s">
        <v>3334</v>
      </c>
      <c r="AM1600" s="850" t="s">
        <v>3378</v>
      </c>
      <c r="AN1600" s="850">
        <v>39364</v>
      </c>
    </row>
    <row r="1601" spans="5:40">
      <c r="E1601" s="850" t="s">
        <v>3472</v>
      </c>
      <c r="F1601" s="850" t="s">
        <v>3033</v>
      </c>
      <c r="AM1601" s="850" t="s">
        <v>5421</v>
      </c>
      <c r="AN1601" s="850">
        <v>39386</v>
      </c>
    </row>
    <row r="1602" spans="5:40">
      <c r="E1602" s="850" t="s">
        <v>2602</v>
      </c>
      <c r="F1602" s="850" t="s">
        <v>5723</v>
      </c>
      <c r="AM1602" s="850" t="s">
        <v>10841</v>
      </c>
      <c r="AN1602" s="850">
        <v>39387</v>
      </c>
    </row>
    <row r="1603" spans="5:40">
      <c r="E1603" s="850" t="s">
        <v>535</v>
      </c>
      <c r="F1603" s="850" t="s">
        <v>6001</v>
      </c>
      <c r="AM1603" s="850" t="s">
        <v>2891</v>
      </c>
      <c r="AN1603" s="850">
        <v>39401</v>
      </c>
    </row>
    <row r="1604" spans="5:40">
      <c r="E1604" s="850" t="s">
        <v>2100</v>
      </c>
      <c r="F1604" s="850" t="s">
        <v>6003</v>
      </c>
      <c r="AM1604" s="850" t="s">
        <v>3972</v>
      </c>
      <c r="AN1604" s="850">
        <v>39402</v>
      </c>
    </row>
    <row r="1605" spans="5:40">
      <c r="E1605" s="850" t="s">
        <v>5307</v>
      </c>
      <c r="F1605" s="850" t="s">
        <v>108</v>
      </c>
      <c r="AM1605" s="850" t="s">
        <v>10842</v>
      </c>
      <c r="AN1605" s="850">
        <v>39403</v>
      </c>
    </row>
    <row r="1606" spans="5:40">
      <c r="E1606" s="850" t="s">
        <v>6005</v>
      </c>
      <c r="F1606" s="850" t="s">
        <v>829</v>
      </c>
      <c r="AM1606" s="850" t="s">
        <v>9184</v>
      </c>
      <c r="AN1606" s="850">
        <v>39405</v>
      </c>
    </row>
    <row r="1607" spans="5:40">
      <c r="E1607" s="850" t="s">
        <v>6013</v>
      </c>
      <c r="F1607" s="850" t="s">
        <v>6009</v>
      </c>
      <c r="AM1607" s="850" t="s">
        <v>6804</v>
      </c>
      <c r="AN1607" s="850">
        <v>39410</v>
      </c>
    </row>
    <row r="1608" spans="5:40">
      <c r="E1608" s="850" t="s">
        <v>957</v>
      </c>
      <c r="F1608" s="850" t="s">
        <v>5769</v>
      </c>
      <c r="AM1608" s="850" t="s">
        <v>10843</v>
      </c>
      <c r="AN1608" s="850">
        <v>39411</v>
      </c>
    </row>
    <row r="1609" spans="5:40">
      <c r="E1609" s="850" t="s">
        <v>5681</v>
      </c>
      <c r="F1609" s="850" t="s">
        <v>6015</v>
      </c>
      <c r="AM1609" s="850" t="s">
        <v>10844</v>
      </c>
      <c r="AN1609" s="850">
        <v>39412</v>
      </c>
    </row>
    <row r="1610" spans="5:40">
      <c r="E1610" s="850" t="s">
        <v>1793</v>
      </c>
      <c r="F1610" s="850" t="s">
        <v>4983</v>
      </c>
      <c r="AM1610" s="850" t="s">
        <v>4968</v>
      </c>
      <c r="AN1610" s="850">
        <v>39424</v>
      </c>
    </row>
    <row r="1611" spans="5:40">
      <c r="E1611" s="850" t="s">
        <v>5619</v>
      </c>
      <c r="F1611" s="850" t="s">
        <v>6016</v>
      </c>
      <c r="AM1611" s="850" t="s">
        <v>10845</v>
      </c>
      <c r="AN1611" s="850">
        <v>39427</v>
      </c>
    </row>
    <row r="1612" spans="5:40">
      <c r="E1612" s="850" t="s">
        <v>4875</v>
      </c>
      <c r="F1612" s="850" t="s">
        <v>3681</v>
      </c>
      <c r="AM1612" s="850" t="s">
        <v>5517</v>
      </c>
      <c r="AN1612" s="850">
        <v>39428</v>
      </c>
    </row>
    <row r="1613" spans="5:40">
      <c r="E1613" s="850" t="s">
        <v>1725</v>
      </c>
      <c r="F1613" s="850" t="s">
        <v>352</v>
      </c>
      <c r="AM1613" s="850" t="s">
        <v>10846</v>
      </c>
      <c r="AN1613" s="850">
        <v>40101</v>
      </c>
    </row>
    <row r="1614" spans="5:40">
      <c r="E1614" s="850" t="s">
        <v>834</v>
      </c>
      <c r="F1614" s="850" t="s">
        <v>4767</v>
      </c>
      <c r="AM1614" s="850" t="s">
        <v>10847</v>
      </c>
      <c r="AN1614" s="850">
        <v>40103</v>
      </c>
    </row>
    <row r="1615" spans="5:40">
      <c r="E1615" s="850" t="s">
        <v>6020</v>
      </c>
      <c r="F1615" s="850" t="s">
        <v>3927</v>
      </c>
      <c r="AM1615" s="850" t="s">
        <v>10211</v>
      </c>
      <c r="AN1615" s="850">
        <v>40105</v>
      </c>
    </row>
    <row r="1616" spans="5:40">
      <c r="E1616" s="850" t="s">
        <v>4959</v>
      </c>
      <c r="F1616" s="850" t="s">
        <v>1776</v>
      </c>
      <c r="AM1616" s="850" t="s">
        <v>8744</v>
      </c>
      <c r="AN1616" s="850">
        <v>40106</v>
      </c>
    </row>
    <row r="1617" spans="5:40">
      <c r="E1617" s="850" t="s">
        <v>6022</v>
      </c>
      <c r="F1617" s="850" t="s">
        <v>5907</v>
      </c>
      <c r="AM1617" s="850" t="s">
        <v>10848</v>
      </c>
      <c r="AN1617" s="850">
        <v>40107</v>
      </c>
    </row>
    <row r="1618" spans="5:40">
      <c r="E1618" s="850" t="s">
        <v>5262</v>
      </c>
      <c r="F1618" s="850" t="s">
        <v>3957</v>
      </c>
      <c r="AM1618" s="850" t="s">
        <v>10135</v>
      </c>
      <c r="AN1618" s="850">
        <v>40108</v>
      </c>
    </row>
    <row r="1619" spans="5:40">
      <c r="E1619" s="850" t="s">
        <v>1268</v>
      </c>
      <c r="F1619" s="850" t="s">
        <v>4973</v>
      </c>
      <c r="AM1619" s="850" t="s">
        <v>10849</v>
      </c>
      <c r="AN1619" s="850">
        <v>40109</v>
      </c>
    </row>
    <row r="1620" spans="5:40">
      <c r="E1620" s="850" t="s">
        <v>6024</v>
      </c>
      <c r="F1620" s="850" t="s">
        <v>2226</v>
      </c>
      <c r="AM1620" s="850" t="s">
        <v>3029</v>
      </c>
      <c r="AN1620" s="850">
        <v>40131</v>
      </c>
    </row>
    <row r="1621" spans="5:40">
      <c r="E1621" s="850" t="s">
        <v>1589</v>
      </c>
      <c r="F1621" s="850" t="s">
        <v>762</v>
      </c>
      <c r="AM1621" s="850" t="s">
        <v>10850</v>
      </c>
      <c r="AN1621" s="850">
        <v>40132</v>
      </c>
    </row>
    <row r="1622" spans="5:40">
      <c r="E1622" s="850" t="s">
        <v>6025</v>
      </c>
      <c r="F1622" s="850" t="s">
        <v>2660</v>
      </c>
      <c r="AM1622" s="850" t="s">
        <v>7591</v>
      </c>
      <c r="AN1622" s="850">
        <v>40133</v>
      </c>
    </row>
    <row r="1623" spans="5:40">
      <c r="E1623" s="850" t="s">
        <v>493</v>
      </c>
      <c r="F1623" s="850" t="s">
        <v>6027</v>
      </c>
      <c r="AM1623" s="850" t="s">
        <v>10851</v>
      </c>
      <c r="AN1623" s="850">
        <v>40134</v>
      </c>
    </row>
    <row r="1624" spans="5:40">
      <c r="E1624" s="850" t="s">
        <v>4454</v>
      </c>
      <c r="F1624" s="850" t="s">
        <v>3561</v>
      </c>
      <c r="AM1624" s="850" t="s">
        <v>4441</v>
      </c>
      <c r="AN1624" s="850">
        <v>40135</v>
      </c>
    </row>
    <row r="1625" spans="5:40">
      <c r="E1625" s="850" t="s">
        <v>3828</v>
      </c>
      <c r="F1625" s="850" t="s">
        <v>6028</v>
      </c>
      <c r="AM1625" s="850" t="s">
        <v>112</v>
      </c>
      <c r="AN1625" s="850">
        <v>40136</v>
      </c>
    </row>
    <row r="1626" spans="5:40">
      <c r="E1626" s="850" t="s">
        <v>6030</v>
      </c>
      <c r="F1626" s="850" t="s">
        <v>6029</v>
      </c>
      <c r="AM1626" s="850" t="s">
        <v>8856</v>
      </c>
      <c r="AN1626" s="850">
        <v>40137</v>
      </c>
    </row>
    <row r="1627" spans="5:40">
      <c r="E1627" s="850" t="s">
        <v>5300</v>
      </c>
      <c r="F1627" s="850" t="s">
        <v>6032</v>
      </c>
      <c r="AM1627" s="850" t="s">
        <v>10852</v>
      </c>
      <c r="AN1627" s="850">
        <v>40202</v>
      </c>
    </row>
    <row r="1628" spans="5:40">
      <c r="E1628" s="850" t="s">
        <v>4289</v>
      </c>
      <c r="F1628" s="850" t="s">
        <v>6034</v>
      </c>
      <c r="AM1628" s="850" t="s">
        <v>6514</v>
      </c>
      <c r="AN1628" s="850">
        <v>40203</v>
      </c>
    </row>
    <row r="1629" spans="5:40">
      <c r="E1629" s="850" t="s">
        <v>6035</v>
      </c>
      <c r="F1629" s="850" t="s">
        <v>391</v>
      </c>
      <c r="AM1629" s="850" t="s">
        <v>10853</v>
      </c>
      <c r="AN1629" s="850">
        <v>40204</v>
      </c>
    </row>
    <row r="1630" spans="5:40">
      <c r="E1630" s="850" t="s">
        <v>4167</v>
      </c>
      <c r="F1630" s="850" t="s">
        <v>6040</v>
      </c>
      <c r="AM1630" s="850" t="s">
        <v>399</v>
      </c>
      <c r="AN1630" s="850">
        <v>40205</v>
      </c>
    </row>
    <row r="1631" spans="5:40">
      <c r="E1631" s="850" t="s">
        <v>5873</v>
      </c>
      <c r="F1631" s="850" t="s">
        <v>4355</v>
      </c>
      <c r="AM1631" s="850" t="s">
        <v>5335</v>
      </c>
      <c r="AN1631" s="850">
        <v>40206</v>
      </c>
    </row>
    <row r="1632" spans="5:40">
      <c r="E1632" s="850" t="s">
        <v>4808</v>
      </c>
      <c r="F1632" s="850" t="s">
        <v>3915</v>
      </c>
      <c r="AM1632" s="850" t="s">
        <v>9793</v>
      </c>
      <c r="AN1632" s="850">
        <v>40207</v>
      </c>
    </row>
    <row r="1633" spans="5:40">
      <c r="E1633" s="850" t="s">
        <v>2888</v>
      </c>
      <c r="F1633" s="850" t="s">
        <v>6042</v>
      </c>
      <c r="AM1633" s="850" t="s">
        <v>10854</v>
      </c>
      <c r="AN1633" s="850">
        <v>40210</v>
      </c>
    </row>
    <row r="1634" spans="5:40">
      <c r="E1634" s="850" t="s">
        <v>5878</v>
      </c>
      <c r="F1634" s="850" t="s">
        <v>5358</v>
      </c>
      <c r="AM1634" s="850" t="s">
        <v>9178</v>
      </c>
      <c r="AN1634" s="850">
        <v>40211</v>
      </c>
    </row>
    <row r="1635" spans="5:40">
      <c r="E1635" s="850" t="s">
        <v>1660</v>
      </c>
      <c r="F1635" s="850" t="s">
        <v>5660</v>
      </c>
      <c r="AM1635" s="850" t="s">
        <v>10855</v>
      </c>
      <c r="AN1635" s="850">
        <v>40212</v>
      </c>
    </row>
    <row r="1636" spans="5:40">
      <c r="E1636" s="850" t="s">
        <v>97</v>
      </c>
      <c r="F1636" s="850" t="s">
        <v>1304</v>
      </c>
      <c r="AM1636" s="850" t="s">
        <v>10856</v>
      </c>
      <c r="AN1636" s="850">
        <v>40213</v>
      </c>
    </row>
    <row r="1637" spans="5:40">
      <c r="E1637" s="850" t="s">
        <v>6047</v>
      </c>
      <c r="F1637" s="850" t="s">
        <v>6045</v>
      </c>
      <c r="AM1637" s="850" t="s">
        <v>10857</v>
      </c>
      <c r="AN1637" s="850">
        <v>40214</v>
      </c>
    </row>
    <row r="1638" spans="5:40">
      <c r="E1638" s="850" t="s">
        <v>3022</v>
      </c>
      <c r="F1638" s="850" t="s">
        <v>6049</v>
      </c>
      <c r="AM1638" s="850" t="s">
        <v>3008</v>
      </c>
      <c r="AN1638" s="850">
        <v>40215</v>
      </c>
    </row>
    <row r="1639" spans="5:40">
      <c r="E1639" s="850" t="s">
        <v>5138</v>
      </c>
      <c r="F1639" s="850" t="s">
        <v>6051</v>
      </c>
      <c r="AM1639" s="850" t="s">
        <v>10859</v>
      </c>
      <c r="AN1639" s="850">
        <v>40216</v>
      </c>
    </row>
    <row r="1640" spans="5:40">
      <c r="E1640" s="850" t="s">
        <v>6053</v>
      </c>
      <c r="F1640" s="850" t="s">
        <v>1749</v>
      </c>
      <c r="AM1640" s="850" t="s">
        <v>7417</v>
      </c>
      <c r="AN1640" s="850">
        <v>40217</v>
      </c>
    </row>
    <row r="1641" spans="5:40">
      <c r="E1641" s="850" t="s">
        <v>734</v>
      </c>
      <c r="F1641" s="850" t="s">
        <v>5963</v>
      </c>
      <c r="AM1641" s="850" t="s">
        <v>628</v>
      </c>
      <c r="AN1641" s="850">
        <v>40218</v>
      </c>
    </row>
    <row r="1642" spans="5:40">
      <c r="E1642" s="850" t="s">
        <v>6054</v>
      </c>
      <c r="F1642" s="850" t="s">
        <v>2170</v>
      </c>
      <c r="AM1642" s="850" t="s">
        <v>8327</v>
      </c>
      <c r="AN1642" s="850">
        <v>40219</v>
      </c>
    </row>
    <row r="1643" spans="5:40">
      <c r="E1643" s="850" t="s">
        <v>6057</v>
      </c>
      <c r="F1643" s="850" t="s">
        <v>6055</v>
      </c>
      <c r="AM1643" s="850" t="s">
        <v>10860</v>
      </c>
      <c r="AN1643" s="850">
        <v>40220</v>
      </c>
    </row>
    <row r="1644" spans="5:40">
      <c r="E1644" s="850" t="s">
        <v>6060</v>
      </c>
      <c r="F1644" s="850" t="s">
        <v>6058</v>
      </c>
      <c r="AM1644" s="850" t="s">
        <v>7345</v>
      </c>
      <c r="AN1644" s="850">
        <v>40221</v>
      </c>
    </row>
    <row r="1645" spans="5:40">
      <c r="E1645" s="850" t="s">
        <v>4626</v>
      </c>
      <c r="F1645" s="850" t="s">
        <v>6061</v>
      </c>
      <c r="AM1645" s="850" t="s">
        <v>6713</v>
      </c>
      <c r="AN1645" s="850">
        <v>40223</v>
      </c>
    </row>
    <row r="1646" spans="5:40">
      <c r="E1646" s="850" t="s">
        <v>6062</v>
      </c>
      <c r="F1646" s="850" t="s">
        <v>4202</v>
      </c>
      <c r="AM1646" s="850" t="s">
        <v>10861</v>
      </c>
      <c r="AN1646" s="850">
        <v>40224</v>
      </c>
    </row>
    <row r="1647" spans="5:40">
      <c r="E1647" s="850" t="s">
        <v>6066</v>
      </c>
      <c r="F1647" s="850" t="s">
        <v>932</v>
      </c>
      <c r="AM1647" s="850" t="s">
        <v>10862</v>
      </c>
      <c r="AN1647" s="850">
        <v>40225</v>
      </c>
    </row>
    <row r="1648" spans="5:40">
      <c r="E1648" s="850" t="s">
        <v>6067</v>
      </c>
      <c r="F1648" s="850" t="s">
        <v>5109</v>
      </c>
      <c r="AM1648" s="850" t="s">
        <v>10863</v>
      </c>
      <c r="AN1648" s="850">
        <v>40226</v>
      </c>
    </row>
    <row r="1649" spans="5:40">
      <c r="E1649" s="850" t="s">
        <v>5136</v>
      </c>
      <c r="F1649" s="850" t="s">
        <v>2611</v>
      </c>
      <c r="AM1649" s="850" t="s">
        <v>10865</v>
      </c>
      <c r="AN1649" s="850">
        <v>40227</v>
      </c>
    </row>
    <row r="1650" spans="5:40">
      <c r="E1650" s="850" t="s">
        <v>6072</v>
      </c>
      <c r="F1650" s="850" t="s">
        <v>6071</v>
      </c>
      <c r="AM1650" s="850" t="s">
        <v>10866</v>
      </c>
      <c r="AN1650" s="850">
        <v>40228</v>
      </c>
    </row>
    <row r="1651" spans="5:40">
      <c r="E1651" s="850" t="s">
        <v>6076</v>
      </c>
      <c r="F1651" s="850" t="s">
        <v>6075</v>
      </c>
      <c r="AM1651" s="850" t="s">
        <v>8675</v>
      </c>
      <c r="AN1651" s="850">
        <v>40229</v>
      </c>
    </row>
    <row r="1652" spans="5:40">
      <c r="E1652" s="850" t="s">
        <v>5697</v>
      </c>
      <c r="F1652" s="850" t="s">
        <v>5706</v>
      </c>
      <c r="AM1652" s="850" t="s">
        <v>6331</v>
      </c>
      <c r="AN1652" s="850">
        <v>40230</v>
      </c>
    </row>
    <row r="1653" spans="5:40">
      <c r="E1653" s="850" t="s">
        <v>6079</v>
      </c>
      <c r="F1653" s="850" t="s">
        <v>3703</v>
      </c>
      <c r="AM1653" s="850" t="s">
        <v>6962</v>
      </c>
      <c r="AN1653" s="850">
        <v>40231</v>
      </c>
    </row>
    <row r="1654" spans="5:40">
      <c r="E1654" s="850" t="s">
        <v>4670</v>
      </c>
      <c r="F1654" s="850" t="s">
        <v>3296</v>
      </c>
      <c r="AM1654" s="850" t="s">
        <v>10867</v>
      </c>
      <c r="AN1654" s="850">
        <v>40341</v>
      </c>
    </row>
    <row r="1655" spans="5:40">
      <c r="E1655" s="850" t="s">
        <v>472</v>
      </c>
      <c r="F1655" s="850" t="s">
        <v>1487</v>
      </c>
      <c r="AM1655" s="850" t="s">
        <v>10868</v>
      </c>
      <c r="AN1655" s="850">
        <v>40342</v>
      </c>
    </row>
    <row r="1656" spans="5:40">
      <c r="E1656" s="850" t="s">
        <v>4928</v>
      </c>
      <c r="F1656" s="850" t="s">
        <v>1913</v>
      </c>
      <c r="AM1656" s="850" t="s">
        <v>10869</v>
      </c>
      <c r="AN1656" s="850">
        <v>40343</v>
      </c>
    </row>
    <row r="1657" spans="5:40">
      <c r="E1657" s="850" t="s">
        <v>629</v>
      </c>
      <c r="F1657" s="850" t="s">
        <v>736</v>
      </c>
      <c r="AM1657" s="850" t="s">
        <v>10870</v>
      </c>
      <c r="AN1657" s="850">
        <v>40344</v>
      </c>
    </row>
    <row r="1658" spans="5:40">
      <c r="E1658" s="850" t="s">
        <v>5387</v>
      </c>
      <c r="F1658" s="850" t="s">
        <v>6081</v>
      </c>
      <c r="AM1658" s="850" t="s">
        <v>10871</v>
      </c>
      <c r="AN1658" s="850">
        <v>40345</v>
      </c>
    </row>
    <row r="1659" spans="5:40">
      <c r="E1659" s="850" t="s">
        <v>3332</v>
      </c>
      <c r="F1659" s="850" t="s">
        <v>371</v>
      </c>
      <c r="AM1659" s="850" t="s">
        <v>9482</v>
      </c>
      <c r="AN1659" s="850">
        <v>40348</v>
      </c>
    </row>
    <row r="1660" spans="5:40">
      <c r="E1660" s="850" t="s">
        <v>234</v>
      </c>
      <c r="F1660" s="850" t="s">
        <v>3433</v>
      </c>
      <c r="AM1660" s="850" t="s">
        <v>10872</v>
      </c>
      <c r="AN1660" s="850">
        <v>40349</v>
      </c>
    </row>
    <row r="1661" spans="5:40">
      <c r="E1661" s="850" t="s">
        <v>6084</v>
      </c>
      <c r="F1661" s="850" t="s">
        <v>536</v>
      </c>
      <c r="AM1661" s="850" t="s">
        <v>6877</v>
      </c>
      <c r="AN1661" s="850">
        <v>40381</v>
      </c>
    </row>
    <row r="1662" spans="5:40">
      <c r="E1662" s="850" t="s">
        <v>2538</v>
      </c>
      <c r="F1662" s="850" t="s">
        <v>6085</v>
      </c>
      <c r="AM1662" s="850" t="s">
        <v>8137</v>
      </c>
      <c r="AN1662" s="850">
        <v>40382</v>
      </c>
    </row>
    <row r="1663" spans="5:40">
      <c r="E1663" s="850" t="s">
        <v>1621</v>
      </c>
      <c r="F1663" s="850" t="s">
        <v>6086</v>
      </c>
      <c r="AM1663" s="850" t="s">
        <v>10873</v>
      </c>
      <c r="AN1663" s="850">
        <v>40383</v>
      </c>
    </row>
    <row r="1664" spans="5:40">
      <c r="E1664" s="850" t="s">
        <v>5213</v>
      </c>
      <c r="F1664" s="850" t="s">
        <v>2103</v>
      </c>
      <c r="AM1664" s="850" t="s">
        <v>2849</v>
      </c>
      <c r="AN1664" s="850">
        <v>40384</v>
      </c>
    </row>
    <row r="1665" spans="5:40">
      <c r="E1665" s="850" t="s">
        <v>2041</v>
      </c>
      <c r="F1665" s="850" t="s">
        <v>5522</v>
      </c>
      <c r="AM1665" s="850" t="s">
        <v>3617</v>
      </c>
      <c r="AN1665" s="850">
        <v>40401</v>
      </c>
    </row>
    <row r="1666" spans="5:40">
      <c r="E1666" s="850" t="s">
        <v>350</v>
      </c>
      <c r="F1666" s="850" t="s">
        <v>6087</v>
      </c>
      <c r="AM1666" s="850" t="s">
        <v>10874</v>
      </c>
      <c r="AN1666" s="850">
        <v>40402</v>
      </c>
    </row>
    <row r="1667" spans="5:40">
      <c r="E1667" s="850" t="s">
        <v>635</v>
      </c>
      <c r="F1667" s="850" t="s">
        <v>6088</v>
      </c>
      <c r="AM1667" s="850" t="s">
        <v>10875</v>
      </c>
      <c r="AN1667" s="850">
        <v>40421</v>
      </c>
    </row>
    <row r="1668" spans="5:40">
      <c r="E1668" s="850" t="s">
        <v>459</v>
      </c>
      <c r="F1668" s="850" t="s">
        <v>3349</v>
      </c>
      <c r="AM1668" s="850" t="s">
        <v>10878</v>
      </c>
      <c r="AN1668" s="850">
        <v>40447</v>
      </c>
    </row>
    <row r="1669" spans="5:40">
      <c r="E1669" s="850" t="s">
        <v>6091</v>
      </c>
      <c r="F1669" s="850" t="s">
        <v>282</v>
      </c>
      <c r="AM1669" s="850" t="s">
        <v>10879</v>
      </c>
      <c r="AN1669" s="850">
        <v>40448</v>
      </c>
    </row>
    <row r="1670" spans="5:40">
      <c r="E1670" s="850" t="s">
        <v>6094</v>
      </c>
      <c r="F1670" s="850" t="s">
        <v>6092</v>
      </c>
      <c r="AM1670" s="850" t="s">
        <v>1784</v>
      </c>
      <c r="AN1670" s="850">
        <v>40503</v>
      </c>
    </row>
    <row r="1671" spans="5:40">
      <c r="E1671" s="850" t="s">
        <v>6096</v>
      </c>
      <c r="F1671" s="850" t="s">
        <v>2355</v>
      </c>
      <c r="AM1671" s="850" t="s">
        <v>10880</v>
      </c>
      <c r="AN1671" s="850">
        <v>40522</v>
      </c>
    </row>
    <row r="1672" spans="5:40">
      <c r="E1672" s="850" t="s">
        <v>4873</v>
      </c>
      <c r="F1672" s="850" t="s">
        <v>4376</v>
      </c>
      <c r="AM1672" s="850" t="s">
        <v>1295</v>
      </c>
      <c r="AN1672" s="850">
        <v>40544</v>
      </c>
    </row>
    <row r="1673" spans="5:40">
      <c r="E1673" s="850" t="s">
        <v>6099</v>
      </c>
      <c r="F1673" s="850" t="s">
        <v>6097</v>
      </c>
      <c r="AM1673" s="850" t="s">
        <v>7558</v>
      </c>
      <c r="AN1673" s="850">
        <v>40601</v>
      </c>
    </row>
    <row r="1674" spans="5:40">
      <c r="E1674" s="850" t="s">
        <v>4458</v>
      </c>
      <c r="F1674" s="850" t="s">
        <v>5100</v>
      </c>
      <c r="AM1674" s="850" t="s">
        <v>4405</v>
      </c>
      <c r="AN1674" s="850">
        <v>40602</v>
      </c>
    </row>
    <row r="1675" spans="5:40">
      <c r="E1675" s="850" t="s">
        <v>3590</v>
      </c>
      <c r="F1675" s="850" t="s">
        <v>934</v>
      </c>
      <c r="AM1675" s="850" t="s">
        <v>10881</v>
      </c>
      <c r="AN1675" s="850">
        <v>40604</v>
      </c>
    </row>
    <row r="1676" spans="5:40">
      <c r="E1676" s="850" t="s">
        <v>2962</v>
      </c>
      <c r="F1676" s="850" t="s">
        <v>6101</v>
      </c>
      <c r="AM1676" s="850" t="s">
        <v>279</v>
      </c>
      <c r="AN1676" s="850">
        <v>40605</v>
      </c>
    </row>
    <row r="1677" spans="5:40">
      <c r="E1677" s="850" t="s">
        <v>501</v>
      </c>
      <c r="F1677" s="850" t="s">
        <v>6104</v>
      </c>
      <c r="AM1677" s="850" t="s">
        <v>10447</v>
      </c>
      <c r="AN1677" s="850">
        <v>40608</v>
      </c>
    </row>
    <row r="1678" spans="5:40">
      <c r="E1678" s="850" t="s">
        <v>5290</v>
      </c>
      <c r="F1678" s="850" t="s">
        <v>5066</v>
      </c>
      <c r="AM1678" s="850" t="s">
        <v>6924</v>
      </c>
      <c r="AN1678" s="850">
        <v>40609</v>
      </c>
    </row>
    <row r="1679" spans="5:40">
      <c r="E1679" s="850" t="s">
        <v>6106</v>
      </c>
      <c r="F1679" s="850" t="s">
        <v>5807</v>
      </c>
      <c r="AM1679" s="850" t="s">
        <v>10882</v>
      </c>
      <c r="AN1679" s="850">
        <v>40610</v>
      </c>
    </row>
    <row r="1680" spans="5:40">
      <c r="E1680" s="850" t="s">
        <v>5425</v>
      </c>
      <c r="F1680" s="850" t="s">
        <v>6109</v>
      </c>
      <c r="AM1680" s="850" t="s">
        <v>2093</v>
      </c>
      <c r="AN1680" s="850">
        <v>40621</v>
      </c>
    </row>
    <row r="1681" spans="5:40">
      <c r="E1681" s="850" t="s">
        <v>3271</v>
      </c>
      <c r="F1681" s="850" t="s">
        <v>4840</v>
      </c>
      <c r="AM1681" s="850" t="s">
        <v>10264</v>
      </c>
      <c r="AN1681" s="850">
        <v>40625</v>
      </c>
    </row>
    <row r="1682" spans="5:40">
      <c r="E1682" s="850" t="s">
        <v>2141</v>
      </c>
      <c r="F1682" s="850" t="s">
        <v>943</v>
      </c>
      <c r="AM1682" s="850" t="s">
        <v>10382</v>
      </c>
      <c r="AN1682" s="850">
        <v>40642</v>
      </c>
    </row>
    <row r="1683" spans="5:40">
      <c r="E1683" s="850" t="s">
        <v>5752</v>
      </c>
      <c r="F1683" s="850" t="s">
        <v>570</v>
      </c>
      <c r="AM1683" s="850" t="s">
        <v>10883</v>
      </c>
      <c r="AN1683" s="850">
        <v>40646</v>
      </c>
    </row>
    <row r="1684" spans="5:40">
      <c r="E1684" s="850" t="s">
        <v>327</v>
      </c>
      <c r="F1684" s="850" t="s">
        <v>202</v>
      </c>
      <c r="AM1684" s="850" t="s">
        <v>10481</v>
      </c>
      <c r="AN1684" s="850">
        <v>40647</v>
      </c>
    </row>
    <row r="1685" spans="5:40">
      <c r="E1685" s="850" t="s">
        <v>6112</v>
      </c>
      <c r="F1685" s="850" t="s">
        <v>4019</v>
      </c>
      <c r="AM1685" s="850" t="s">
        <v>2486</v>
      </c>
      <c r="AN1685" s="850">
        <v>41201</v>
      </c>
    </row>
    <row r="1686" spans="5:40">
      <c r="E1686" s="850" t="s">
        <v>6113</v>
      </c>
      <c r="F1686" s="850" t="s">
        <v>1892</v>
      </c>
      <c r="AM1686" s="850" t="s">
        <v>6601</v>
      </c>
      <c r="AN1686" s="850">
        <v>41202</v>
      </c>
    </row>
    <row r="1687" spans="5:40">
      <c r="E1687" s="850" t="s">
        <v>3397</v>
      </c>
      <c r="F1687" s="850" t="s">
        <v>3570</v>
      </c>
      <c r="AM1687" s="850" t="s">
        <v>10884</v>
      </c>
      <c r="AN1687" s="850">
        <v>41203</v>
      </c>
    </row>
    <row r="1688" spans="5:40">
      <c r="E1688" s="850" t="s">
        <v>5126</v>
      </c>
      <c r="F1688" s="850" t="s">
        <v>6115</v>
      </c>
      <c r="AM1688" s="850" t="s">
        <v>9044</v>
      </c>
      <c r="AN1688" s="850">
        <v>41204</v>
      </c>
    </row>
    <row r="1689" spans="5:40">
      <c r="E1689" s="850" t="s">
        <v>6117</v>
      </c>
      <c r="F1689" s="850" t="s">
        <v>2380</v>
      </c>
      <c r="AM1689" s="850" t="s">
        <v>8195</v>
      </c>
      <c r="AN1689" s="850">
        <v>41205</v>
      </c>
    </row>
    <row r="1690" spans="5:40">
      <c r="E1690" s="850" t="s">
        <v>5713</v>
      </c>
      <c r="F1690" s="850" t="s">
        <v>6118</v>
      </c>
      <c r="AM1690" s="850" t="s">
        <v>10885</v>
      </c>
      <c r="AN1690" s="850">
        <v>41206</v>
      </c>
    </row>
    <row r="1691" spans="5:40">
      <c r="E1691" s="850" t="s">
        <v>5423</v>
      </c>
      <c r="F1691" s="850" t="s">
        <v>420</v>
      </c>
      <c r="AM1691" s="850" t="s">
        <v>10886</v>
      </c>
      <c r="AN1691" s="850">
        <v>41207</v>
      </c>
    </row>
    <row r="1692" spans="5:40">
      <c r="E1692" s="850" t="s">
        <v>479</v>
      </c>
      <c r="F1692" s="850" t="s">
        <v>4684</v>
      </c>
      <c r="AM1692" s="850" t="s">
        <v>6225</v>
      </c>
      <c r="AN1692" s="850">
        <v>41208</v>
      </c>
    </row>
    <row r="1693" spans="5:40">
      <c r="E1693" s="850" t="s">
        <v>5417</v>
      </c>
      <c r="F1693" s="850" t="s">
        <v>6121</v>
      </c>
      <c r="AM1693" s="850" t="s">
        <v>10887</v>
      </c>
      <c r="AN1693" s="850">
        <v>41209</v>
      </c>
    </row>
    <row r="1694" spans="5:40">
      <c r="E1694" s="850" t="s">
        <v>6122</v>
      </c>
      <c r="F1694" s="850" t="s">
        <v>1195</v>
      </c>
      <c r="AM1694" s="850" t="s">
        <v>861</v>
      </c>
      <c r="AN1694" s="850">
        <v>41210</v>
      </c>
    </row>
    <row r="1695" spans="5:40">
      <c r="E1695" s="850" t="s">
        <v>1185</v>
      </c>
      <c r="F1695" s="850" t="s">
        <v>4823</v>
      </c>
      <c r="AM1695" s="850" t="s">
        <v>8945</v>
      </c>
      <c r="AN1695" s="850">
        <v>41327</v>
      </c>
    </row>
    <row r="1696" spans="5:40">
      <c r="E1696" s="850" t="s">
        <v>6124</v>
      </c>
      <c r="F1696" s="850" t="s">
        <v>6123</v>
      </c>
      <c r="AM1696" s="850" t="s">
        <v>6771</v>
      </c>
      <c r="AN1696" s="850">
        <v>41341</v>
      </c>
    </row>
    <row r="1697" spans="5:40">
      <c r="E1697" s="850" t="s">
        <v>3431</v>
      </c>
      <c r="F1697" s="850" t="s">
        <v>6125</v>
      </c>
      <c r="AM1697" s="850" t="s">
        <v>3206</v>
      </c>
      <c r="AN1697" s="850">
        <v>41345</v>
      </c>
    </row>
    <row r="1698" spans="5:40">
      <c r="E1698" s="850" t="s">
        <v>6127</v>
      </c>
      <c r="F1698" s="850" t="s">
        <v>4940</v>
      </c>
      <c r="AM1698" s="850" t="s">
        <v>8315</v>
      </c>
      <c r="AN1698" s="850">
        <v>41346</v>
      </c>
    </row>
    <row r="1699" spans="5:40">
      <c r="E1699" s="850" t="s">
        <v>3213</v>
      </c>
      <c r="F1699" s="850" t="s">
        <v>4361</v>
      </c>
      <c r="AM1699" s="850" t="s">
        <v>6611</v>
      </c>
      <c r="AN1699" s="850">
        <v>41387</v>
      </c>
    </row>
    <row r="1700" spans="5:40">
      <c r="E1700" s="850" t="s">
        <v>586</v>
      </c>
      <c r="F1700" s="850" t="s">
        <v>344</v>
      </c>
      <c r="AM1700" s="850" t="s">
        <v>3613</v>
      </c>
      <c r="AN1700" s="850">
        <v>41401</v>
      </c>
    </row>
    <row r="1701" spans="5:40">
      <c r="E1701" s="850" t="s">
        <v>3237</v>
      </c>
      <c r="F1701" s="850" t="s">
        <v>1055</v>
      </c>
      <c r="AM1701" s="850" t="s">
        <v>7041</v>
      </c>
      <c r="AN1701" s="850">
        <v>41423</v>
      </c>
    </row>
    <row r="1702" spans="5:40">
      <c r="E1702" s="850" t="s">
        <v>6132</v>
      </c>
      <c r="F1702" s="850" t="s">
        <v>6131</v>
      </c>
      <c r="AM1702" s="850" t="s">
        <v>10888</v>
      </c>
      <c r="AN1702" s="850">
        <v>41424</v>
      </c>
    </row>
    <row r="1703" spans="5:40">
      <c r="E1703" s="850" t="s">
        <v>3842</v>
      </c>
      <c r="F1703" s="850" t="s">
        <v>6134</v>
      </c>
      <c r="AM1703" s="850" t="s">
        <v>10889</v>
      </c>
      <c r="AN1703" s="850">
        <v>41425</v>
      </c>
    </row>
    <row r="1704" spans="5:40">
      <c r="E1704" s="850" t="s">
        <v>6136</v>
      </c>
      <c r="F1704" s="850" t="s">
        <v>4741</v>
      </c>
      <c r="AM1704" s="850" t="s">
        <v>10890</v>
      </c>
      <c r="AN1704" s="850">
        <v>41441</v>
      </c>
    </row>
    <row r="1705" spans="5:40">
      <c r="E1705" s="850" t="s">
        <v>6137</v>
      </c>
      <c r="F1705" s="850" t="s">
        <v>1444</v>
      </c>
      <c r="AM1705" s="850" t="s">
        <v>10891</v>
      </c>
      <c r="AN1705" s="850">
        <v>42201</v>
      </c>
    </row>
    <row r="1706" spans="5:40">
      <c r="E1706" s="850" t="s">
        <v>4687</v>
      </c>
      <c r="F1706" s="850" t="s">
        <v>6139</v>
      </c>
      <c r="AM1706" s="850" t="s">
        <v>94</v>
      </c>
      <c r="AN1706" s="850">
        <v>42202</v>
      </c>
    </row>
    <row r="1707" spans="5:40">
      <c r="E1707" s="850" t="s">
        <v>6140</v>
      </c>
      <c r="F1707" s="850" t="s">
        <v>227</v>
      </c>
      <c r="AM1707" s="850" t="s">
        <v>10892</v>
      </c>
      <c r="AN1707" s="850">
        <v>42203</v>
      </c>
    </row>
    <row r="1708" spans="5:40">
      <c r="E1708" s="850" t="s">
        <v>6141</v>
      </c>
      <c r="F1708" s="850" t="s">
        <v>2359</v>
      </c>
      <c r="AM1708" s="850" t="s">
        <v>10893</v>
      </c>
      <c r="AN1708" s="850">
        <v>42204</v>
      </c>
    </row>
    <row r="1709" spans="5:40">
      <c r="E1709" s="850" t="s">
        <v>6059</v>
      </c>
      <c r="F1709" s="850" t="s">
        <v>4913</v>
      </c>
      <c r="AM1709" s="850" t="s">
        <v>705</v>
      </c>
      <c r="AN1709" s="850">
        <v>42205</v>
      </c>
    </row>
    <row r="1710" spans="5:40">
      <c r="E1710" s="850" t="s">
        <v>1779</v>
      </c>
      <c r="F1710" s="850" t="s">
        <v>4865</v>
      </c>
      <c r="AM1710" s="850" t="s">
        <v>8160</v>
      </c>
      <c r="AN1710" s="850">
        <v>42207</v>
      </c>
    </row>
    <row r="1711" spans="5:40">
      <c r="E1711" s="850" t="s">
        <v>6143</v>
      </c>
      <c r="F1711" s="850" t="s">
        <v>5172</v>
      </c>
      <c r="AM1711" s="850" t="s">
        <v>10894</v>
      </c>
      <c r="AN1711" s="850">
        <v>42208</v>
      </c>
    </row>
    <row r="1712" spans="5:40">
      <c r="E1712" s="850" t="s">
        <v>620</v>
      </c>
      <c r="F1712" s="850" t="s">
        <v>4816</v>
      </c>
      <c r="AM1712" s="850" t="s">
        <v>992</v>
      </c>
      <c r="AN1712" s="850">
        <v>42209</v>
      </c>
    </row>
    <row r="1713" spans="5:40">
      <c r="E1713" s="850" t="s">
        <v>2767</v>
      </c>
      <c r="F1713" s="850" t="s">
        <v>6144</v>
      </c>
      <c r="AM1713" s="850" t="s">
        <v>10895</v>
      </c>
      <c r="AN1713" s="850">
        <v>42210</v>
      </c>
    </row>
    <row r="1714" spans="5:40">
      <c r="E1714" s="850" t="s">
        <v>6147</v>
      </c>
      <c r="F1714" s="850" t="s">
        <v>6146</v>
      </c>
      <c r="AM1714" s="850" t="s">
        <v>10533</v>
      </c>
      <c r="AN1714" s="850">
        <v>42211</v>
      </c>
    </row>
    <row r="1715" spans="5:40">
      <c r="E1715" s="850" t="s">
        <v>6151</v>
      </c>
      <c r="F1715" s="850" t="s">
        <v>4774</v>
      </c>
      <c r="AM1715" s="850" t="s">
        <v>9455</v>
      </c>
      <c r="AN1715" s="850">
        <v>42212</v>
      </c>
    </row>
    <row r="1716" spans="5:40">
      <c r="E1716" s="850" t="s">
        <v>2315</v>
      </c>
      <c r="F1716" s="850" t="s">
        <v>6153</v>
      </c>
      <c r="AM1716" s="850" t="s">
        <v>10896</v>
      </c>
      <c r="AN1716" s="850">
        <v>42213</v>
      </c>
    </row>
    <row r="1717" spans="5:40">
      <c r="E1717" s="850" t="s">
        <v>5050</v>
      </c>
      <c r="F1717" s="850" t="s">
        <v>6154</v>
      </c>
      <c r="AM1717" s="850" t="s">
        <v>10897</v>
      </c>
      <c r="AN1717" s="850">
        <v>42214</v>
      </c>
    </row>
    <row r="1718" spans="5:40">
      <c r="E1718" s="850" t="s">
        <v>488</v>
      </c>
      <c r="F1718" s="850" t="s">
        <v>6155</v>
      </c>
      <c r="AM1718" s="850" t="s">
        <v>10876</v>
      </c>
      <c r="AN1718" s="850">
        <v>42307</v>
      </c>
    </row>
    <row r="1719" spans="5:40">
      <c r="E1719" s="850" t="s">
        <v>6152</v>
      </c>
      <c r="F1719" s="850" t="s">
        <v>2086</v>
      </c>
      <c r="AM1719" s="850" t="s">
        <v>10551</v>
      </c>
      <c r="AN1719" s="850">
        <v>42308</v>
      </c>
    </row>
    <row r="1720" spans="5:40">
      <c r="E1720" s="850" t="s">
        <v>6158</v>
      </c>
      <c r="F1720" s="850" t="s">
        <v>5392</v>
      </c>
      <c r="AM1720" s="850" t="s">
        <v>1125</v>
      </c>
      <c r="AN1720" s="850">
        <v>42321</v>
      </c>
    </row>
    <row r="1721" spans="5:40">
      <c r="E1721" s="850" t="s">
        <v>3967</v>
      </c>
      <c r="F1721" s="850" t="s">
        <v>6159</v>
      </c>
      <c r="AM1721" s="850" t="s">
        <v>10898</v>
      </c>
      <c r="AN1721" s="850">
        <v>42322</v>
      </c>
    </row>
    <row r="1722" spans="5:40">
      <c r="E1722" s="850" t="s">
        <v>4463</v>
      </c>
      <c r="F1722" s="850" t="s">
        <v>6161</v>
      </c>
      <c r="AM1722" s="850" t="s">
        <v>4622</v>
      </c>
      <c r="AN1722" s="850">
        <v>42323</v>
      </c>
    </row>
    <row r="1723" spans="5:40">
      <c r="E1723" s="850" t="s">
        <v>746</v>
      </c>
      <c r="F1723" s="850" t="s">
        <v>4317</v>
      </c>
      <c r="AM1723" s="850" t="s">
        <v>7732</v>
      </c>
      <c r="AN1723" s="850">
        <v>42383</v>
      </c>
    </row>
    <row r="1724" spans="5:40">
      <c r="E1724" s="850" t="s">
        <v>6164</v>
      </c>
      <c r="F1724" s="850" t="s">
        <v>6162</v>
      </c>
      <c r="AM1724" s="850" t="s">
        <v>8960</v>
      </c>
      <c r="AN1724" s="850">
        <v>42391</v>
      </c>
    </row>
    <row r="1725" spans="5:40">
      <c r="E1725" s="850" t="s">
        <v>6166</v>
      </c>
      <c r="F1725" s="850" t="s">
        <v>6165</v>
      </c>
      <c r="AM1725" s="850" t="s">
        <v>2308</v>
      </c>
      <c r="AN1725" s="850">
        <v>42411</v>
      </c>
    </row>
    <row r="1726" spans="5:40">
      <c r="E1726" s="850" t="s">
        <v>6169</v>
      </c>
      <c r="F1726" s="850" t="s">
        <v>6168</v>
      </c>
      <c r="AM1726" s="850" t="s">
        <v>10877</v>
      </c>
      <c r="AN1726" s="850">
        <v>43101</v>
      </c>
    </row>
    <row r="1727" spans="5:40">
      <c r="E1727" s="850" t="s">
        <v>4046</v>
      </c>
      <c r="F1727" s="850" t="s">
        <v>419</v>
      </c>
      <c r="AM1727" s="850" t="s">
        <v>1610</v>
      </c>
      <c r="AN1727" s="850">
        <v>43102</v>
      </c>
    </row>
    <row r="1728" spans="5:40">
      <c r="E1728" s="850" t="s">
        <v>6157</v>
      </c>
      <c r="F1728" s="850" t="s">
        <v>4662</v>
      </c>
      <c r="AM1728" s="850" t="s">
        <v>10899</v>
      </c>
      <c r="AN1728" s="850">
        <v>43103</v>
      </c>
    </row>
    <row r="1729" spans="5:40">
      <c r="E1729" s="850" t="s">
        <v>2529</v>
      </c>
      <c r="F1729" s="850" t="s">
        <v>4176</v>
      </c>
      <c r="AM1729" s="850" t="s">
        <v>10900</v>
      </c>
      <c r="AN1729" s="850">
        <v>43104</v>
      </c>
    </row>
    <row r="1730" spans="5:40">
      <c r="E1730" s="850" t="s">
        <v>6174</v>
      </c>
      <c r="F1730" s="850" t="s">
        <v>6170</v>
      </c>
      <c r="AM1730" s="850" t="s">
        <v>1877</v>
      </c>
      <c r="AN1730" s="850">
        <v>43105</v>
      </c>
    </row>
    <row r="1731" spans="5:40">
      <c r="E1731" s="850" t="s">
        <v>6176</v>
      </c>
      <c r="F1731" s="850" t="s">
        <v>5918</v>
      </c>
      <c r="AM1731" s="850" t="s">
        <v>10901</v>
      </c>
      <c r="AN1731" s="850">
        <v>43202</v>
      </c>
    </row>
    <row r="1732" spans="5:40">
      <c r="E1732" s="850" t="s">
        <v>966</v>
      </c>
      <c r="F1732" s="850" t="s">
        <v>6178</v>
      </c>
      <c r="AM1732" s="850" t="s">
        <v>10902</v>
      </c>
      <c r="AN1732" s="850">
        <v>43203</v>
      </c>
    </row>
    <row r="1733" spans="5:40">
      <c r="E1733" s="850" t="s">
        <v>110</v>
      </c>
      <c r="F1733" s="850" t="s">
        <v>2979</v>
      </c>
      <c r="AM1733" s="850" t="s">
        <v>10903</v>
      </c>
      <c r="AN1733" s="850">
        <v>43204</v>
      </c>
    </row>
    <row r="1734" spans="5:40">
      <c r="E1734" s="850" t="s">
        <v>6183</v>
      </c>
      <c r="F1734" s="850" t="s">
        <v>6181</v>
      </c>
      <c r="AM1734" s="850" t="s">
        <v>10298</v>
      </c>
      <c r="AN1734" s="850">
        <v>43205</v>
      </c>
    </row>
    <row r="1735" spans="5:40">
      <c r="E1735" s="850" t="s">
        <v>5969</v>
      </c>
      <c r="F1735" s="850" t="s">
        <v>937</v>
      </c>
      <c r="AM1735" s="850" t="s">
        <v>10904</v>
      </c>
      <c r="AN1735" s="850">
        <v>43206</v>
      </c>
    </row>
    <row r="1736" spans="5:40">
      <c r="E1736" s="850" t="s">
        <v>1218</v>
      </c>
      <c r="F1736" s="850" t="s">
        <v>2441</v>
      </c>
      <c r="AM1736" s="850" t="s">
        <v>10905</v>
      </c>
      <c r="AN1736" s="850">
        <v>43208</v>
      </c>
    </row>
    <row r="1737" spans="5:40">
      <c r="E1737" s="850" t="s">
        <v>6185</v>
      </c>
      <c r="F1737" s="850" t="s">
        <v>6184</v>
      </c>
      <c r="AM1737" s="850" t="s">
        <v>5930</v>
      </c>
      <c r="AN1737" s="850">
        <v>43210</v>
      </c>
    </row>
    <row r="1738" spans="5:40">
      <c r="E1738" s="850" t="s">
        <v>6186</v>
      </c>
      <c r="F1738" s="850" t="s">
        <v>1936</v>
      </c>
      <c r="AM1738" s="850" t="s">
        <v>9617</v>
      </c>
      <c r="AN1738" s="850">
        <v>43211</v>
      </c>
    </row>
    <row r="1739" spans="5:40">
      <c r="E1739" s="850" t="s">
        <v>6190</v>
      </c>
      <c r="F1739" s="850" t="s">
        <v>6188</v>
      </c>
      <c r="AM1739" s="850" t="s">
        <v>10906</v>
      </c>
      <c r="AN1739" s="850">
        <v>43212</v>
      </c>
    </row>
    <row r="1740" spans="5:40">
      <c r="E1740" s="850" t="s">
        <v>6191</v>
      </c>
      <c r="F1740" s="850" t="s">
        <v>3441</v>
      </c>
      <c r="AM1740" s="850" t="s">
        <v>6252</v>
      </c>
      <c r="AN1740" s="850">
        <v>43213</v>
      </c>
    </row>
    <row r="1741" spans="5:40">
      <c r="E1741" s="850" t="s">
        <v>6193</v>
      </c>
      <c r="F1741" s="850" t="s">
        <v>1285</v>
      </c>
      <c r="AM1741" s="850" t="s">
        <v>10907</v>
      </c>
      <c r="AN1741" s="850">
        <v>43214</v>
      </c>
    </row>
    <row r="1742" spans="5:40">
      <c r="E1742" s="850" t="s">
        <v>3639</v>
      </c>
      <c r="F1742" s="850" t="s">
        <v>1956</v>
      </c>
      <c r="AM1742" s="850" t="s">
        <v>3442</v>
      </c>
      <c r="AN1742" s="850">
        <v>43215</v>
      </c>
    </row>
    <row r="1743" spans="5:40">
      <c r="E1743" s="850" t="s">
        <v>6195</v>
      </c>
      <c r="F1743" s="850" t="s">
        <v>6194</v>
      </c>
      <c r="AM1743" s="850" t="s">
        <v>10908</v>
      </c>
      <c r="AN1743" s="850">
        <v>43216</v>
      </c>
    </row>
    <row r="1744" spans="5:40">
      <c r="E1744" s="850" t="s">
        <v>6199</v>
      </c>
      <c r="F1744" s="850" t="s">
        <v>6196</v>
      </c>
      <c r="AM1744" s="850" t="s">
        <v>10909</v>
      </c>
      <c r="AN1744" s="850">
        <v>43348</v>
      </c>
    </row>
    <row r="1745" spans="5:40">
      <c r="E1745" s="850" t="s">
        <v>6201</v>
      </c>
      <c r="F1745" s="850" t="s">
        <v>5655</v>
      </c>
      <c r="AM1745" s="850" t="s">
        <v>2188</v>
      </c>
      <c r="AN1745" s="850">
        <v>43364</v>
      </c>
    </row>
    <row r="1746" spans="5:40">
      <c r="E1746" s="850" t="s">
        <v>442</v>
      </c>
      <c r="F1746" s="850" t="s">
        <v>6204</v>
      </c>
      <c r="AM1746" s="850" t="s">
        <v>5170</v>
      </c>
      <c r="AN1746" s="850">
        <v>43367</v>
      </c>
    </row>
    <row r="1747" spans="5:40">
      <c r="E1747" s="850" t="s">
        <v>6206</v>
      </c>
      <c r="F1747" s="850" t="s">
        <v>2830</v>
      </c>
      <c r="AM1747" s="850" t="s">
        <v>10910</v>
      </c>
      <c r="AN1747" s="850">
        <v>43368</v>
      </c>
    </row>
    <row r="1748" spans="5:40">
      <c r="E1748" s="850" t="s">
        <v>1790</v>
      </c>
      <c r="F1748" s="850" t="s">
        <v>6208</v>
      </c>
      <c r="AM1748" s="850" t="s">
        <v>10911</v>
      </c>
      <c r="AN1748" s="850">
        <v>43369</v>
      </c>
    </row>
    <row r="1749" spans="5:40">
      <c r="E1749" s="850" t="s">
        <v>4572</v>
      </c>
      <c r="F1749" s="850" t="s">
        <v>6017</v>
      </c>
      <c r="AM1749" s="850" t="s">
        <v>4158</v>
      </c>
      <c r="AN1749" s="850">
        <v>43403</v>
      </c>
    </row>
    <row r="1750" spans="5:40">
      <c r="E1750" s="850" t="s">
        <v>6209</v>
      </c>
      <c r="F1750" s="850" t="s">
        <v>5017</v>
      </c>
      <c r="AM1750" s="850" t="s">
        <v>5755</v>
      </c>
      <c r="AN1750" s="850">
        <v>43404</v>
      </c>
    </row>
    <row r="1751" spans="5:40">
      <c r="E1751" s="850" t="s">
        <v>6214</v>
      </c>
      <c r="F1751" s="850" t="s">
        <v>6212</v>
      </c>
      <c r="AM1751" s="850" t="s">
        <v>10912</v>
      </c>
      <c r="AN1751" s="850">
        <v>43423</v>
      </c>
    </row>
    <row r="1752" spans="5:40">
      <c r="E1752" s="850" t="s">
        <v>1174</v>
      </c>
      <c r="F1752" s="850" t="s">
        <v>2985</v>
      </c>
      <c r="AM1752" s="850" t="s">
        <v>3253</v>
      </c>
      <c r="AN1752" s="850">
        <v>43424</v>
      </c>
    </row>
    <row r="1753" spans="5:40">
      <c r="E1753" s="850" t="s">
        <v>239</v>
      </c>
      <c r="F1753" s="850" t="s">
        <v>2879</v>
      </c>
      <c r="AM1753" s="850" t="s">
        <v>10121</v>
      </c>
      <c r="AN1753" s="850">
        <v>43425</v>
      </c>
    </row>
    <row r="1754" spans="5:40">
      <c r="E1754" s="850" t="s">
        <v>6215</v>
      </c>
      <c r="F1754" s="850" t="s">
        <v>5187</v>
      </c>
      <c r="AM1754" s="850" t="s">
        <v>10913</v>
      </c>
      <c r="AN1754" s="850">
        <v>43428</v>
      </c>
    </row>
    <row r="1755" spans="5:40">
      <c r="E1755" s="850" t="s">
        <v>5592</v>
      </c>
      <c r="F1755" s="850" t="s">
        <v>6217</v>
      </c>
      <c r="AM1755" s="850" t="s">
        <v>9330</v>
      </c>
      <c r="AN1755" s="850">
        <v>43432</v>
      </c>
    </row>
    <row r="1756" spans="5:40">
      <c r="E1756" s="850" t="s">
        <v>6220</v>
      </c>
      <c r="F1756" s="850" t="s">
        <v>6218</v>
      </c>
      <c r="AM1756" s="850" t="s">
        <v>10914</v>
      </c>
      <c r="AN1756" s="850">
        <v>43433</v>
      </c>
    </row>
    <row r="1757" spans="5:40">
      <c r="E1757" s="850" t="s">
        <v>2039</v>
      </c>
      <c r="F1757" s="850" t="s">
        <v>1435</v>
      </c>
      <c r="AM1757" s="850" t="s">
        <v>8408</v>
      </c>
      <c r="AN1757" s="850">
        <v>43441</v>
      </c>
    </row>
    <row r="1758" spans="5:40">
      <c r="E1758" s="850" t="s">
        <v>6223</v>
      </c>
      <c r="F1758" s="850" t="s">
        <v>6221</v>
      </c>
      <c r="AM1758" s="850" t="s">
        <v>10915</v>
      </c>
      <c r="AN1758" s="850">
        <v>43442</v>
      </c>
    </row>
    <row r="1759" spans="5:40">
      <c r="E1759" s="850" t="s">
        <v>6226</v>
      </c>
      <c r="F1759" s="850" t="s">
        <v>1887</v>
      </c>
      <c r="AM1759" s="850" t="s">
        <v>5541</v>
      </c>
      <c r="AN1759" s="850">
        <v>43443</v>
      </c>
    </row>
    <row r="1760" spans="5:40">
      <c r="E1760" s="850" t="s">
        <v>5146</v>
      </c>
      <c r="F1760" s="850" t="s">
        <v>1462</v>
      </c>
      <c r="AM1760" s="850" t="s">
        <v>10916</v>
      </c>
      <c r="AN1760" s="850">
        <v>43444</v>
      </c>
    </row>
    <row r="1761" spans="5:40">
      <c r="E1761" s="850" t="s">
        <v>6227</v>
      </c>
      <c r="F1761" s="850" t="s">
        <v>3172</v>
      </c>
      <c r="AM1761" s="850" t="s">
        <v>10429</v>
      </c>
      <c r="AN1761" s="850">
        <v>43447</v>
      </c>
    </row>
    <row r="1762" spans="5:40">
      <c r="E1762" s="850" t="s">
        <v>2989</v>
      </c>
      <c r="F1762" s="850" t="s">
        <v>6228</v>
      </c>
      <c r="AM1762" s="850" t="s">
        <v>6036</v>
      </c>
      <c r="AN1762" s="850">
        <v>43468</v>
      </c>
    </row>
    <row r="1763" spans="5:40">
      <c r="E1763" s="850" t="s">
        <v>6229</v>
      </c>
      <c r="F1763" s="850" t="s">
        <v>3208</v>
      </c>
      <c r="AM1763" s="850" t="s">
        <v>10917</v>
      </c>
      <c r="AN1763" s="850">
        <v>43482</v>
      </c>
    </row>
    <row r="1764" spans="5:40">
      <c r="E1764" s="850" t="s">
        <v>4251</v>
      </c>
      <c r="F1764" s="850" t="s">
        <v>6230</v>
      </c>
      <c r="AM1764" s="850" t="s">
        <v>10316</v>
      </c>
      <c r="AN1764" s="850">
        <v>43484</v>
      </c>
    </row>
    <row r="1765" spans="5:40">
      <c r="E1765" s="850" t="s">
        <v>6235</v>
      </c>
      <c r="F1765" s="850" t="s">
        <v>6231</v>
      </c>
      <c r="AM1765" s="850" t="s">
        <v>936</v>
      </c>
      <c r="AN1765" s="850">
        <v>43501</v>
      </c>
    </row>
    <row r="1766" spans="5:40">
      <c r="E1766" s="850" t="s">
        <v>4243</v>
      </c>
      <c r="F1766" s="850" t="s">
        <v>5715</v>
      </c>
      <c r="AM1766" s="850" t="s">
        <v>10918</v>
      </c>
      <c r="AN1766" s="850">
        <v>43505</v>
      </c>
    </row>
    <row r="1767" spans="5:40">
      <c r="E1767" s="850" t="s">
        <v>1080</v>
      </c>
      <c r="F1767" s="850" t="s">
        <v>5695</v>
      </c>
      <c r="AM1767" s="850" t="s">
        <v>10919</v>
      </c>
      <c r="AN1767" s="850">
        <v>43506</v>
      </c>
    </row>
    <row r="1768" spans="5:40">
      <c r="E1768" s="850" t="s">
        <v>6023</v>
      </c>
      <c r="F1768" s="850" t="s">
        <v>6238</v>
      </c>
      <c r="AM1768" s="850" t="s">
        <v>10920</v>
      </c>
      <c r="AN1768" s="850">
        <v>43507</v>
      </c>
    </row>
    <row r="1769" spans="5:40">
      <c r="E1769" s="850" t="s">
        <v>5351</v>
      </c>
      <c r="F1769" s="850" t="s">
        <v>177</v>
      </c>
      <c r="AM1769" s="850" t="s">
        <v>10921</v>
      </c>
      <c r="AN1769" s="850">
        <v>43510</v>
      </c>
    </row>
    <row r="1770" spans="5:40">
      <c r="E1770" s="850" t="s">
        <v>2421</v>
      </c>
      <c r="F1770" s="850" t="s">
        <v>5926</v>
      </c>
      <c r="AM1770" s="850" t="s">
        <v>10922</v>
      </c>
      <c r="AN1770" s="850">
        <v>43511</v>
      </c>
    </row>
    <row r="1771" spans="5:40">
      <c r="E1771" s="850" t="s">
        <v>6242</v>
      </c>
      <c r="F1771" s="850" t="s">
        <v>3014</v>
      </c>
      <c r="AM1771" s="850" t="s">
        <v>3707</v>
      </c>
      <c r="AN1771" s="850">
        <v>43512</v>
      </c>
    </row>
    <row r="1772" spans="5:40">
      <c r="E1772" s="850" t="s">
        <v>6243</v>
      </c>
      <c r="F1772" s="850" t="s">
        <v>5684</v>
      </c>
      <c r="AM1772" s="850" t="s">
        <v>6374</v>
      </c>
      <c r="AN1772" s="850">
        <v>43513</v>
      </c>
    </row>
    <row r="1773" spans="5:40">
      <c r="E1773" s="850" t="s">
        <v>6247</v>
      </c>
      <c r="F1773" s="850" t="s">
        <v>6245</v>
      </c>
      <c r="AM1773" s="850" t="s">
        <v>7045</v>
      </c>
      <c r="AN1773" s="850">
        <v>43514</v>
      </c>
    </row>
    <row r="1774" spans="5:40">
      <c r="E1774" s="850" t="s">
        <v>6129</v>
      </c>
      <c r="F1774" s="850" t="s">
        <v>2181</v>
      </c>
      <c r="AM1774" s="850" t="s">
        <v>3268</v>
      </c>
      <c r="AN1774" s="850">
        <v>43531</v>
      </c>
    </row>
    <row r="1775" spans="5:40">
      <c r="E1775" s="850" t="s">
        <v>5457</v>
      </c>
      <c r="F1775" s="850" t="s">
        <v>686</v>
      </c>
      <c r="AM1775" s="850" t="s">
        <v>7463</v>
      </c>
      <c r="AN1775" s="850">
        <v>44201</v>
      </c>
    </row>
    <row r="1776" spans="5:40">
      <c r="E1776" s="850" t="s">
        <v>6249</v>
      </c>
      <c r="F1776" s="850" t="s">
        <v>1633</v>
      </c>
      <c r="AM1776" s="850" t="s">
        <v>3352</v>
      </c>
      <c r="AN1776" s="850">
        <v>44202</v>
      </c>
    </row>
    <row r="1777" spans="5:40">
      <c r="E1777" s="850" t="s">
        <v>4346</v>
      </c>
      <c r="F1777" s="850" t="s">
        <v>2699</v>
      </c>
      <c r="AM1777" s="850" t="s">
        <v>10923</v>
      </c>
      <c r="AN1777" s="850">
        <v>44203</v>
      </c>
    </row>
    <row r="1778" spans="5:40">
      <c r="E1778" s="850" t="s">
        <v>6250</v>
      </c>
      <c r="F1778" s="850" t="s">
        <v>5413</v>
      </c>
      <c r="AM1778" s="850" t="s">
        <v>1109</v>
      </c>
      <c r="AN1778" s="850">
        <v>44204</v>
      </c>
    </row>
    <row r="1779" spans="5:40">
      <c r="E1779" s="850" t="s">
        <v>5776</v>
      </c>
      <c r="F1779" s="850" t="s">
        <v>6251</v>
      </c>
      <c r="AM1779" s="850" t="s">
        <v>10924</v>
      </c>
      <c r="AN1779" s="850">
        <v>44205</v>
      </c>
    </row>
    <row r="1780" spans="5:40">
      <c r="E1780" s="850" t="s">
        <v>6253</v>
      </c>
      <c r="F1780" s="850" t="s">
        <v>6064</v>
      </c>
      <c r="AM1780" s="850" t="s">
        <v>10925</v>
      </c>
      <c r="AN1780" s="850">
        <v>44206</v>
      </c>
    </row>
    <row r="1781" spans="5:40">
      <c r="E1781" s="850" t="s">
        <v>2074</v>
      </c>
      <c r="F1781" s="850" t="s">
        <v>3593</v>
      </c>
      <c r="AM1781" s="850" t="s">
        <v>10926</v>
      </c>
      <c r="AN1781" s="850">
        <v>44207</v>
      </c>
    </row>
    <row r="1782" spans="5:40">
      <c r="E1782" s="850" t="s">
        <v>3713</v>
      </c>
      <c r="F1782" s="850" t="s">
        <v>602</v>
      </c>
      <c r="AM1782" s="850" t="s">
        <v>3450</v>
      </c>
      <c r="AN1782" s="850">
        <v>44208</v>
      </c>
    </row>
    <row r="1783" spans="5:40">
      <c r="E1783" s="850" t="s">
        <v>5215</v>
      </c>
      <c r="F1783" s="850" t="s">
        <v>6237</v>
      </c>
      <c r="AM1783" s="850" t="s">
        <v>4810</v>
      </c>
      <c r="AN1783" s="850">
        <v>44209</v>
      </c>
    </row>
    <row r="1784" spans="5:40">
      <c r="E1784" s="850" t="s">
        <v>6255</v>
      </c>
      <c r="F1784" s="850" t="s">
        <v>1097</v>
      </c>
      <c r="AM1784" s="850" t="s">
        <v>5703</v>
      </c>
      <c r="AN1784" s="850">
        <v>44210</v>
      </c>
    </row>
    <row r="1785" spans="5:40">
      <c r="E1785" s="850" t="s">
        <v>1535</v>
      </c>
      <c r="F1785" s="850" t="s">
        <v>6256</v>
      </c>
      <c r="AM1785" s="850" t="s">
        <v>10927</v>
      </c>
      <c r="AN1785" s="850">
        <v>44211</v>
      </c>
    </row>
    <row r="1786" spans="5:40">
      <c r="E1786" s="850" t="s">
        <v>6052</v>
      </c>
      <c r="F1786" s="850" t="s">
        <v>6258</v>
      </c>
      <c r="AM1786" s="850" t="s">
        <v>10928</v>
      </c>
      <c r="AN1786" s="850">
        <v>44212</v>
      </c>
    </row>
    <row r="1787" spans="5:40">
      <c r="E1787" s="850" t="s">
        <v>6261</v>
      </c>
      <c r="F1787" s="850" t="s">
        <v>6259</v>
      </c>
      <c r="AM1787" s="850" t="s">
        <v>10828</v>
      </c>
      <c r="AN1787" s="850">
        <v>44213</v>
      </c>
    </row>
    <row r="1788" spans="5:40">
      <c r="E1788" s="850" t="s">
        <v>6262</v>
      </c>
      <c r="F1788" s="850" t="s">
        <v>3910</v>
      </c>
      <c r="AM1788" s="850" t="s">
        <v>10355</v>
      </c>
      <c r="AN1788" s="850">
        <v>44214</v>
      </c>
    </row>
    <row r="1789" spans="5:40">
      <c r="E1789" s="850" t="s">
        <v>6267</v>
      </c>
      <c r="F1789" s="850" t="s">
        <v>6265</v>
      </c>
      <c r="AM1789" s="850" t="s">
        <v>4640</v>
      </c>
      <c r="AN1789" s="850">
        <v>44322</v>
      </c>
    </row>
    <row r="1790" spans="5:40">
      <c r="E1790" s="850" t="s">
        <v>6270</v>
      </c>
      <c r="F1790" s="850" t="s">
        <v>6269</v>
      </c>
      <c r="AM1790" s="850" t="s">
        <v>10930</v>
      </c>
      <c r="AN1790" s="850">
        <v>44341</v>
      </c>
    </row>
    <row r="1791" spans="5:40">
      <c r="E1791" s="850" t="s">
        <v>5980</v>
      </c>
      <c r="F1791" s="850" t="s">
        <v>2829</v>
      </c>
      <c r="AM1791" s="850" t="s">
        <v>9128</v>
      </c>
      <c r="AN1791" s="850">
        <v>44461</v>
      </c>
    </row>
    <row r="1792" spans="5:40">
      <c r="E1792" s="850" t="s">
        <v>6273</v>
      </c>
      <c r="F1792" s="850" t="s">
        <v>6272</v>
      </c>
      <c r="AM1792" s="850" t="s">
        <v>6580</v>
      </c>
      <c r="AN1792" s="850">
        <v>44462</v>
      </c>
    </row>
    <row r="1793" spans="5:40">
      <c r="E1793" s="850" t="s">
        <v>3883</v>
      </c>
      <c r="F1793" s="850" t="s">
        <v>6274</v>
      </c>
      <c r="AM1793" s="850" t="s">
        <v>7722</v>
      </c>
      <c r="AN1793" s="850">
        <v>45201</v>
      </c>
    </row>
    <row r="1794" spans="5:40">
      <c r="E1794" s="850" t="s">
        <v>1432</v>
      </c>
      <c r="F1794" s="850" t="s">
        <v>6275</v>
      </c>
      <c r="AM1794" s="850" t="s">
        <v>10833</v>
      </c>
      <c r="AN1794" s="850">
        <v>45202</v>
      </c>
    </row>
    <row r="1795" spans="5:40">
      <c r="E1795" s="850" t="s">
        <v>6277</v>
      </c>
      <c r="F1795" s="850" t="s">
        <v>6276</v>
      </c>
      <c r="AM1795" s="850" t="s">
        <v>2262</v>
      </c>
      <c r="AN1795" s="850">
        <v>45203</v>
      </c>
    </row>
    <row r="1796" spans="5:40">
      <c r="E1796" s="850" t="s">
        <v>1319</v>
      </c>
      <c r="F1796" s="850" t="s">
        <v>6279</v>
      </c>
      <c r="AM1796" s="850" t="s">
        <v>3164</v>
      </c>
      <c r="AN1796" s="850">
        <v>45204</v>
      </c>
    </row>
    <row r="1797" spans="5:40">
      <c r="E1797" s="850" t="s">
        <v>6280</v>
      </c>
      <c r="F1797" s="850" t="s">
        <v>3134</v>
      </c>
      <c r="AM1797" s="850" t="s">
        <v>6384</v>
      </c>
      <c r="AN1797" s="850">
        <v>45205</v>
      </c>
    </row>
    <row r="1798" spans="5:40">
      <c r="E1798" s="850" t="s">
        <v>6283</v>
      </c>
      <c r="F1798" s="850" t="s">
        <v>2432</v>
      </c>
      <c r="AM1798" s="850" t="s">
        <v>10931</v>
      </c>
      <c r="AN1798" s="850">
        <v>45206</v>
      </c>
    </row>
    <row r="1799" spans="5:40">
      <c r="E1799" s="850" t="s">
        <v>6285</v>
      </c>
      <c r="F1799" s="850" t="s">
        <v>6284</v>
      </c>
      <c r="AM1799" s="850" t="s">
        <v>10932</v>
      </c>
      <c r="AN1799" s="850">
        <v>45207</v>
      </c>
    </row>
    <row r="1800" spans="5:40">
      <c r="E1800" s="850" t="s">
        <v>3377</v>
      </c>
      <c r="F1800" s="850" t="s">
        <v>4874</v>
      </c>
      <c r="AM1800" s="850" t="s">
        <v>10933</v>
      </c>
      <c r="AN1800" s="850">
        <v>45208</v>
      </c>
    </row>
    <row r="1801" spans="5:40">
      <c r="E1801" s="850" t="s">
        <v>6286</v>
      </c>
      <c r="F1801" s="850" t="s">
        <v>5314</v>
      </c>
      <c r="AM1801" s="850" t="s">
        <v>10934</v>
      </c>
      <c r="AN1801" s="850">
        <v>45209</v>
      </c>
    </row>
    <row r="1802" spans="5:40">
      <c r="E1802" s="850" t="s">
        <v>6290</v>
      </c>
      <c r="F1802" s="850" t="s">
        <v>6287</v>
      </c>
      <c r="AM1802" s="850" t="s">
        <v>10935</v>
      </c>
      <c r="AN1802" s="850">
        <v>45341</v>
      </c>
    </row>
    <row r="1803" spans="5:40">
      <c r="E1803" s="850" t="s">
        <v>6292</v>
      </c>
      <c r="F1803" s="850" t="s">
        <v>5244</v>
      </c>
      <c r="AM1803" s="850" t="s">
        <v>10662</v>
      </c>
      <c r="AN1803" s="850">
        <v>45361</v>
      </c>
    </row>
    <row r="1804" spans="5:40">
      <c r="E1804" s="850" t="s">
        <v>5529</v>
      </c>
      <c r="F1804" s="850" t="s">
        <v>6103</v>
      </c>
      <c r="AM1804" s="850" t="s">
        <v>10036</v>
      </c>
      <c r="AN1804" s="850">
        <v>45382</v>
      </c>
    </row>
    <row r="1805" spans="5:40">
      <c r="E1805" s="850" t="s">
        <v>3372</v>
      </c>
      <c r="F1805" s="850" t="s">
        <v>4512</v>
      </c>
      <c r="AM1805" s="850" t="s">
        <v>10125</v>
      </c>
      <c r="AN1805" s="850">
        <v>45383</v>
      </c>
    </row>
    <row r="1806" spans="5:40">
      <c r="E1806" s="850" t="s">
        <v>6295</v>
      </c>
      <c r="F1806" s="850" t="s">
        <v>6294</v>
      </c>
      <c r="AM1806" s="850" t="s">
        <v>10936</v>
      </c>
      <c r="AN1806" s="850">
        <v>45401</v>
      </c>
    </row>
    <row r="1807" spans="5:40">
      <c r="E1807" s="850" t="s">
        <v>3167</v>
      </c>
      <c r="F1807" s="850" t="s">
        <v>6296</v>
      </c>
      <c r="AM1807" s="850" t="s">
        <v>689</v>
      </c>
      <c r="AN1807" s="850">
        <v>45402</v>
      </c>
    </row>
    <row r="1808" spans="5:40">
      <c r="E1808" s="850" t="s">
        <v>5950</v>
      </c>
      <c r="F1808" s="850" t="s">
        <v>6297</v>
      </c>
      <c r="AM1808" s="850" t="s">
        <v>10937</v>
      </c>
      <c r="AN1808" s="850">
        <v>45403</v>
      </c>
    </row>
    <row r="1809" spans="5:40">
      <c r="E1809" s="850" t="s">
        <v>6300</v>
      </c>
      <c r="F1809" s="850" t="s">
        <v>6298</v>
      </c>
      <c r="AM1809" s="850" t="s">
        <v>10938</v>
      </c>
      <c r="AN1809" s="850">
        <v>45404</v>
      </c>
    </row>
    <row r="1810" spans="5:40">
      <c r="E1810" s="850" t="s">
        <v>6301</v>
      </c>
      <c r="F1810" s="850" t="s">
        <v>2018</v>
      </c>
      <c r="AM1810" s="850" t="s">
        <v>10929</v>
      </c>
      <c r="AN1810" s="850">
        <v>45405</v>
      </c>
    </row>
    <row r="1811" spans="5:40">
      <c r="E1811" s="850" t="s">
        <v>6110</v>
      </c>
      <c r="F1811" s="850" t="s">
        <v>3838</v>
      </c>
      <c r="AM1811" s="850" t="s">
        <v>10939</v>
      </c>
      <c r="AN1811" s="850">
        <v>45406</v>
      </c>
    </row>
    <row r="1812" spans="5:40">
      <c r="E1812" s="850" t="s">
        <v>5249</v>
      </c>
      <c r="F1812" s="850" t="s">
        <v>6302</v>
      </c>
      <c r="AM1812" s="850" t="s">
        <v>10940</v>
      </c>
      <c r="AN1812" s="850">
        <v>45421</v>
      </c>
    </row>
    <row r="1813" spans="5:40">
      <c r="E1813" s="850" t="s">
        <v>6304</v>
      </c>
      <c r="F1813" s="850" t="s">
        <v>1282</v>
      </c>
      <c r="AM1813" s="850" t="s">
        <v>10941</v>
      </c>
      <c r="AN1813" s="850">
        <v>45429</v>
      </c>
    </row>
    <row r="1814" spans="5:40">
      <c r="E1814" s="850" t="s">
        <v>3193</v>
      </c>
      <c r="F1814" s="850" t="s">
        <v>133</v>
      </c>
      <c r="AM1814" s="850" t="s">
        <v>10942</v>
      </c>
      <c r="AN1814" s="850">
        <v>45430</v>
      </c>
    </row>
    <row r="1815" spans="5:40">
      <c r="E1815" s="850" t="s">
        <v>5249</v>
      </c>
      <c r="F1815" s="850" t="s">
        <v>4187</v>
      </c>
      <c r="AM1815" s="850" t="s">
        <v>317</v>
      </c>
      <c r="AN1815" s="850">
        <v>45431</v>
      </c>
    </row>
    <row r="1816" spans="5:40">
      <c r="E1816" s="850" t="s">
        <v>1534</v>
      </c>
      <c r="F1816" s="850" t="s">
        <v>3115</v>
      </c>
      <c r="AM1816" s="850" t="s">
        <v>10943</v>
      </c>
      <c r="AN1816" s="850">
        <v>45441</v>
      </c>
    </row>
    <row r="1817" spans="5:40">
      <c r="E1817" s="850" t="s">
        <v>6307</v>
      </c>
      <c r="F1817" s="850" t="s">
        <v>6305</v>
      </c>
      <c r="AM1817" s="850" t="s">
        <v>9269</v>
      </c>
      <c r="AN1817" s="850">
        <v>45442</v>
      </c>
    </row>
    <row r="1818" spans="5:40">
      <c r="E1818" s="850" t="s">
        <v>4433</v>
      </c>
      <c r="F1818" s="850" t="s">
        <v>6308</v>
      </c>
      <c r="AM1818" s="850" t="s">
        <v>10944</v>
      </c>
      <c r="AN1818" s="850">
        <v>45443</v>
      </c>
    </row>
    <row r="1819" spans="5:40">
      <c r="E1819" s="850" t="s">
        <v>195</v>
      </c>
      <c r="F1819" s="850" t="s">
        <v>6171</v>
      </c>
      <c r="AM1819" s="850" t="s">
        <v>1899</v>
      </c>
      <c r="AN1819" s="850">
        <v>46201</v>
      </c>
    </row>
    <row r="1820" spans="5:40">
      <c r="E1820" s="850" t="s">
        <v>1617</v>
      </c>
      <c r="F1820" s="850" t="s">
        <v>1670</v>
      </c>
      <c r="AM1820" s="850" t="s">
        <v>10945</v>
      </c>
      <c r="AN1820" s="850">
        <v>46203</v>
      </c>
    </row>
    <row r="1821" spans="5:40">
      <c r="E1821" s="850" t="s">
        <v>6312</v>
      </c>
      <c r="F1821" s="850" t="s">
        <v>6310</v>
      </c>
      <c r="AM1821" s="850" t="s">
        <v>10946</v>
      </c>
      <c r="AN1821" s="850">
        <v>46204</v>
      </c>
    </row>
    <row r="1822" spans="5:40">
      <c r="E1822" s="850" t="s">
        <v>6315</v>
      </c>
      <c r="F1822" s="850" t="s">
        <v>6313</v>
      </c>
      <c r="AM1822" s="850" t="s">
        <v>8913</v>
      </c>
      <c r="AN1822" s="850">
        <v>46206</v>
      </c>
    </row>
    <row r="1823" spans="5:40">
      <c r="E1823" s="850" t="s">
        <v>3502</v>
      </c>
      <c r="F1823" s="850" t="s">
        <v>5738</v>
      </c>
      <c r="AM1823" s="850" t="s">
        <v>5383</v>
      </c>
      <c r="AN1823" s="850">
        <v>46208</v>
      </c>
    </row>
    <row r="1824" spans="5:40">
      <c r="E1824" s="850" t="s">
        <v>2552</v>
      </c>
      <c r="F1824" s="850" t="s">
        <v>6316</v>
      </c>
      <c r="AM1824" s="850" t="s">
        <v>10947</v>
      </c>
      <c r="AN1824" s="850">
        <v>46210</v>
      </c>
    </row>
    <row r="1825" spans="5:40">
      <c r="E1825" s="850" t="s">
        <v>6317</v>
      </c>
      <c r="F1825" s="850" t="s">
        <v>1574</v>
      </c>
      <c r="AM1825" s="850" t="s">
        <v>10948</v>
      </c>
      <c r="AN1825" s="850">
        <v>46213</v>
      </c>
    </row>
    <row r="1826" spans="5:40">
      <c r="E1826" s="850" t="s">
        <v>6319</v>
      </c>
      <c r="F1826" s="850" t="s">
        <v>6318</v>
      </c>
      <c r="AM1826" s="850" t="s">
        <v>10949</v>
      </c>
      <c r="AN1826" s="850">
        <v>46214</v>
      </c>
    </row>
    <row r="1827" spans="5:40">
      <c r="E1827" s="850" t="s">
        <v>80</v>
      </c>
      <c r="F1827" s="850" t="s">
        <v>2125</v>
      </c>
      <c r="AM1827" s="850" t="s">
        <v>1724</v>
      </c>
      <c r="AN1827" s="850">
        <v>46215</v>
      </c>
    </row>
    <row r="1828" spans="5:40">
      <c r="E1828" s="850" t="s">
        <v>1677</v>
      </c>
      <c r="F1828" s="850" t="s">
        <v>6320</v>
      </c>
      <c r="AM1828" s="850" t="s">
        <v>9522</v>
      </c>
      <c r="AN1828" s="850">
        <v>46216</v>
      </c>
    </row>
    <row r="1829" spans="5:40">
      <c r="E1829" s="850" t="s">
        <v>5242</v>
      </c>
      <c r="F1829" s="850" t="s">
        <v>3845</v>
      </c>
      <c r="AM1829" s="850" t="s">
        <v>10950</v>
      </c>
      <c r="AN1829" s="850">
        <v>46217</v>
      </c>
    </row>
    <row r="1830" spans="5:40">
      <c r="E1830" s="850" t="s">
        <v>4666</v>
      </c>
      <c r="F1830" s="850" t="s">
        <v>374</v>
      </c>
      <c r="AM1830" s="850" t="s">
        <v>10951</v>
      </c>
      <c r="AN1830" s="850">
        <v>46218</v>
      </c>
    </row>
    <row r="1831" spans="5:40">
      <c r="E1831" s="850" t="s">
        <v>6323</v>
      </c>
      <c r="F1831" s="850" t="s">
        <v>6322</v>
      </c>
      <c r="AM1831" s="850" t="s">
        <v>10952</v>
      </c>
      <c r="AN1831" s="850">
        <v>46219</v>
      </c>
    </row>
    <row r="1832" spans="5:40">
      <c r="E1832" s="850" t="s">
        <v>5412</v>
      </c>
      <c r="F1832" s="850" t="s">
        <v>6325</v>
      </c>
      <c r="AM1832" s="850" t="s">
        <v>10953</v>
      </c>
      <c r="AN1832" s="850">
        <v>46220</v>
      </c>
    </row>
    <row r="1833" spans="5:40">
      <c r="E1833" s="850" t="s">
        <v>6327</v>
      </c>
      <c r="F1833" s="850" t="s">
        <v>5901</v>
      </c>
      <c r="AM1833" s="850" t="s">
        <v>765</v>
      </c>
      <c r="AN1833" s="850">
        <v>46221</v>
      </c>
    </row>
    <row r="1834" spans="5:40">
      <c r="E1834" s="850" t="s">
        <v>6329</v>
      </c>
      <c r="F1834" s="850" t="s">
        <v>6328</v>
      </c>
      <c r="AM1834" s="850" t="s">
        <v>3528</v>
      </c>
      <c r="AN1834" s="850">
        <v>46222</v>
      </c>
    </row>
    <row r="1835" spans="5:40">
      <c r="E1835" s="850" t="s">
        <v>1501</v>
      </c>
      <c r="F1835" s="850" t="s">
        <v>1079</v>
      </c>
      <c r="AM1835" s="850" t="s">
        <v>10954</v>
      </c>
      <c r="AN1835" s="850">
        <v>46223</v>
      </c>
    </row>
    <row r="1836" spans="5:40">
      <c r="E1836" s="850" t="s">
        <v>6330</v>
      </c>
      <c r="F1836" s="850" t="s">
        <v>4445</v>
      </c>
      <c r="AM1836" s="850" t="s">
        <v>10955</v>
      </c>
      <c r="AN1836" s="850">
        <v>46224</v>
      </c>
    </row>
    <row r="1837" spans="5:40">
      <c r="E1837" s="850" t="s">
        <v>6332</v>
      </c>
      <c r="F1837" s="850" t="s">
        <v>2393</v>
      </c>
      <c r="AM1837" s="850" t="s">
        <v>10515</v>
      </c>
      <c r="AN1837" s="850">
        <v>46225</v>
      </c>
    </row>
    <row r="1838" spans="5:40">
      <c r="E1838" s="850" t="s">
        <v>3947</v>
      </c>
      <c r="F1838" s="850" t="s">
        <v>3700</v>
      </c>
      <c r="AM1838" s="850" t="s">
        <v>7614</v>
      </c>
      <c r="AN1838" s="850">
        <v>46303</v>
      </c>
    </row>
    <row r="1839" spans="5:40">
      <c r="E1839" s="850" t="s">
        <v>6192</v>
      </c>
      <c r="F1839" s="850" t="s">
        <v>1792</v>
      </c>
      <c r="AM1839" s="850" t="s">
        <v>10956</v>
      </c>
      <c r="AN1839" s="850">
        <v>46304</v>
      </c>
    </row>
    <row r="1840" spans="5:40">
      <c r="E1840" s="850" t="s">
        <v>4060</v>
      </c>
      <c r="F1840" s="850" t="s">
        <v>4055</v>
      </c>
      <c r="AM1840" s="850" t="s">
        <v>10957</v>
      </c>
      <c r="AN1840" s="850">
        <v>46392</v>
      </c>
    </row>
    <row r="1841" spans="5:40">
      <c r="E1841" s="850" t="s">
        <v>5210</v>
      </c>
      <c r="F1841" s="850" t="s">
        <v>2545</v>
      </c>
      <c r="AM1841" s="850" t="s">
        <v>10958</v>
      </c>
      <c r="AN1841" s="850">
        <v>46404</v>
      </c>
    </row>
    <row r="1842" spans="5:40">
      <c r="E1842" s="850" t="s">
        <v>145</v>
      </c>
      <c r="F1842" s="850" t="s">
        <v>6334</v>
      </c>
      <c r="AM1842" s="850" t="s">
        <v>10673</v>
      </c>
      <c r="AN1842" s="850">
        <v>46452</v>
      </c>
    </row>
    <row r="1843" spans="5:40">
      <c r="E1843" s="850" t="s">
        <v>3067</v>
      </c>
      <c r="F1843" s="850" t="s">
        <v>4508</v>
      </c>
      <c r="AM1843" s="850" t="s">
        <v>10959</v>
      </c>
      <c r="AN1843" s="850">
        <v>46468</v>
      </c>
    </row>
    <row r="1844" spans="5:40">
      <c r="E1844" s="850" t="s">
        <v>6335</v>
      </c>
      <c r="F1844" s="850" t="s">
        <v>5893</v>
      </c>
      <c r="AM1844" s="850" t="s">
        <v>6730</v>
      </c>
      <c r="AN1844" s="850">
        <v>46482</v>
      </c>
    </row>
    <row r="1845" spans="5:40">
      <c r="E1845" s="850" t="s">
        <v>3391</v>
      </c>
      <c r="F1845" s="850" t="s">
        <v>6336</v>
      </c>
      <c r="AM1845" s="850" t="s">
        <v>7257</v>
      </c>
      <c r="AN1845" s="850">
        <v>46490</v>
      </c>
    </row>
    <row r="1846" spans="5:40">
      <c r="E1846" s="850" t="s">
        <v>5054</v>
      </c>
      <c r="F1846" s="850" t="s">
        <v>4308</v>
      </c>
      <c r="AM1846" s="850" t="s">
        <v>2324</v>
      </c>
      <c r="AN1846" s="850">
        <v>46491</v>
      </c>
    </row>
    <row r="1847" spans="5:40">
      <c r="E1847" s="850" t="s">
        <v>5578</v>
      </c>
      <c r="F1847" s="850" t="s">
        <v>470</v>
      </c>
      <c r="AM1847" s="850" t="s">
        <v>2149</v>
      </c>
      <c r="AN1847" s="850">
        <v>46492</v>
      </c>
    </row>
    <row r="1848" spans="5:40">
      <c r="E1848" s="850" t="s">
        <v>4975</v>
      </c>
      <c r="F1848" s="850" t="s">
        <v>6339</v>
      </c>
      <c r="AM1848" s="850" t="s">
        <v>10960</v>
      </c>
      <c r="AN1848" s="850">
        <v>46501</v>
      </c>
    </row>
    <row r="1849" spans="5:40">
      <c r="E1849" s="850" t="s">
        <v>6340</v>
      </c>
      <c r="F1849" s="850" t="s">
        <v>1518</v>
      </c>
      <c r="AM1849" s="850" t="s">
        <v>10961</v>
      </c>
      <c r="AN1849" s="850">
        <v>46502</v>
      </c>
    </row>
    <row r="1850" spans="5:40">
      <c r="E1850" s="850" t="s">
        <v>6341</v>
      </c>
      <c r="F1850" s="850" t="s">
        <v>1552</v>
      </c>
      <c r="AM1850" s="850" t="s">
        <v>5454</v>
      </c>
      <c r="AN1850" s="850">
        <v>46505</v>
      </c>
    </row>
    <row r="1851" spans="5:40">
      <c r="E1851" s="850" t="s">
        <v>2791</v>
      </c>
      <c r="F1851" s="850" t="s">
        <v>1830</v>
      </c>
      <c r="AM1851" s="850" t="s">
        <v>10962</v>
      </c>
      <c r="AN1851" s="850">
        <v>46523</v>
      </c>
    </row>
    <row r="1852" spans="5:40">
      <c r="E1852" s="850" t="s">
        <v>4254</v>
      </c>
      <c r="F1852" s="850" t="s">
        <v>6342</v>
      </c>
      <c r="AM1852" s="850" t="s">
        <v>10963</v>
      </c>
      <c r="AN1852" s="850">
        <v>46524</v>
      </c>
    </row>
    <row r="1853" spans="5:40">
      <c r="E1853" s="850" t="s">
        <v>2935</v>
      </c>
      <c r="F1853" s="850" t="s">
        <v>6344</v>
      </c>
      <c r="AM1853" s="850" t="s">
        <v>10964</v>
      </c>
      <c r="AN1853" s="850">
        <v>46525</v>
      </c>
    </row>
    <row r="1854" spans="5:40">
      <c r="E1854" s="850" t="s">
        <v>4891</v>
      </c>
      <c r="F1854" s="850" t="s">
        <v>3135</v>
      </c>
      <c r="AM1854" s="850" t="s">
        <v>6360</v>
      </c>
      <c r="AN1854" s="850">
        <v>46527</v>
      </c>
    </row>
    <row r="1855" spans="5:40">
      <c r="E1855" s="850" t="s">
        <v>1578</v>
      </c>
      <c r="F1855" s="850" t="s">
        <v>3852</v>
      </c>
      <c r="AM1855" s="850" t="s">
        <v>10965</v>
      </c>
      <c r="AN1855" s="850">
        <v>46529</v>
      </c>
    </row>
    <row r="1856" spans="5:40">
      <c r="E1856" s="850" t="s">
        <v>6345</v>
      </c>
      <c r="F1856" s="850" t="s">
        <v>4303</v>
      </c>
      <c r="AM1856" s="850" t="s">
        <v>6884</v>
      </c>
      <c r="AN1856" s="850">
        <v>46530</v>
      </c>
    </row>
    <row r="1857" spans="5:40">
      <c r="E1857" s="850" t="s">
        <v>2285</v>
      </c>
      <c r="F1857" s="850" t="s">
        <v>6348</v>
      </c>
      <c r="AM1857" s="850" t="s">
        <v>4910</v>
      </c>
      <c r="AN1857" s="850">
        <v>46531</v>
      </c>
    </row>
    <row r="1858" spans="5:40">
      <c r="E1858" s="850" t="s">
        <v>6349</v>
      </c>
      <c r="F1858" s="850" t="s">
        <v>5330</v>
      </c>
      <c r="AM1858" s="850" t="s">
        <v>10966</v>
      </c>
      <c r="AN1858" s="850">
        <v>46532</v>
      </c>
    </row>
    <row r="1859" spans="5:40">
      <c r="E1859" s="850" t="s">
        <v>6352</v>
      </c>
      <c r="F1859" s="850" t="s">
        <v>6350</v>
      </c>
      <c r="AM1859" s="850" t="s">
        <v>10967</v>
      </c>
      <c r="AN1859" s="850">
        <v>46533</v>
      </c>
    </row>
    <row r="1860" spans="5:40">
      <c r="E1860" s="850" t="s">
        <v>5825</v>
      </c>
      <c r="F1860" s="850" t="s">
        <v>6355</v>
      </c>
      <c r="AM1860" s="850" t="s">
        <v>1413</v>
      </c>
      <c r="AN1860" s="850">
        <v>46534</v>
      </c>
    </row>
    <row r="1861" spans="5:40">
      <c r="E1861" s="850" t="s">
        <v>5468</v>
      </c>
      <c r="F1861" s="850" t="s">
        <v>5370</v>
      </c>
      <c r="AM1861" s="850" t="s">
        <v>10968</v>
      </c>
      <c r="AN1861" s="850">
        <v>46535</v>
      </c>
    </row>
    <row r="1862" spans="5:40">
      <c r="E1862" s="850" t="s">
        <v>693</v>
      </c>
      <c r="F1862" s="850" t="s">
        <v>4901</v>
      </c>
      <c r="AM1862" s="850" t="s">
        <v>10969</v>
      </c>
      <c r="AN1862" s="850">
        <v>47201</v>
      </c>
    </row>
    <row r="1863" spans="5:40">
      <c r="E1863" s="850" t="s">
        <v>6357</v>
      </c>
      <c r="F1863" s="850" t="s">
        <v>6007</v>
      </c>
      <c r="AM1863" s="850" t="s">
        <v>7365</v>
      </c>
      <c r="AN1863" s="850">
        <v>47205</v>
      </c>
    </row>
    <row r="1864" spans="5:40">
      <c r="E1864" s="850" t="s">
        <v>201</v>
      </c>
      <c r="F1864" s="850" t="s">
        <v>6358</v>
      </c>
      <c r="AM1864" s="850" t="s">
        <v>1608</v>
      </c>
      <c r="AN1864" s="850">
        <v>47207</v>
      </c>
    </row>
    <row r="1865" spans="5:40">
      <c r="E1865" s="850" t="s">
        <v>2310</v>
      </c>
      <c r="F1865" s="850" t="s">
        <v>3963</v>
      </c>
      <c r="AM1865" s="850" t="s">
        <v>10970</v>
      </c>
      <c r="AN1865" s="850">
        <v>47208</v>
      </c>
    </row>
    <row r="1866" spans="5:40">
      <c r="E1866" s="850" t="s">
        <v>6359</v>
      </c>
      <c r="F1866" s="850" t="s">
        <v>262</v>
      </c>
      <c r="AM1866" s="850" t="s">
        <v>10971</v>
      </c>
      <c r="AN1866" s="850">
        <v>47209</v>
      </c>
    </row>
    <row r="1867" spans="5:40">
      <c r="E1867" s="850" t="s">
        <v>5217</v>
      </c>
      <c r="F1867" s="850" t="s">
        <v>3300</v>
      </c>
      <c r="AM1867" s="850" t="s">
        <v>10972</v>
      </c>
      <c r="AN1867" s="850">
        <v>47210</v>
      </c>
    </row>
    <row r="1868" spans="5:40">
      <c r="E1868" s="850" t="s">
        <v>6361</v>
      </c>
      <c r="F1868" s="850" t="s">
        <v>477</v>
      </c>
      <c r="AM1868" s="850" t="s">
        <v>5085</v>
      </c>
      <c r="AN1868" s="850">
        <v>47211</v>
      </c>
    </row>
    <row r="1869" spans="5:40">
      <c r="E1869" s="850" t="s">
        <v>5462</v>
      </c>
      <c r="F1869" s="850" t="s">
        <v>4111</v>
      </c>
      <c r="AM1869" s="850" t="s">
        <v>10973</v>
      </c>
      <c r="AN1869" s="850">
        <v>47212</v>
      </c>
    </row>
    <row r="1870" spans="5:40">
      <c r="E1870" s="850" t="s">
        <v>3901</v>
      </c>
      <c r="F1870" s="850" t="s">
        <v>4332</v>
      </c>
      <c r="AM1870" s="850" t="s">
        <v>651</v>
      </c>
      <c r="AN1870" s="850">
        <v>47213</v>
      </c>
    </row>
    <row r="1871" spans="5:40">
      <c r="E1871" s="850" t="s">
        <v>6187</v>
      </c>
      <c r="F1871" s="850" t="s">
        <v>5694</v>
      </c>
      <c r="AM1871" s="850" t="s">
        <v>10974</v>
      </c>
      <c r="AN1871" s="850">
        <v>47214</v>
      </c>
    </row>
    <row r="1872" spans="5:40">
      <c r="E1872" s="850" t="s">
        <v>6362</v>
      </c>
      <c r="F1872" s="850" t="s">
        <v>4518</v>
      </c>
      <c r="AM1872" s="850" t="s">
        <v>9816</v>
      </c>
      <c r="AN1872" s="850">
        <v>47215</v>
      </c>
    </row>
    <row r="1873" spans="5:40">
      <c r="E1873" s="850" t="s">
        <v>6346</v>
      </c>
      <c r="F1873" s="850" t="s">
        <v>4118</v>
      </c>
      <c r="AM1873" s="850" t="s">
        <v>10975</v>
      </c>
      <c r="AN1873" s="850">
        <v>47301</v>
      </c>
    </row>
    <row r="1874" spans="5:40">
      <c r="E1874" s="850" t="s">
        <v>404</v>
      </c>
      <c r="F1874" s="850" t="s">
        <v>6363</v>
      </c>
      <c r="AM1874" s="850" t="s">
        <v>9439</v>
      </c>
      <c r="AN1874" s="850">
        <v>47302</v>
      </c>
    </row>
    <row r="1875" spans="5:40">
      <c r="E1875" s="850" t="s">
        <v>4566</v>
      </c>
      <c r="F1875" s="850" t="s">
        <v>6364</v>
      </c>
      <c r="AM1875" s="850" t="s">
        <v>1284</v>
      </c>
      <c r="AN1875" s="850">
        <v>47303</v>
      </c>
    </row>
    <row r="1876" spans="5:40">
      <c r="E1876" s="850" t="s">
        <v>1884</v>
      </c>
      <c r="F1876" s="850" t="s">
        <v>826</v>
      </c>
      <c r="AM1876" s="850" t="s">
        <v>10976</v>
      </c>
      <c r="AN1876" s="850">
        <v>47306</v>
      </c>
    </row>
    <row r="1877" spans="5:40">
      <c r="E1877" s="850" t="s">
        <v>4972</v>
      </c>
      <c r="F1877" s="850" t="s">
        <v>5567</v>
      </c>
      <c r="AM1877" s="850" t="s">
        <v>10977</v>
      </c>
      <c r="AN1877" s="850">
        <v>47308</v>
      </c>
    </row>
    <row r="1878" spans="5:40">
      <c r="E1878" s="850" t="s">
        <v>6365</v>
      </c>
      <c r="F1878" s="850" t="s">
        <v>627</v>
      </c>
      <c r="AM1878" s="850" t="s">
        <v>8767</v>
      </c>
      <c r="AN1878" s="850">
        <v>47311</v>
      </c>
    </row>
    <row r="1879" spans="5:40">
      <c r="E1879" s="850" t="s">
        <v>2208</v>
      </c>
      <c r="F1879" s="850" t="s">
        <v>6367</v>
      </c>
      <c r="AM1879" s="850" t="s">
        <v>8952</v>
      </c>
      <c r="AN1879" s="850">
        <v>47313</v>
      </c>
    </row>
    <row r="1880" spans="5:40">
      <c r="E1880" s="850" t="s">
        <v>3836</v>
      </c>
      <c r="F1880" s="850" t="s">
        <v>4250</v>
      </c>
      <c r="AM1880" s="850" t="s">
        <v>3373</v>
      </c>
      <c r="AN1880" s="850">
        <v>47314</v>
      </c>
    </row>
    <row r="1881" spans="5:40">
      <c r="E1881" s="850" t="s">
        <v>6368</v>
      </c>
      <c r="F1881" s="850" t="s">
        <v>4294</v>
      </c>
      <c r="AM1881" s="850" t="s">
        <v>9946</v>
      </c>
      <c r="AN1881" s="850">
        <v>47315</v>
      </c>
    </row>
    <row r="1882" spans="5:40">
      <c r="E1882" s="850" t="s">
        <v>6373</v>
      </c>
      <c r="F1882" s="850" t="s">
        <v>6370</v>
      </c>
      <c r="AM1882" s="850" t="s">
        <v>5122</v>
      </c>
      <c r="AN1882" s="850">
        <v>47324</v>
      </c>
    </row>
    <row r="1883" spans="5:40">
      <c r="E1883" s="850" t="s">
        <v>1561</v>
      </c>
      <c r="F1883" s="850" t="s">
        <v>4297</v>
      </c>
      <c r="AM1883" s="850" t="s">
        <v>7960</v>
      </c>
      <c r="AN1883" s="850">
        <v>47325</v>
      </c>
    </row>
    <row r="1884" spans="5:40">
      <c r="E1884" s="850" t="s">
        <v>5049</v>
      </c>
      <c r="F1884" s="850" t="s">
        <v>6375</v>
      </c>
      <c r="AM1884" s="850" t="s">
        <v>10978</v>
      </c>
      <c r="AN1884" s="850">
        <v>47326</v>
      </c>
    </row>
    <row r="1885" spans="5:40">
      <c r="E1885" s="850" t="s">
        <v>307</v>
      </c>
      <c r="F1885" s="850" t="s">
        <v>6377</v>
      </c>
      <c r="AM1885" s="850" t="s">
        <v>4169</v>
      </c>
      <c r="AN1885" s="850">
        <v>47327</v>
      </c>
    </row>
    <row r="1886" spans="5:40">
      <c r="E1886" s="850" t="s">
        <v>6380</v>
      </c>
      <c r="F1886" s="850" t="s">
        <v>382</v>
      </c>
      <c r="AM1886" s="850" t="s">
        <v>10979</v>
      </c>
      <c r="AN1886" s="850">
        <v>47328</v>
      </c>
    </row>
    <row r="1887" spans="5:40">
      <c r="E1887" s="850" t="s">
        <v>3488</v>
      </c>
      <c r="F1887" s="850" t="s">
        <v>5047</v>
      </c>
      <c r="AM1887" s="850" t="s">
        <v>10980</v>
      </c>
      <c r="AN1887" s="850">
        <v>47329</v>
      </c>
    </row>
    <row r="1888" spans="5:40">
      <c r="E1888" s="850" t="s">
        <v>769</v>
      </c>
      <c r="F1888" s="850" t="s">
        <v>6382</v>
      </c>
      <c r="AM1888" s="850" t="s">
        <v>10981</v>
      </c>
      <c r="AN1888" s="850">
        <v>47348</v>
      </c>
    </row>
    <row r="1889" spans="5:40">
      <c r="E1889" s="850" t="s">
        <v>3875</v>
      </c>
      <c r="F1889" s="850" t="s">
        <v>6383</v>
      </c>
      <c r="AM1889" s="850" t="s">
        <v>10982</v>
      </c>
      <c r="AN1889" s="850">
        <v>47350</v>
      </c>
    </row>
    <row r="1890" spans="5:40">
      <c r="E1890" s="850" t="s">
        <v>6386</v>
      </c>
      <c r="F1890" s="850" t="s">
        <v>2278</v>
      </c>
      <c r="AM1890" s="850" t="s">
        <v>10983</v>
      </c>
      <c r="AN1890" s="850">
        <v>47353</v>
      </c>
    </row>
    <row r="1891" spans="5:40">
      <c r="E1891" s="850" t="s">
        <v>2917</v>
      </c>
      <c r="F1891" s="850" t="s">
        <v>4501</v>
      </c>
      <c r="AM1891" s="850" t="s">
        <v>8558</v>
      </c>
      <c r="AN1891" s="850">
        <v>47354</v>
      </c>
    </row>
    <row r="1892" spans="5:40">
      <c r="E1892" s="850" t="s">
        <v>2565</v>
      </c>
      <c r="F1892" s="850" t="s">
        <v>2982</v>
      </c>
      <c r="AM1892" s="850" t="s">
        <v>3439</v>
      </c>
      <c r="AN1892" s="850">
        <v>47355</v>
      </c>
    </row>
    <row r="1893" spans="5:40">
      <c r="E1893" s="850" t="s">
        <v>4905</v>
      </c>
      <c r="F1893" s="850" t="s">
        <v>2847</v>
      </c>
      <c r="AM1893" s="850" t="s">
        <v>10984</v>
      </c>
      <c r="AN1893" s="850">
        <v>47356</v>
      </c>
    </row>
    <row r="1894" spans="5:40">
      <c r="E1894" s="850" t="s">
        <v>222</v>
      </c>
      <c r="F1894" s="850" t="s">
        <v>4195</v>
      </c>
      <c r="AM1894" s="850" t="s">
        <v>10985</v>
      </c>
      <c r="AN1894" s="850">
        <v>47357</v>
      </c>
    </row>
    <row r="1895" spans="5:40">
      <c r="E1895" s="850" t="s">
        <v>2474</v>
      </c>
      <c r="F1895" s="850" t="s">
        <v>1112</v>
      </c>
      <c r="AM1895" s="850" t="s">
        <v>10986</v>
      </c>
      <c r="AN1895" s="850">
        <v>47358</v>
      </c>
    </row>
    <row r="1896" spans="5:40">
      <c r="E1896" s="850" t="s">
        <v>6387</v>
      </c>
      <c r="F1896" s="850" t="s">
        <v>1497</v>
      </c>
      <c r="AM1896" s="850" t="s">
        <v>1340</v>
      </c>
      <c r="AN1896" s="850">
        <v>47359</v>
      </c>
    </row>
    <row r="1897" spans="5:40">
      <c r="E1897" s="850" t="s">
        <v>5734</v>
      </c>
      <c r="F1897" s="850" t="s">
        <v>5010</v>
      </c>
      <c r="AM1897" s="850" t="s">
        <v>10287</v>
      </c>
      <c r="AN1897" s="850">
        <v>47360</v>
      </c>
    </row>
    <row r="1898" spans="5:40">
      <c r="E1898" s="850" t="s">
        <v>3706</v>
      </c>
      <c r="F1898" s="850" t="s">
        <v>2126</v>
      </c>
      <c r="AM1898" s="850" t="s">
        <v>4793</v>
      </c>
      <c r="AN1898" s="850">
        <v>47361</v>
      </c>
    </row>
    <row r="1899" spans="5:40">
      <c r="E1899" s="850" t="s">
        <v>4228</v>
      </c>
      <c r="F1899" s="850" t="s">
        <v>1035</v>
      </c>
      <c r="AM1899" s="850" t="s">
        <v>10987</v>
      </c>
      <c r="AN1899" s="850">
        <v>47362</v>
      </c>
    </row>
    <row r="1900" spans="5:40">
      <c r="E1900" s="850" t="s">
        <v>6388</v>
      </c>
      <c r="F1900" s="850" t="s">
        <v>6120</v>
      </c>
      <c r="AM1900" s="850" t="s">
        <v>10988</v>
      </c>
      <c r="AN1900" s="850">
        <v>47375</v>
      </c>
    </row>
    <row r="1901" spans="5:40">
      <c r="E1901" s="850" t="s">
        <v>6070</v>
      </c>
      <c r="F1901" s="850" t="s">
        <v>25</v>
      </c>
      <c r="AM1901" s="850" t="s">
        <v>5011</v>
      </c>
      <c r="AN1901" s="850">
        <v>47381</v>
      </c>
    </row>
    <row r="1902" spans="5:40">
      <c r="E1902" s="850" t="s">
        <v>5257</v>
      </c>
      <c r="F1902" s="850" t="s">
        <v>3420</v>
      </c>
      <c r="AM1902" s="850" t="s">
        <v>7758</v>
      </c>
      <c r="AN1902" s="850">
        <v>47382</v>
      </c>
    </row>
    <row r="1903" spans="5:40">
      <c r="E1903" s="850" t="s">
        <v>3625</v>
      </c>
      <c r="F1903" s="850" t="s">
        <v>6073</v>
      </c>
      <c r="AM1903" s="850" t="s">
        <v>805</v>
      </c>
      <c r="AN1903" s="850" t="s">
        <v>1502</v>
      </c>
    </row>
    <row r="1904" spans="5:40">
      <c r="E1904" s="850" t="s">
        <v>1134</v>
      </c>
      <c r="F1904" s="850" t="s">
        <v>219</v>
      </c>
    </row>
    <row r="1905" spans="5:6">
      <c r="E1905" s="850" t="s">
        <v>4781</v>
      </c>
      <c r="F1905" s="850" t="s">
        <v>6389</v>
      </c>
    </row>
    <row r="1906" spans="5:6">
      <c r="E1906" s="850" t="s">
        <v>3790</v>
      </c>
      <c r="F1906" s="850" t="s">
        <v>6392</v>
      </c>
    </row>
    <row r="1907" spans="5:6">
      <c r="E1907" s="850" t="s">
        <v>6393</v>
      </c>
      <c r="F1907" s="850" t="s">
        <v>1549</v>
      </c>
    </row>
    <row r="1908" spans="5:6">
      <c r="E1908" s="850" t="s">
        <v>6219</v>
      </c>
      <c r="F1908" s="850" t="s">
        <v>6394</v>
      </c>
    </row>
    <row r="1909" spans="5:6">
      <c r="E1909" s="850" t="s">
        <v>6395</v>
      </c>
      <c r="F1909" s="850" t="s">
        <v>3120</v>
      </c>
    </row>
    <row r="1910" spans="5:6">
      <c r="E1910" s="850" t="s">
        <v>4279</v>
      </c>
      <c r="F1910" s="850" t="s">
        <v>5452</v>
      </c>
    </row>
    <row r="1911" spans="5:6">
      <c r="E1911" s="850" t="s">
        <v>4923</v>
      </c>
      <c r="F1911" s="850" t="s">
        <v>4952</v>
      </c>
    </row>
    <row r="1912" spans="5:6">
      <c r="E1912" s="850" t="s">
        <v>5470</v>
      </c>
      <c r="F1912" s="850" t="s">
        <v>6397</v>
      </c>
    </row>
    <row r="1913" spans="5:6">
      <c r="E1913" s="850" t="s">
        <v>2366</v>
      </c>
      <c r="F1913" s="850" t="s">
        <v>6399</v>
      </c>
    </row>
    <row r="1914" spans="5:6">
      <c r="E1914" s="850" t="s">
        <v>6401</v>
      </c>
      <c r="F1914" s="850" t="s">
        <v>2379</v>
      </c>
    </row>
    <row r="1915" spans="5:6">
      <c r="E1915" s="850" t="s">
        <v>6404</v>
      </c>
      <c r="F1915" s="850" t="s">
        <v>6402</v>
      </c>
    </row>
    <row r="1916" spans="5:6">
      <c r="E1916" s="850" t="s">
        <v>6406</v>
      </c>
      <c r="F1916" s="850" t="s">
        <v>6405</v>
      </c>
    </row>
    <row r="1917" spans="5:6">
      <c r="E1917" s="850" t="s">
        <v>6409</v>
      </c>
      <c r="F1917" s="850" t="s">
        <v>1147</v>
      </c>
    </row>
    <row r="1918" spans="5:6">
      <c r="E1918" s="850" t="s">
        <v>5035</v>
      </c>
      <c r="F1918" s="850" t="s">
        <v>6411</v>
      </c>
    </row>
    <row r="1919" spans="5:6">
      <c r="E1919" s="850" t="s">
        <v>6415</v>
      </c>
      <c r="F1919" s="850" t="s">
        <v>6413</v>
      </c>
    </row>
    <row r="1920" spans="5:6">
      <c r="E1920" s="850" t="s">
        <v>6417</v>
      </c>
      <c r="F1920" s="850" t="s">
        <v>6416</v>
      </c>
    </row>
    <row r="1921" spans="5:6">
      <c r="E1921" s="850" t="s">
        <v>3177</v>
      </c>
      <c r="F1921" s="850" t="s">
        <v>6419</v>
      </c>
    </row>
    <row r="1922" spans="5:6">
      <c r="E1922" s="850" t="s">
        <v>6423</v>
      </c>
      <c r="F1922" s="850" t="s">
        <v>6421</v>
      </c>
    </row>
    <row r="1923" spans="5:6">
      <c r="E1923" s="850" t="s">
        <v>6425</v>
      </c>
      <c r="F1923" s="850" t="s">
        <v>1093</v>
      </c>
    </row>
    <row r="1924" spans="5:6">
      <c r="E1924" s="850" t="s">
        <v>6428</v>
      </c>
      <c r="F1924" s="850" t="s">
        <v>6426</v>
      </c>
    </row>
    <row r="1925" spans="5:6">
      <c r="E1925" s="850" t="s">
        <v>6430</v>
      </c>
      <c r="F1925" s="850" t="s">
        <v>2410</v>
      </c>
    </row>
    <row r="1926" spans="5:6">
      <c r="E1926" s="850" t="s">
        <v>6432</v>
      </c>
      <c r="F1926" s="850" t="s">
        <v>6431</v>
      </c>
    </row>
    <row r="1927" spans="5:6">
      <c r="E1927" s="850" t="s">
        <v>6436</v>
      </c>
      <c r="F1927" s="850" t="s">
        <v>6435</v>
      </c>
    </row>
    <row r="1928" spans="5:6">
      <c r="E1928" s="850" t="s">
        <v>6439</v>
      </c>
      <c r="F1928" s="850" t="s">
        <v>6437</v>
      </c>
    </row>
    <row r="1929" spans="5:6">
      <c r="E1929" s="850" t="s">
        <v>3384</v>
      </c>
      <c r="F1929" s="850" t="s">
        <v>6440</v>
      </c>
    </row>
    <row r="1930" spans="5:6">
      <c r="E1930" s="850" t="s">
        <v>6442</v>
      </c>
      <c r="F1930" s="850" t="s">
        <v>6441</v>
      </c>
    </row>
    <row r="1931" spans="5:6">
      <c r="E1931" s="850" t="s">
        <v>6443</v>
      </c>
      <c r="F1931" s="850" t="s">
        <v>5760</v>
      </c>
    </row>
    <row r="1932" spans="5:6">
      <c r="E1932" s="850" t="s">
        <v>6449</v>
      </c>
      <c r="F1932" s="850" t="s">
        <v>6445</v>
      </c>
    </row>
    <row r="1933" spans="5:6">
      <c r="E1933" s="850" t="s">
        <v>6451</v>
      </c>
      <c r="F1933" s="850" t="s">
        <v>3670</v>
      </c>
    </row>
    <row r="1934" spans="5:6">
      <c r="E1934" s="850" t="s">
        <v>5458</v>
      </c>
      <c r="F1934" s="850" t="s">
        <v>6452</v>
      </c>
    </row>
    <row r="1935" spans="5:6">
      <c r="E1935" s="850" t="s">
        <v>6455</v>
      </c>
      <c r="F1935" s="850" t="s">
        <v>6454</v>
      </c>
    </row>
    <row r="1936" spans="5:6">
      <c r="E1936" s="850" t="s">
        <v>3921</v>
      </c>
      <c r="F1936" s="850" t="s">
        <v>6458</v>
      </c>
    </row>
    <row r="1937" spans="5:6">
      <c r="E1937" s="850" t="s">
        <v>6460</v>
      </c>
      <c r="F1937" s="850" t="s">
        <v>6459</v>
      </c>
    </row>
    <row r="1938" spans="5:6">
      <c r="E1938" s="850" t="s">
        <v>6462</v>
      </c>
      <c r="F1938" s="850" t="s">
        <v>3611</v>
      </c>
    </row>
    <row r="1939" spans="5:6">
      <c r="E1939" s="850" t="s">
        <v>6464</v>
      </c>
      <c r="F1939" s="850" t="s">
        <v>4540</v>
      </c>
    </row>
    <row r="1940" spans="5:6">
      <c r="E1940" s="850" t="s">
        <v>6466</v>
      </c>
      <c r="F1940" s="850" t="s">
        <v>6465</v>
      </c>
    </row>
    <row r="1941" spans="5:6">
      <c r="E1941" s="850" t="s">
        <v>2246</v>
      </c>
      <c r="F1941" s="850" t="s">
        <v>2999</v>
      </c>
    </row>
    <row r="1942" spans="5:6">
      <c r="E1942" s="850" t="s">
        <v>6470</v>
      </c>
      <c r="F1942" s="850" t="s">
        <v>6468</v>
      </c>
    </row>
    <row r="1943" spans="5:6">
      <c r="E1943" s="850" t="s">
        <v>6472</v>
      </c>
      <c r="F1943" s="850" t="s">
        <v>6471</v>
      </c>
    </row>
    <row r="1944" spans="5:6">
      <c r="E1944" s="850" t="s">
        <v>5987</v>
      </c>
      <c r="F1944" s="850" t="s">
        <v>6473</v>
      </c>
    </row>
    <row r="1945" spans="5:6">
      <c r="E1945" s="850" t="s">
        <v>2690</v>
      </c>
      <c r="F1945" s="850" t="s">
        <v>4825</v>
      </c>
    </row>
    <row r="1946" spans="5:6">
      <c r="E1946" s="850" t="s">
        <v>6475</v>
      </c>
      <c r="F1946" s="850" t="s">
        <v>2842</v>
      </c>
    </row>
    <row r="1947" spans="5:6">
      <c r="E1947" s="850" t="s">
        <v>5762</v>
      </c>
      <c r="F1947" s="850" t="s">
        <v>5737</v>
      </c>
    </row>
    <row r="1948" spans="5:6">
      <c r="E1948" s="850" t="s">
        <v>6478</v>
      </c>
      <c r="F1948" s="850" t="s">
        <v>6476</v>
      </c>
    </row>
    <row r="1949" spans="5:6">
      <c r="E1949" s="850" t="s">
        <v>6480</v>
      </c>
      <c r="F1949" s="850" t="s">
        <v>984</v>
      </c>
    </row>
    <row r="1950" spans="5:6">
      <c r="E1950" s="850" t="s">
        <v>6483</v>
      </c>
      <c r="F1950" s="850" t="s">
        <v>6481</v>
      </c>
    </row>
    <row r="1951" spans="5:6">
      <c r="E1951" s="850" t="s">
        <v>6485</v>
      </c>
      <c r="F1951" s="850" t="s">
        <v>5074</v>
      </c>
    </row>
    <row r="1952" spans="5:6">
      <c r="E1952" s="850" t="s">
        <v>553</v>
      </c>
      <c r="F1952" s="850" t="s">
        <v>6489</v>
      </c>
    </row>
    <row r="1953" spans="5:6">
      <c r="E1953" s="850" t="s">
        <v>6491</v>
      </c>
      <c r="F1953" s="850" t="s">
        <v>6490</v>
      </c>
    </row>
    <row r="1954" spans="5:6">
      <c r="E1954" s="850" t="s">
        <v>3741</v>
      </c>
      <c r="F1954" s="850" t="s">
        <v>6492</v>
      </c>
    </row>
    <row r="1955" spans="5:6">
      <c r="E1955" s="850" t="s">
        <v>4720</v>
      </c>
      <c r="F1955" s="850" t="s">
        <v>6493</v>
      </c>
    </row>
    <row r="1956" spans="5:6">
      <c r="E1956" s="850" t="s">
        <v>4453</v>
      </c>
      <c r="F1956" s="850" t="s">
        <v>6496</v>
      </c>
    </row>
    <row r="1957" spans="5:6">
      <c r="E1957" s="850" t="s">
        <v>3138</v>
      </c>
      <c r="F1957" s="850" t="s">
        <v>4265</v>
      </c>
    </row>
    <row r="1958" spans="5:6">
      <c r="E1958" s="850" t="s">
        <v>6500</v>
      </c>
      <c r="F1958" s="850" t="s">
        <v>6498</v>
      </c>
    </row>
    <row r="1959" spans="5:6">
      <c r="E1959" s="850" t="s">
        <v>6503</v>
      </c>
      <c r="F1959" s="850" t="s">
        <v>6502</v>
      </c>
    </row>
    <row r="1960" spans="5:6">
      <c r="E1960" s="850" t="s">
        <v>6504</v>
      </c>
      <c r="F1960" s="850" t="s">
        <v>5390</v>
      </c>
    </row>
    <row r="1961" spans="5:6">
      <c r="E1961" s="850" t="s">
        <v>1958</v>
      </c>
      <c r="F1961" s="850" t="s">
        <v>6505</v>
      </c>
    </row>
    <row r="1962" spans="5:6">
      <c r="E1962" s="850" t="s">
        <v>6508</v>
      </c>
      <c r="F1962" s="850" t="s">
        <v>6506</v>
      </c>
    </row>
    <row r="1963" spans="5:6">
      <c r="E1963" s="850" t="s">
        <v>1465</v>
      </c>
      <c r="F1963" s="850" t="s">
        <v>6509</v>
      </c>
    </row>
    <row r="1964" spans="5:6">
      <c r="E1964" s="850" t="s">
        <v>6510</v>
      </c>
      <c r="F1964" s="850" t="s">
        <v>6006</v>
      </c>
    </row>
    <row r="1965" spans="5:6">
      <c r="E1965" s="850" t="s">
        <v>6515</v>
      </c>
      <c r="F1965" s="850" t="s">
        <v>6512</v>
      </c>
    </row>
    <row r="1966" spans="5:6">
      <c r="E1966" s="850" t="s">
        <v>5974</v>
      </c>
      <c r="F1966" s="850" t="s">
        <v>4957</v>
      </c>
    </row>
    <row r="1967" spans="5:6">
      <c r="E1967" s="850" t="s">
        <v>864</v>
      </c>
      <c r="F1967" s="850" t="s">
        <v>816</v>
      </c>
    </row>
    <row r="1968" spans="5:6">
      <c r="E1968" s="850" t="s">
        <v>6519</v>
      </c>
      <c r="F1968" s="850" t="s">
        <v>6517</v>
      </c>
    </row>
    <row r="1969" spans="5:6">
      <c r="E1969" s="850" t="s">
        <v>6524</v>
      </c>
      <c r="F1969" s="850" t="s">
        <v>6522</v>
      </c>
    </row>
    <row r="1970" spans="5:6">
      <c r="E1970" s="850" t="s">
        <v>1193</v>
      </c>
      <c r="F1970" s="850" t="s">
        <v>6525</v>
      </c>
    </row>
    <row r="1971" spans="5:6">
      <c r="E1971" s="850" t="s">
        <v>3379</v>
      </c>
      <c r="F1971" s="850" t="s">
        <v>6526</v>
      </c>
    </row>
    <row r="1972" spans="5:6">
      <c r="E1972" s="850" t="s">
        <v>6528</v>
      </c>
      <c r="F1972" s="850" t="s">
        <v>6527</v>
      </c>
    </row>
    <row r="1973" spans="5:6">
      <c r="E1973" s="850" t="s">
        <v>6353</v>
      </c>
      <c r="F1973" s="850" t="s">
        <v>6529</v>
      </c>
    </row>
    <row r="1974" spans="5:6">
      <c r="E1974" s="850" t="s">
        <v>4082</v>
      </c>
      <c r="F1974" s="850" t="s">
        <v>5563</v>
      </c>
    </row>
    <row r="1975" spans="5:6">
      <c r="E1975" s="850" t="s">
        <v>1746</v>
      </c>
      <c r="F1975" s="850" t="s">
        <v>6530</v>
      </c>
    </row>
    <row r="1976" spans="5:6">
      <c r="E1976" s="850" t="s">
        <v>4961</v>
      </c>
      <c r="F1976" s="850" t="s">
        <v>6532</v>
      </c>
    </row>
    <row r="1977" spans="5:6">
      <c r="E1977" s="850" t="s">
        <v>6536</v>
      </c>
      <c r="F1977" s="850" t="s">
        <v>6534</v>
      </c>
    </row>
    <row r="1978" spans="5:6">
      <c r="E1978" s="850" t="s">
        <v>6538</v>
      </c>
      <c r="F1978" s="850" t="s">
        <v>5222</v>
      </c>
    </row>
    <row r="1979" spans="5:6">
      <c r="E1979" s="850" t="s">
        <v>1774</v>
      </c>
      <c r="F1979" s="850" t="s">
        <v>3989</v>
      </c>
    </row>
    <row r="1980" spans="5:6">
      <c r="E1980" s="850" t="s">
        <v>6540</v>
      </c>
      <c r="F1980" s="850" t="s">
        <v>6539</v>
      </c>
    </row>
    <row r="1981" spans="5:6">
      <c r="E1981" s="850" t="s">
        <v>1379</v>
      </c>
      <c r="F1981" s="850" t="s">
        <v>6542</v>
      </c>
    </row>
    <row r="1982" spans="5:6">
      <c r="E1982" s="850" t="s">
        <v>5883</v>
      </c>
      <c r="F1982" s="850" t="s">
        <v>3748</v>
      </c>
    </row>
    <row r="1983" spans="5:6">
      <c r="E1983" s="850" t="s">
        <v>3251</v>
      </c>
      <c r="F1983" s="850" t="s">
        <v>4140</v>
      </c>
    </row>
    <row r="1984" spans="5:6">
      <c r="E1984" s="850" t="s">
        <v>3200</v>
      </c>
      <c r="F1984" s="850" t="s">
        <v>3284</v>
      </c>
    </row>
    <row r="1985" spans="5:6">
      <c r="E1985" s="850" t="s">
        <v>6544</v>
      </c>
      <c r="F1985" s="850" t="s">
        <v>6543</v>
      </c>
    </row>
    <row r="1986" spans="5:6">
      <c r="E1986" s="850" t="s">
        <v>6545</v>
      </c>
      <c r="F1986" s="850" t="s">
        <v>6246</v>
      </c>
    </row>
    <row r="1987" spans="5:6">
      <c r="E1987" s="850" t="s">
        <v>246</v>
      </c>
      <c r="F1987" s="850" t="s">
        <v>6547</v>
      </c>
    </row>
    <row r="1988" spans="5:6">
      <c r="E1988" s="850" t="s">
        <v>6549</v>
      </c>
      <c r="F1988" s="850" t="s">
        <v>2523</v>
      </c>
    </row>
    <row r="1989" spans="5:6">
      <c r="E1989" s="850" t="s">
        <v>6551</v>
      </c>
      <c r="F1989" s="850" t="s">
        <v>6550</v>
      </c>
    </row>
    <row r="1990" spans="5:6">
      <c r="E1990" s="850" t="s">
        <v>6555</v>
      </c>
      <c r="F1990" s="850" t="s">
        <v>6553</v>
      </c>
    </row>
    <row r="1991" spans="5:6">
      <c r="E1991" s="850" t="s">
        <v>6557</v>
      </c>
      <c r="F1991" s="850" t="s">
        <v>6556</v>
      </c>
    </row>
    <row r="1992" spans="5:6">
      <c r="E1992" s="850" t="s">
        <v>6558</v>
      </c>
      <c r="F1992" s="850" t="s">
        <v>6390</v>
      </c>
    </row>
    <row r="1993" spans="5:6">
      <c r="E1993" s="850" t="s">
        <v>6559</v>
      </c>
      <c r="F1993" s="850" t="s">
        <v>1531</v>
      </c>
    </row>
    <row r="1994" spans="5:6">
      <c r="E1994" s="850" t="s">
        <v>6563</v>
      </c>
      <c r="F1994" s="850" t="s">
        <v>6561</v>
      </c>
    </row>
    <row r="1995" spans="5:6">
      <c r="E1995" s="850" t="s">
        <v>4740</v>
      </c>
      <c r="F1995" s="850" t="s">
        <v>3710</v>
      </c>
    </row>
    <row r="1996" spans="5:6">
      <c r="E1996" s="850" t="s">
        <v>949</v>
      </c>
      <c r="F1996" s="850" t="s">
        <v>6565</v>
      </c>
    </row>
    <row r="1997" spans="5:6">
      <c r="E1997" s="850" t="s">
        <v>6567</v>
      </c>
      <c r="F1997" s="850" t="s">
        <v>1967</v>
      </c>
    </row>
    <row r="1998" spans="5:6">
      <c r="E1998" s="850" t="s">
        <v>6568</v>
      </c>
      <c r="F1998" s="850" t="s">
        <v>3096</v>
      </c>
    </row>
    <row r="1999" spans="5:6">
      <c r="E1999" s="850" t="s">
        <v>6572</v>
      </c>
      <c r="F1999" s="850" t="s">
        <v>6569</v>
      </c>
    </row>
    <row r="2000" spans="5:6">
      <c r="E2000" s="850" t="s">
        <v>6573</v>
      </c>
      <c r="F2000" s="850" t="s">
        <v>6041</v>
      </c>
    </row>
    <row r="2001" spans="5:6">
      <c r="E2001" s="850" t="s">
        <v>5955</v>
      </c>
      <c r="F2001" s="850" t="s">
        <v>6576</v>
      </c>
    </row>
    <row r="2002" spans="5:6">
      <c r="E2002" s="850" t="s">
        <v>5833</v>
      </c>
      <c r="F2002" s="850" t="s">
        <v>6391</v>
      </c>
    </row>
    <row r="2003" spans="5:6">
      <c r="E2003" s="850" t="s">
        <v>3682</v>
      </c>
      <c r="F2003" s="850" t="s">
        <v>5431</v>
      </c>
    </row>
    <row r="2004" spans="5:6">
      <c r="E2004" s="850" t="s">
        <v>5631</v>
      </c>
      <c r="F2004" s="850" t="s">
        <v>6577</v>
      </c>
    </row>
    <row r="2005" spans="5:6">
      <c r="E2005" s="850" t="s">
        <v>6578</v>
      </c>
      <c r="F2005" s="850" t="s">
        <v>2689</v>
      </c>
    </row>
    <row r="2006" spans="5:6">
      <c r="E2006" s="850" t="s">
        <v>2121</v>
      </c>
      <c r="F2006" s="850" t="s">
        <v>6579</v>
      </c>
    </row>
    <row r="2007" spans="5:6">
      <c r="E2007" s="850" t="s">
        <v>1488</v>
      </c>
      <c r="F2007" s="850" t="s">
        <v>640</v>
      </c>
    </row>
    <row r="2008" spans="5:6">
      <c r="E2008" s="850" t="s">
        <v>6582</v>
      </c>
      <c r="F2008" s="850" t="s">
        <v>6581</v>
      </c>
    </row>
    <row r="2009" spans="5:6">
      <c r="E2009" s="850" t="s">
        <v>724</v>
      </c>
      <c r="F2009" s="850" t="s">
        <v>6584</v>
      </c>
    </row>
    <row r="2010" spans="5:6">
      <c r="E2010" s="850" t="s">
        <v>6589</v>
      </c>
      <c r="F2010" s="850" t="s">
        <v>6587</v>
      </c>
    </row>
    <row r="2011" spans="5:6">
      <c r="E2011" s="850" t="s">
        <v>2787</v>
      </c>
      <c r="F2011" s="850" t="s">
        <v>6590</v>
      </c>
    </row>
    <row r="2012" spans="5:6">
      <c r="E2012" s="850" t="s">
        <v>6594</v>
      </c>
      <c r="F2012" s="850" t="s">
        <v>6592</v>
      </c>
    </row>
    <row r="2013" spans="5:6">
      <c r="E2013" s="850" t="s">
        <v>6548</v>
      </c>
      <c r="F2013" s="850" t="s">
        <v>5686</v>
      </c>
    </row>
    <row r="2014" spans="5:6">
      <c r="E2014" s="850" t="s">
        <v>3363</v>
      </c>
      <c r="F2014" s="850" t="s">
        <v>5230</v>
      </c>
    </row>
    <row r="2015" spans="5:6">
      <c r="E2015" s="850" t="s">
        <v>6597</v>
      </c>
      <c r="F2015" s="850" t="s">
        <v>6595</v>
      </c>
    </row>
    <row r="2016" spans="5:6">
      <c r="E2016" s="850" t="s">
        <v>416</v>
      </c>
      <c r="F2016" s="850" t="s">
        <v>1074</v>
      </c>
    </row>
    <row r="2017" spans="5:6">
      <c r="E2017" s="850" t="s">
        <v>6599</v>
      </c>
      <c r="F2017" s="850" t="s">
        <v>6598</v>
      </c>
    </row>
    <row r="2018" spans="5:6">
      <c r="E2018" s="850" t="s">
        <v>6600</v>
      </c>
      <c r="F2018" s="850" t="s">
        <v>4644</v>
      </c>
    </row>
    <row r="2019" spans="5:6">
      <c r="E2019" s="850" t="s">
        <v>6604</v>
      </c>
      <c r="F2019" s="850" t="s">
        <v>948</v>
      </c>
    </row>
    <row r="2020" spans="5:6">
      <c r="E2020" s="850" t="s">
        <v>6608</v>
      </c>
      <c r="F2020" s="850" t="s">
        <v>6606</v>
      </c>
    </row>
    <row r="2021" spans="5:6">
      <c r="E2021" s="850" t="s">
        <v>1348</v>
      </c>
      <c r="F2021" s="850" t="s">
        <v>4929</v>
      </c>
    </row>
    <row r="2022" spans="5:6">
      <c r="E2022" s="850" t="s">
        <v>6612</v>
      </c>
      <c r="F2022" s="850" t="s">
        <v>6610</v>
      </c>
    </row>
    <row r="2023" spans="5:6">
      <c r="E2023" s="850" t="s">
        <v>6614</v>
      </c>
      <c r="F2023" s="850" t="s">
        <v>6613</v>
      </c>
    </row>
    <row r="2024" spans="5:6">
      <c r="E2024" s="850" t="s">
        <v>6618</v>
      </c>
      <c r="F2024" s="850" t="s">
        <v>2916</v>
      </c>
    </row>
    <row r="2025" spans="5:6">
      <c r="E2025" s="850" t="s">
        <v>5623</v>
      </c>
      <c r="F2025" s="850" t="s">
        <v>4723</v>
      </c>
    </row>
    <row r="2026" spans="5:6">
      <c r="E2026" s="850" t="s">
        <v>5870</v>
      </c>
      <c r="F2026" s="850" t="s">
        <v>6620</v>
      </c>
    </row>
    <row r="2027" spans="5:6">
      <c r="E2027" s="850" t="s">
        <v>6622</v>
      </c>
      <c r="F2027" s="850" t="s">
        <v>6621</v>
      </c>
    </row>
    <row r="2028" spans="5:6">
      <c r="E2028" s="850" t="s">
        <v>6082</v>
      </c>
      <c r="F2028" s="850" t="s">
        <v>6624</v>
      </c>
    </row>
    <row r="2029" spans="5:6">
      <c r="E2029" s="850" t="s">
        <v>6626</v>
      </c>
      <c r="F2029" s="850" t="s">
        <v>954</v>
      </c>
    </row>
    <row r="2030" spans="5:6">
      <c r="E2030" s="850" t="s">
        <v>6629</v>
      </c>
      <c r="F2030" s="850" t="s">
        <v>6627</v>
      </c>
    </row>
    <row r="2031" spans="5:6">
      <c r="E2031" s="850" t="s">
        <v>6633</v>
      </c>
      <c r="F2031" s="850" t="s">
        <v>6631</v>
      </c>
    </row>
    <row r="2032" spans="5:6">
      <c r="E2032" s="850" t="s">
        <v>6637</v>
      </c>
      <c r="F2032" s="850" t="s">
        <v>6635</v>
      </c>
    </row>
    <row r="2033" spans="5:6">
      <c r="E2033" s="850" t="s">
        <v>6639</v>
      </c>
      <c r="F2033" s="850" t="s">
        <v>6638</v>
      </c>
    </row>
    <row r="2034" spans="5:6">
      <c r="E2034" s="850" t="s">
        <v>6643</v>
      </c>
      <c r="F2034" s="850" t="s">
        <v>6642</v>
      </c>
    </row>
    <row r="2035" spans="5:6">
      <c r="E2035" s="850" t="s">
        <v>6648</v>
      </c>
      <c r="F2035" s="850" t="s">
        <v>6645</v>
      </c>
    </row>
    <row r="2036" spans="5:6">
      <c r="E2036" s="850" t="s">
        <v>6649</v>
      </c>
      <c r="F2036" s="850" t="s">
        <v>3886</v>
      </c>
    </row>
    <row r="2037" spans="5:6">
      <c r="E2037" s="850" t="s">
        <v>99</v>
      </c>
      <c r="F2037" s="850" t="s">
        <v>6650</v>
      </c>
    </row>
    <row r="2038" spans="5:6">
      <c r="E2038" s="850" t="s">
        <v>2178</v>
      </c>
      <c r="F2038" s="850" t="s">
        <v>6652</v>
      </c>
    </row>
    <row r="2039" spans="5:6">
      <c r="E2039" s="850" t="s">
        <v>6653</v>
      </c>
      <c r="F2039" s="850" t="s">
        <v>6482</v>
      </c>
    </row>
    <row r="2040" spans="5:6">
      <c r="E2040" s="850" t="s">
        <v>5643</v>
      </c>
      <c r="F2040" s="850" t="s">
        <v>6654</v>
      </c>
    </row>
    <row r="2041" spans="5:6">
      <c r="E2041" s="850" t="s">
        <v>6657</v>
      </c>
      <c r="F2041" s="850" t="s">
        <v>6656</v>
      </c>
    </row>
    <row r="2042" spans="5:6">
      <c r="E2042" s="850" t="s">
        <v>6661</v>
      </c>
      <c r="F2042" s="850" t="s">
        <v>6658</v>
      </c>
    </row>
    <row r="2043" spans="5:6">
      <c r="E2043" s="850" t="s">
        <v>6665</v>
      </c>
      <c r="F2043" s="850" t="s">
        <v>6663</v>
      </c>
    </row>
    <row r="2044" spans="5:6">
      <c r="E2044" s="850" t="s">
        <v>6666</v>
      </c>
      <c r="F2044" s="850" t="s">
        <v>4050</v>
      </c>
    </row>
    <row r="2045" spans="5:6">
      <c r="E2045" s="850" t="s">
        <v>3032</v>
      </c>
      <c r="F2045" s="850" t="s">
        <v>6668</v>
      </c>
    </row>
    <row r="2046" spans="5:6">
      <c r="E2046" s="850" t="s">
        <v>6669</v>
      </c>
      <c r="F2046" s="850" t="s">
        <v>5793</v>
      </c>
    </row>
    <row r="2047" spans="5:6">
      <c r="E2047" s="850" t="s">
        <v>6671</v>
      </c>
      <c r="F2047" s="850" t="s">
        <v>903</v>
      </c>
    </row>
    <row r="2048" spans="5:6">
      <c r="E2048" s="850" t="s">
        <v>3113</v>
      </c>
      <c r="F2048" s="850" t="s">
        <v>6673</v>
      </c>
    </row>
    <row r="2049" spans="5:6">
      <c r="E2049" s="850" t="s">
        <v>4550</v>
      </c>
      <c r="F2049" s="850" t="s">
        <v>6676</v>
      </c>
    </row>
    <row r="2050" spans="5:6">
      <c r="E2050" s="850" t="s">
        <v>5165</v>
      </c>
      <c r="F2050" s="850" t="s">
        <v>6677</v>
      </c>
    </row>
    <row r="2051" spans="5:6">
      <c r="E2051" s="850" t="s">
        <v>6513</v>
      </c>
      <c r="F2051" s="850" t="s">
        <v>3110</v>
      </c>
    </row>
    <row r="2052" spans="5:6">
      <c r="E2052" s="850" t="s">
        <v>6682</v>
      </c>
      <c r="F2052" s="850" t="s">
        <v>6679</v>
      </c>
    </row>
    <row r="2053" spans="5:6">
      <c r="E2053" s="850" t="s">
        <v>1861</v>
      </c>
      <c r="F2053" s="850" t="s">
        <v>6684</v>
      </c>
    </row>
    <row r="2054" spans="5:6">
      <c r="E2054" s="850" t="s">
        <v>6686</v>
      </c>
      <c r="F2054" s="850" t="s">
        <v>3814</v>
      </c>
    </row>
    <row r="2055" spans="5:6">
      <c r="E2055" s="850" t="s">
        <v>4677</v>
      </c>
      <c r="F2055" s="850" t="s">
        <v>6687</v>
      </c>
    </row>
    <row r="2056" spans="5:6">
      <c r="E2056" s="850" t="s">
        <v>6689</v>
      </c>
      <c r="F2056" s="850" t="s">
        <v>252</v>
      </c>
    </row>
    <row r="2057" spans="5:6">
      <c r="E2057" s="850" t="s">
        <v>6691</v>
      </c>
      <c r="F2057" s="850" t="s">
        <v>174</v>
      </c>
    </row>
    <row r="2058" spans="5:6">
      <c r="E2058" s="850" t="s">
        <v>6694</v>
      </c>
      <c r="F2058" s="850" t="s">
        <v>6692</v>
      </c>
    </row>
    <row r="2059" spans="5:6">
      <c r="E2059" s="850" t="s">
        <v>6697</v>
      </c>
      <c r="F2059" s="850" t="s">
        <v>6696</v>
      </c>
    </row>
    <row r="2060" spans="5:6">
      <c r="E2060" s="850" t="s">
        <v>2736</v>
      </c>
      <c r="F2060" s="850" t="s">
        <v>6700</v>
      </c>
    </row>
    <row r="2061" spans="5:6">
      <c r="E2061" s="850" t="s">
        <v>6705</v>
      </c>
      <c r="F2061" s="850" t="s">
        <v>5941</v>
      </c>
    </row>
    <row r="2062" spans="5:6">
      <c r="E2062" s="850" t="s">
        <v>4384</v>
      </c>
      <c r="F2062" s="850" t="s">
        <v>6707</v>
      </c>
    </row>
    <row r="2063" spans="5:6">
      <c r="E2063" s="850" t="s">
        <v>6588</v>
      </c>
      <c r="F2063" s="850" t="s">
        <v>5800</v>
      </c>
    </row>
    <row r="2064" spans="5:6">
      <c r="E2064" s="850" t="s">
        <v>4843</v>
      </c>
      <c r="F2064" s="850" t="s">
        <v>6709</v>
      </c>
    </row>
    <row r="2065" spans="5:6">
      <c r="E2065" s="850" t="s">
        <v>6711</v>
      </c>
      <c r="F2065" s="850" t="s">
        <v>712</v>
      </c>
    </row>
    <row r="2066" spans="5:6">
      <c r="E2066" s="850" t="s">
        <v>395</v>
      </c>
      <c r="F2066" s="850" t="s">
        <v>2153</v>
      </c>
    </row>
    <row r="2067" spans="5:6">
      <c r="E2067" s="850" t="s">
        <v>6715</v>
      </c>
      <c r="F2067" s="850" t="s">
        <v>6714</v>
      </c>
    </row>
    <row r="2068" spans="5:6">
      <c r="E2068" s="850" t="s">
        <v>6718</v>
      </c>
      <c r="F2068" s="850" t="s">
        <v>6716</v>
      </c>
    </row>
    <row r="2069" spans="5:6">
      <c r="E2069" s="850" t="s">
        <v>6721</v>
      </c>
      <c r="F2069" s="850" t="s">
        <v>6719</v>
      </c>
    </row>
    <row r="2070" spans="5:6">
      <c r="E2070" s="850" t="s">
        <v>6729</v>
      </c>
      <c r="F2070" s="850" t="s">
        <v>6723</v>
      </c>
    </row>
    <row r="2071" spans="5:6">
      <c r="E2071" s="850" t="s">
        <v>6731</v>
      </c>
      <c r="F2071" s="850" t="s">
        <v>3048</v>
      </c>
    </row>
    <row r="2072" spans="5:6">
      <c r="E2072" s="850" t="s">
        <v>6734</v>
      </c>
      <c r="F2072" s="850" t="s">
        <v>6732</v>
      </c>
    </row>
    <row r="2073" spans="5:6">
      <c r="E2073" s="850" t="s">
        <v>6738</v>
      </c>
      <c r="F2073" s="850" t="s">
        <v>6735</v>
      </c>
    </row>
    <row r="2074" spans="5:6">
      <c r="E2074" s="850" t="s">
        <v>5644</v>
      </c>
      <c r="F2074" s="850" t="s">
        <v>6739</v>
      </c>
    </row>
    <row r="2075" spans="5:6">
      <c r="E2075" s="850" t="s">
        <v>120</v>
      </c>
      <c r="F2075" s="850" t="s">
        <v>2718</v>
      </c>
    </row>
    <row r="2076" spans="5:6">
      <c r="E2076" s="850" t="s">
        <v>6742</v>
      </c>
      <c r="F2076" s="850" t="s">
        <v>5269</v>
      </c>
    </row>
    <row r="2077" spans="5:6">
      <c r="E2077" s="850" t="s">
        <v>6744</v>
      </c>
      <c r="F2077" s="850" t="s">
        <v>919</v>
      </c>
    </row>
    <row r="2078" spans="5:6">
      <c r="E2078" s="850" t="s">
        <v>5381</v>
      </c>
      <c r="F2078" s="850" t="s">
        <v>6747</v>
      </c>
    </row>
    <row r="2079" spans="5:6">
      <c r="E2079" s="850" t="s">
        <v>2924</v>
      </c>
      <c r="F2079" s="850" t="s">
        <v>6748</v>
      </c>
    </row>
    <row r="2080" spans="5:6">
      <c r="E2080" s="850" t="s">
        <v>6749</v>
      </c>
      <c r="F2080" s="850" t="s">
        <v>5945</v>
      </c>
    </row>
    <row r="2081" spans="5:6">
      <c r="E2081" s="850" t="s">
        <v>6750</v>
      </c>
      <c r="F2081" s="850" t="s">
        <v>6733</v>
      </c>
    </row>
    <row r="2082" spans="5:6">
      <c r="E2082" s="850" t="s">
        <v>3980</v>
      </c>
      <c r="F2082" s="850" t="s">
        <v>3626</v>
      </c>
    </row>
    <row r="2083" spans="5:6">
      <c r="E2083" s="850" t="s">
        <v>6755</v>
      </c>
      <c r="F2083" s="850" t="s">
        <v>6751</v>
      </c>
    </row>
    <row r="2084" spans="5:6">
      <c r="E2084" s="850" t="s">
        <v>6758</v>
      </c>
      <c r="F2084" s="850" t="s">
        <v>3304</v>
      </c>
    </row>
    <row r="2085" spans="5:6">
      <c r="E2085" s="850" t="s">
        <v>6764</v>
      </c>
      <c r="F2085" s="850" t="s">
        <v>6761</v>
      </c>
    </row>
    <row r="2086" spans="5:6">
      <c r="E2086" s="850" t="s">
        <v>4301</v>
      </c>
      <c r="F2086" s="850" t="s">
        <v>2316</v>
      </c>
    </row>
    <row r="2087" spans="5:6">
      <c r="E2087" s="850" t="s">
        <v>6768</v>
      </c>
      <c r="F2087" s="850" t="s">
        <v>6766</v>
      </c>
    </row>
    <row r="2088" spans="5:6">
      <c r="E2088" s="850" t="s">
        <v>6769</v>
      </c>
      <c r="F2088" s="850" t="s">
        <v>1394</v>
      </c>
    </row>
    <row r="2089" spans="5:6">
      <c r="E2089" s="850" t="s">
        <v>3160</v>
      </c>
      <c r="F2089" s="850" t="s">
        <v>6770</v>
      </c>
    </row>
    <row r="2090" spans="5:6">
      <c r="E2090" s="850" t="s">
        <v>2411</v>
      </c>
      <c r="F2090" s="850" t="s">
        <v>311</v>
      </c>
    </row>
    <row r="2091" spans="5:6">
      <c r="E2091" s="850" t="s">
        <v>6774</v>
      </c>
      <c r="F2091" s="850" t="s">
        <v>581</v>
      </c>
    </row>
    <row r="2092" spans="5:6">
      <c r="E2092" s="850" t="s">
        <v>4945</v>
      </c>
      <c r="F2092" s="850" t="s">
        <v>6776</v>
      </c>
    </row>
    <row r="2093" spans="5:6">
      <c r="E2093" s="850" t="s">
        <v>2655</v>
      </c>
      <c r="F2093" s="850" t="s">
        <v>5707</v>
      </c>
    </row>
    <row r="2094" spans="5:6">
      <c r="E2094" s="850" t="s">
        <v>6777</v>
      </c>
      <c r="F2094" s="850" t="s">
        <v>1923</v>
      </c>
    </row>
    <row r="2095" spans="5:6">
      <c r="E2095" s="850" t="s">
        <v>6779</v>
      </c>
      <c r="F2095" s="850" t="s">
        <v>6778</v>
      </c>
    </row>
    <row r="2096" spans="5:6">
      <c r="E2096" s="850" t="s">
        <v>4947</v>
      </c>
      <c r="F2096" s="850" t="s">
        <v>6780</v>
      </c>
    </row>
    <row r="2097" spans="5:6">
      <c r="E2097" s="850" t="s">
        <v>6783</v>
      </c>
      <c r="F2097" s="850" t="s">
        <v>6781</v>
      </c>
    </row>
    <row r="2098" spans="5:6">
      <c r="E2098" s="850" t="s">
        <v>6785</v>
      </c>
      <c r="F2098" s="850" t="s">
        <v>503</v>
      </c>
    </row>
    <row r="2099" spans="5:6">
      <c r="E2099" s="850" t="s">
        <v>3068</v>
      </c>
      <c r="F2099" s="850" t="s">
        <v>6407</v>
      </c>
    </row>
    <row r="2100" spans="5:6">
      <c r="E2100" s="850" t="s">
        <v>6424</v>
      </c>
      <c r="F2100" s="850" t="s">
        <v>3278</v>
      </c>
    </row>
    <row r="2101" spans="5:6">
      <c r="E2101" s="850" t="s">
        <v>6787</v>
      </c>
      <c r="F2101" s="850" t="s">
        <v>3510</v>
      </c>
    </row>
    <row r="2102" spans="5:6">
      <c r="E2102" s="850" t="s">
        <v>5796</v>
      </c>
      <c r="F2102" s="850" t="s">
        <v>6789</v>
      </c>
    </row>
    <row r="2103" spans="5:6">
      <c r="E2103" s="850" t="s">
        <v>1248</v>
      </c>
      <c r="F2103" s="850" t="s">
        <v>6790</v>
      </c>
    </row>
    <row r="2104" spans="5:6">
      <c r="E2104" s="850" t="s">
        <v>6792</v>
      </c>
      <c r="F2104" s="850" t="s">
        <v>1637</v>
      </c>
    </row>
    <row r="2105" spans="5:6">
      <c r="E2105" s="850" t="s">
        <v>5746</v>
      </c>
      <c r="F2105" s="850" t="s">
        <v>6793</v>
      </c>
    </row>
    <row r="2106" spans="5:6">
      <c r="E2106" s="850" t="s">
        <v>4962</v>
      </c>
      <c r="F2106" s="850" t="s">
        <v>6796</v>
      </c>
    </row>
    <row r="2107" spans="5:6">
      <c r="E2107" s="850" t="s">
        <v>3674</v>
      </c>
      <c r="F2107" s="850" t="s">
        <v>6797</v>
      </c>
    </row>
    <row r="2108" spans="5:6">
      <c r="E2108" s="850" t="s">
        <v>4730</v>
      </c>
      <c r="F2108" s="850" t="s">
        <v>6801</v>
      </c>
    </row>
    <row r="2109" spans="5:6">
      <c r="E2109" s="850" t="s">
        <v>6803</v>
      </c>
      <c r="F2109" s="850" t="s">
        <v>4009</v>
      </c>
    </row>
    <row r="2110" spans="5:6">
      <c r="E2110" s="850" t="s">
        <v>4061</v>
      </c>
      <c r="F2110" s="850" t="s">
        <v>3103</v>
      </c>
    </row>
    <row r="2111" spans="5:6">
      <c r="E2111" s="850" t="s">
        <v>3151</v>
      </c>
      <c r="F2111" s="850" t="s">
        <v>6786</v>
      </c>
    </row>
    <row r="2112" spans="5:6">
      <c r="E2112" s="850" t="s">
        <v>4861</v>
      </c>
      <c r="F2112" s="850" t="s">
        <v>6805</v>
      </c>
    </row>
    <row r="2113" spans="5:6">
      <c r="E2113" s="850" t="s">
        <v>2245</v>
      </c>
      <c r="F2113" s="850" t="s">
        <v>1832</v>
      </c>
    </row>
    <row r="2114" spans="5:6">
      <c r="E2114" s="850" t="s">
        <v>5155</v>
      </c>
      <c r="F2114" s="850" t="s">
        <v>6806</v>
      </c>
    </row>
    <row r="2115" spans="5:6">
      <c r="E2115" s="850" t="s">
        <v>6811</v>
      </c>
      <c r="F2115" s="850" t="s">
        <v>6808</v>
      </c>
    </row>
    <row r="2116" spans="5:6">
      <c r="E2116" s="850" t="s">
        <v>6813</v>
      </c>
      <c r="F2116" s="850" t="s">
        <v>6812</v>
      </c>
    </row>
    <row r="2117" spans="5:6">
      <c r="E2117" s="850" t="s">
        <v>5648</v>
      </c>
      <c r="F2117" s="850" t="s">
        <v>6149</v>
      </c>
    </row>
    <row r="2118" spans="5:6">
      <c r="E2118" s="850" t="s">
        <v>2701</v>
      </c>
      <c r="F2118" s="850" t="s">
        <v>6815</v>
      </c>
    </row>
    <row r="2119" spans="5:6">
      <c r="E2119" s="850" t="s">
        <v>1845</v>
      </c>
      <c r="F2119" s="850" t="s">
        <v>288</v>
      </c>
    </row>
    <row r="2120" spans="5:6">
      <c r="E2120" s="850" t="s">
        <v>3923</v>
      </c>
      <c r="F2120" s="850" t="s">
        <v>1654</v>
      </c>
    </row>
    <row r="2121" spans="5:6">
      <c r="E2121" s="850" t="s">
        <v>5140</v>
      </c>
      <c r="F2121" s="850" t="s">
        <v>6816</v>
      </c>
    </row>
    <row r="2122" spans="5:6">
      <c r="E2122" s="850" t="s">
        <v>6819</v>
      </c>
      <c r="F2122" s="850" t="s">
        <v>6817</v>
      </c>
    </row>
    <row r="2123" spans="5:6">
      <c r="E2123" s="850" t="s">
        <v>6821</v>
      </c>
      <c r="F2123" s="850" t="s">
        <v>1272</v>
      </c>
    </row>
    <row r="2124" spans="5:6">
      <c r="E2124" s="850" t="s">
        <v>6823</v>
      </c>
      <c r="F2124" s="850" t="s">
        <v>6822</v>
      </c>
    </row>
    <row r="2125" spans="5:6">
      <c r="E2125" s="850" t="s">
        <v>2814</v>
      </c>
      <c r="F2125" s="850" t="s">
        <v>952</v>
      </c>
    </row>
    <row r="2126" spans="5:6">
      <c r="E2126" s="850" t="s">
        <v>6827</v>
      </c>
      <c r="F2126" s="850" t="s">
        <v>6825</v>
      </c>
    </row>
    <row r="2127" spans="5:6">
      <c r="E2127" s="850" t="s">
        <v>6830</v>
      </c>
      <c r="F2127" s="850" t="s">
        <v>6829</v>
      </c>
    </row>
    <row r="2128" spans="5:6">
      <c r="E2128" s="850" t="s">
        <v>6834</v>
      </c>
      <c r="F2128" s="850" t="s">
        <v>6831</v>
      </c>
    </row>
    <row r="2129" spans="5:6">
      <c r="E2129" s="850" t="s">
        <v>6835</v>
      </c>
      <c r="F2129" s="850" t="s">
        <v>6552</v>
      </c>
    </row>
    <row r="2130" spans="5:6">
      <c r="E2130" s="850" t="s">
        <v>6837</v>
      </c>
      <c r="F2130" s="850" t="s">
        <v>6836</v>
      </c>
    </row>
    <row r="2131" spans="5:6">
      <c r="E2131" s="850" t="s">
        <v>6838</v>
      </c>
      <c r="F2131" s="850" t="s">
        <v>4652</v>
      </c>
    </row>
    <row r="2132" spans="5:6">
      <c r="E2132" s="850" t="s">
        <v>6842</v>
      </c>
      <c r="F2132" s="850" t="s">
        <v>3781</v>
      </c>
    </row>
    <row r="2133" spans="5:6">
      <c r="E2133" s="850" t="s">
        <v>1940</v>
      </c>
      <c r="F2133" s="850" t="s">
        <v>6843</v>
      </c>
    </row>
    <row r="2134" spans="5:6">
      <c r="E2134" s="850" t="s">
        <v>6847</v>
      </c>
      <c r="F2134" s="850" t="s">
        <v>5538</v>
      </c>
    </row>
    <row r="2135" spans="5:6">
      <c r="E2135" s="850" t="s">
        <v>6701</v>
      </c>
      <c r="F2135" s="850" t="s">
        <v>6848</v>
      </c>
    </row>
    <row r="2136" spans="5:6">
      <c r="E2136" s="850" t="s">
        <v>555</v>
      </c>
      <c r="F2136" s="850" t="s">
        <v>6849</v>
      </c>
    </row>
    <row r="2137" spans="5:6">
      <c r="E2137" s="850" t="s">
        <v>6855</v>
      </c>
      <c r="F2137" s="850" t="s">
        <v>6852</v>
      </c>
    </row>
    <row r="2138" spans="5:6">
      <c r="E2138" s="850" t="s">
        <v>5365</v>
      </c>
      <c r="F2138" s="850" t="s">
        <v>6486</v>
      </c>
    </row>
    <row r="2139" spans="5:6">
      <c r="E2139" s="850" t="s">
        <v>6856</v>
      </c>
      <c r="F2139" s="850" t="s">
        <v>6090</v>
      </c>
    </row>
    <row r="2140" spans="5:6">
      <c r="E2140" s="850" t="s">
        <v>6858</v>
      </c>
      <c r="F2140" s="850" t="s">
        <v>4222</v>
      </c>
    </row>
    <row r="2141" spans="5:6">
      <c r="E2141" s="850" t="s">
        <v>6860</v>
      </c>
      <c r="F2141" s="850" t="s">
        <v>6859</v>
      </c>
    </row>
    <row r="2142" spans="5:6">
      <c r="E2142" s="850" t="s">
        <v>3853</v>
      </c>
      <c r="F2142" s="850" t="s">
        <v>6863</v>
      </c>
    </row>
    <row r="2143" spans="5:6">
      <c r="E2143" s="850" t="s">
        <v>6866</v>
      </c>
      <c r="F2143" s="850" t="s">
        <v>6864</v>
      </c>
    </row>
    <row r="2144" spans="5:6">
      <c r="E2144" s="850" t="s">
        <v>5229</v>
      </c>
      <c r="F2144" s="850" t="s">
        <v>6869</v>
      </c>
    </row>
    <row r="2145" spans="5:6">
      <c r="E2145" s="850" t="s">
        <v>6871</v>
      </c>
      <c r="F2145" s="850" t="s">
        <v>6116</v>
      </c>
    </row>
    <row r="2146" spans="5:6">
      <c r="E2146" s="850" t="s">
        <v>993</v>
      </c>
      <c r="F2146" s="850" t="s">
        <v>6065</v>
      </c>
    </row>
    <row r="2147" spans="5:6">
      <c r="E2147" s="850" t="s">
        <v>2626</v>
      </c>
      <c r="F2147" s="850" t="s">
        <v>6872</v>
      </c>
    </row>
    <row r="2148" spans="5:6">
      <c r="E2148" s="850" t="s">
        <v>6875</v>
      </c>
      <c r="F2148" s="850" t="s">
        <v>6873</v>
      </c>
    </row>
    <row r="2149" spans="5:6">
      <c r="E2149" s="850" t="s">
        <v>1301</v>
      </c>
      <c r="F2149" s="850" t="s">
        <v>6628</v>
      </c>
    </row>
    <row r="2150" spans="5:6">
      <c r="E2150" s="850" t="s">
        <v>6878</v>
      </c>
      <c r="F2150" s="850" t="s">
        <v>3764</v>
      </c>
    </row>
    <row r="2151" spans="5:6">
      <c r="E2151" s="850" t="s">
        <v>3438</v>
      </c>
      <c r="F2151" s="850" t="s">
        <v>6879</v>
      </c>
    </row>
    <row r="2152" spans="5:6">
      <c r="E2152" s="850" t="s">
        <v>6881</v>
      </c>
      <c r="F2152" s="850" t="s">
        <v>6880</v>
      </c>
    </row>
    <row r="2153" spans="5:6">
      <c r="E2153" s="850" t="s">
        <v>4936</v>
      </c>
      <c r="F2153" s="850" t="s">
        <v>6882</v>
      </c>
    </row>
    <row r="2154" spans="5:6">
      <c r="E2154" s="850" t="s">
        <v>4523</v>
      </c>
      <c r="F2154" s="850" t="s">
        <v>660</v>
      </c>
    </row>
    <row r="2155" spans="5:6">
      <c r="E2155" s="850" t="s">
        <v>5661</v>
      </c>
      <c r="F2155" s="850" t="s">
        <v>776</v>
      </c>
    </row>
    <row r="2156" spans="5:6">
      <c r="E2156" s="850" t="s">
        <v>6889</v>
      </c>
      <c r="F2156" s="850" t="s">
        <v>6887</v>
      </c>
    </row>
    <row r="2157" spans="5:6">
      <c r="E2157" s="850" t="s">
        <v>6891</v>
      </c>
      <c r="F2157" s="850" t="s">
        <v>3586</v>
      </c>
    </row>
    <row r="2158" spans="5:6">
      <c r="E2158" s="850" t="s">
        <v>5121</v>
      </c>
      <c r="F2158" s="850" t="s">
        <v>6892</v>
      </c>
    </row>
    <row r="2159" spans="5:6">
      <c r="E2159" s="850" t="s">
        <v>4476</v>
      </c>
      <c r="F2159" s="850" t="s">
        <v>6893</v>
      </c>
    </row>
    <row r="2160" spans="5:6">
      <c r="E2160" s="850" t="s">
        <v>355</v>
      </c>
      <c r="F2160" s="850" t="s">
        <v>3772</v>
      </c>
    </row>
    <row r="2161" spans="5:6">
      <c r="E2161" s="850" t="s">
        <v>891</v>
      </c>
      <c r="F2161" s="850" t="s">
        <v>5070</v>
      </c>
    </row>
    <row r="2162" spans="5:6">
      <c r="E2162" s="850" t="s">
        <v>6899</v>
      </c>
      <c r="F2162" s="850" t="s">
        <v>6897</v>
      </c>
    </row>
    <row r="2163" spans="5:6">
      <c r="E2163" s="850" t="s">
        <v>3731</v>
      </c>
      <c r="F2163" s="850" t="s">
        <v>6640</v>
      </c>
    </row>
    <row r="2164" spans="5:6">
      <c r="E2164" s="850" t="s">
        <v>6900</v>
      </c>
      <c r="F2164" s="850" t="s">
        <v>6894</v>
      </c>
    </row>
    <row r="2165" spans="5:6">
      <c r="E2165" s="850" t="s">
        <v>5626</v>
      </c>
      <c r="F2165" s="850" t="s">
        <v>6902</v>
      </c>
    </row>
    <row r="2166" spans="5:6">
      <c r="E2166" s="850" t="s">
        <v>6904</v>
      </c>
      <c r="F2166" s="850" t="s">
        <v>6903</v>
      </c>
    </row>
    <row r="2167" spans="5:6">
      <c r="E2167" s="850" t="s">
        <v>6907</v>
      </c>
      <c r="F2167" s="850" t="s">
        <v>6906</v>
      </c>
    </row>
    <row r="2168" spans="5:6">
      <c r="E2168" s="850" t="s">
        <v>5436</v>
      </c>
      <c r="F2168" s="850" t="s">
        <v>6908</v>
      </c>
    </row>
    <row r="2169" spans="5:6">
      <c r="E2169" s="850" t="s">
        <v>6583</v>
      </c>
      <c r="F2169" s="850" t="s">
        <v>6910</v>
      </c>
    </row>
    <row r="2170" spans="5:6">
      <c r="E2170" s="850" t="s">
        <v>6913</v>
      </c>
      <c r="F2170" s="850" t="s">
        <v>6911</v>
      </c>
    </row>
    <row r="2171" spans="5:6">
      <c r="E2171" s="850" t="s">
        <v>6915</v>
      </c>
      <c r="F2171" s="850" t="s">
        <v>2010</v>
      </c>
    </row>
    <row r="2172" spans="5:6">
      <c r="E2172" s="850" t="s">
        <v>6916</v>
      </c>
      <c r="F2172" s="850" t="s">
        <v>3157</v>
      </c>
    </row>
    <row r="2173" spans="5:6">
      <c r="E2173" s="850" t="s">
        <v>3494</v>
      </c>
      <c r="F2173" s="850" t="s">
        <v>6917</v>
      </c>
    </row>
    <row r="2174" spans="5:6">
      <c r="E2174" s="850" t="s">
        <v>4063</v>
      </c>
      <c r="F2174" s="850" t="s">
        <v>6919</v>
      </c>
    </row>
    <row r="2175" spans="5:6">
      <c r="E2175" s="850" t="s">
        <v>6918</v>
      </c>
      <c r="F2175" s="850" t="s">
        <v>504</v>
      </c>
    </row>
    <row r="2176" spans="5:6">
      <c r="E2176" s="850" t="s">
        <v>6477</v>
      </c>
      <c r="F2176" s="850" t="s">
        <v>6920</v>
      </c>
    </row>
    <row r="2177" spans="5:6">
      <c r="E2177" s="850" t="s">
        <v>2311</v>
      </c>
      <c r="F2177" s="850" t="s">
        <v>6922</v>
      </c>
    </row>
    <row r="2178" spans="5:6">
      <c r="E2178" s="850" t="s">
        <v>6446</v>
      </c>
      <c r="F2178" s="850" t="s">
        <v>6925</v>
      </c>
    </row>
    <row r="2179" spans="5:6">
      <c r="E2179" s="850" t="s">
        <v>6927</v>
      </c>
      <c r="F2179" s="850" t="s">
        <v>711</v>
      </c>
    </row>
    <row r="2180" spans="5:6">
      <c r="E2180" s="850" t="s">
        <v>6929</v>
      </c>
      <c r="F2180" s="850" t="s">
        <v>6222</v>
      </c>
    </row>
    <row r="2181" spans="5:6">
      <c r="E2181" s="850" t="s">
        <v>6932</v>
      </c>
      <c r="F2181" s="850" t="s">
        <v>5333</v>
      </c>
    </row>
    <row r="2182" spans="5:6">
      <c r="E2182" s="850" t="s">
        <v>6938</v>
      </c>
      <c r="F2182" s="850" t="s">
        <v>6935</v>
      </c>
    </row>
    <row r="2183" spans="5:6">
      <c r="E2183" s="850" t="s">
        <v>6939</v>
      </c>
      <c r="F2183" s="850" t="s">
        <v>6078</v>
      </c>
    </row>
    <row r="2184" spans="5:6">
      <c r="E2184" s="850" t="s">
        <v>2654</v>
      </c>
      <c r="F2184" s="850" t="s">
        <v>6940</v>
      </c>
    </row>
    <row r="2185" spans="5:6">
      <c r="E2185" s="850" t="s">
        <v>6662</v>
      </c>
      <c r="F2185" s="850" t="s">
        <v>3595</v>
      </c>
    </row>
    <row r="2186" spans="5:6">
      <c r="E2186" s="850" t="s">
        <v>6941</v>
      </c>
      <c r="F2186" s="850" t="s">
        <v>1436</v>
      </c>
    </row>
    <row r="2187" spans="5:6">
      <c r="E2187" s="850" t="s">
        <v>6943</v>
      </c>
      <c r="F2187" s="850" t="s">
        <v>6942</v>
      </c>
    </row>
    <row r="2188" spans="5:6">
      <c r="E2188" s="850" t="s">
        <v>3780</v>
      </c>
      <c r="F2188" s="850" t="s">
        <v>5385</v>
      </c>
    </row>
    <row r="2189" spans="5:6">
      <c r="E2189" s="850" t="s">
        <v>462</v>
      </c>
      <c r="F2189" s="850" t="s">
        <v>3242</v>
      </c>
    </row>
    <row r="2190" spans="5:6">
      <c r="E2190" s="850" t="s">
        <v>6947</v>
      </c>
      <c r="F2190" s="850" t="s">
        <v>6945</v>
      </c>
    </row>
    <row r="2191" spans="5:6">
      <c r="E2191" s="850" t="s">
        <v>6951</v>
      </c>
      <c r="F2191" s="850" t="s">
        <v>6948</v>
      </c>
    </row>
    <row r="2192" spans="5:6">
      <c r="E2192" s="850" t="s">
        <v>6956</v>
      </c>
      <c r="F2192" s="850" t="s">
        <v>6953</v>
      </c>
    </row>
    <row r="2193" spans="5:6">
      <c r="E2193" s="850" t="s">
        <v>6958</v>
      </c>
      <c r="F2193" s="850" t="s">
        <v>6957</v>
      </c>
    </row>
    <row r="2194" spans="5:6">
      <c r="E2194" s="850" t="s">
        <v>6959</v>
      </c>
      <c r="F2194" s="850" t="s">
        <v>6038</v>
      </c>
    </row>
    <row r="2195" spans="5:6">
      <c r="E2195" s="850" t="s">
        <v>6961</v>
      </c>
      <c r="F2195" s="850" t="s">
        <v>4000</v>
      </c>
    </row>
    <row r="2196" spans="5:6">
      <c r="E2196" s="850" t="s">
        <v>6968</v>
      </c>
      <c r="F2196" s="850" t="s">
        <v>6964</v>
      </c>
    </row>
    <row r="2197" spans="5:6">
      <c r="E2197" s="850" t="s">
        <v>6973</v>
      </c>
      <c r="F2197" s="850" t="s">
        <v>6971</v>
      </c>
    </row>
    <row r="2198" spans="5:6">
      <c r="E2198" s="850" t="s">
        <v>6976</v>
      </c>
      <c r="F2198" s="850" t="s">
        <v>6975</v>
      </c>
    </row>
    <row r="2199" spans="5:6">
      <c r="E2199" s="850" t="s">
        <v>4249</v>
      </c>
      <c r="F2199" s="850" t="s">
        <v>6632</v>
      </c>
    </row>
    <row r="2200" spans="5:6">
      <c r="E2200" s="850" t="s">
        <v>6977</v>
      </c>
      <c r="F2200" s="850" t="s">
        <v>4380</v>
      </c>
    </row>
    <row r="2201" spans="5:6">
      <c r="E2201" s="850" t="s">
        <v>167</v>
      </c>
      <c r="F2201" s="850" t="s">
        <v>6978</v>
      </c>
    </row>
    <row r="2202" spans="5:6">
      <c r="E2202" s="850" t="s">
        <v>6979</v>
      </c>
      <c r="F2202" s="850" t="s">
        <v>1491</v>
      </c>
    </row>
    <row r="2203" spans="5:6">
      <c r="E2203" s="850" t="s">
        <v>4323</v>
      </c>
      <c r="F2203" s="850" t="s">
        <v>6980</v>
      </c>
    </row>
    <row r="2204" spans="5:6">
      <c r="E2204" s="850" t="s">
        <v>6981</v>
      </c>
      <c r="F2204" s="850" t="s">
        <v>3414</v>
      </c>
    </row>
    <row r="2205" spans="5:6">
      <c r="E2205" s="850" t="s">
        <v>823</v>
      </c>
      <c r="F2205" s="850" t="s">
        <v>4212</v>
      </c>
    </row>
    <row r="2206" spans="5:6">
      <c r="E2206" s="850" t="s">
        <v>6988</v>
      </c>
      <c r="F2206" s="850" t="s">
        <v>6984</v>
      </c>
    </row>
    <row r="2207" spans="5:6">
      <c r="E2207" s="850" t="s">
        <v>6991</v>
      </c>
      <c r="F2207" s="850" t="s">
        <v>6989</v>
      </c>
    </row>
    <row r="2208" spans="5:6">
      <c r="E2208" s="850" t="s">
        <v>6807</v>
      </c>
      <c r="F2208" s="850" t="s">
        <v>6994</v>
      </c>
    </row>
    <row r="2209" spans="5:6">
      <c r="E2209" s="850" t="s">
        <v>6999</v>
      </c>
      <c r="F2209" s="850" t="s">
        <v>6585</v>
      </c>
    </row>
    <row r="2210" spans="5:6">
      <c r="E2210" s="850" t="s">
        <v>7001</v>
      </c>
      <c r="F2210" s="850" t="s">
        <v>4102</v>
      </c>
    </row>
    <row r="2211" spans="5:6">
      <c r="E2211" s="850" t="s">
        <v>7004</v>
      </c>
      <c r="F2211" s="850" t="s">
        <v>6487</v>
      </c>
    </row>
    <row r="2212" spans="5:6">
      <c r="E2212" s="850" t="s">
        <v>7005</v>
      </c>
      <c r="F2212" s="850" t="s">
        <v>3173</v>
      </c>
    </row>
    <row r="2213" spans="5:6">
      <c r="E2213" s="850" t="s">
        <v>7008</v>
      </c>
      <c r="F2213" s="850" t="s">
        <v>7007</v>
      </c>
    </row>
    <row r="2214" spans="5:6">
      <c r="E2214" s="850" t="s">
        <v>1158</v>
      </c>
      <c r="F2214" s="850" t="s">
        <v>7010</v>
      </c>
    </row>
    <row r="2215" spans="5:6">
      <c r="E2215" s="850" t="s">
        <v>5766</v>
      </c>
      <c r="F2215" s="850" t="s">
        <v>7013</v>
      </c>
    </row>
    <row r="2216" spans="5:6">
      <c r="E2216" s="850" t="s">
        <v>2712</v>
      </c>
      <c r="F2216" s="850" t="s">
        <v>6868</v>
      </c>
    </row>
    <row r="2217" spans="5:6">
      <c r="E2217" s="850" t="s">
        <v>6535</v>
      </c>
      <c r="F2217" s="850" t="s">
        <v>1614</v>
      </c>
    </row>
    <row r="2218" spans="5:6">
      <c r="E2218" s="850" t="s">
        <v>7014</v>
      </c>
      <c r="F2218" s="850" t="s">
        <v>1853</v>
      </c>
    </row>
    <row r="2219" spans="5:6">
      <c r="E2219" s="850" t="s">
        <v>848</v>
      </c>
      <c r="F2219" s="850" t="s">
        <v>7016</v>
      </c>
    </row>
    <row r="2220" spans="5:6">
      <c r="E2220" s="850" t="s">
        <v>7017</v>
      </c>
      <c r="F2220" s="850" t="s">
        <v>2500</v>
      </c>
    </row>
    <row r="2221" spans="5:6">
      <c r="E2221" s="850" t="s">
        <v>7018</v>
      </c>
      <c r="F2221" s="850" t="s">
        <v>1700</v>
      </c>
    </row>
    <row r="2222" spans="5:6">
      <c r="E2222" s="850" t="s">
        <v>7023</v>
      </c>
      <c r="F2222" s="850" t="s">
        <v>7020</v>
      </c>
    </row>
    <row r="2223" spans="5:6">
      <c r="E2223" s="850" t="s">
        <v>6494</v>
      </c>
      <c r="F2223" s="850" t="s">
        <v>1274</v>
      </c>
    </row>
    <row r="2224" spans="5:6">
      <c r="E2224" s="850" t="s">
        <v>1451</v>
      </c>
      <c r="F2224" s="850" t="s">
        <v>7025</v>
      </c>
    </row>
    <row r="2225" spans="5:6">
      <c r="E2225" s="850" t="s">
        <v>7028</v>
      </c>
      <c r="F2225" s="850" t="s">
        <v>2542</v>
      </c>
    </row>
    <row r="2226" spans="5:6">
      <c r="E2226" s="850" t="s">
        <v>1999</v>
      </c>
      <c r="F2226" s="850" t="s">
        <v>7031</v>
      </c>
    </row>
    <row r="2227" spans="5:6">
      <c r="E2227" s="850" t="s">
        <v>7034</v>
      </c>
      <c r="F2227" s="850" t="s">
        <v>7032</v>
      </c>
    </row>
    <row r="2228" spans="5:6">
      <c r="E2228" s="850" t="s">
        <v>7038</v>
      </c>
      <c r="F2228" s="850" t="s">
        <v>7036</v>
      </c>
    </row>
    <row r="2229" spans="5:6">
      <c r="E2229" s="850" t="s">
        <v>3027</v>
      </c>
      <c r="F2229" s="850" t="s">
        <v>3337</v>
      </c>
    </row>
    <row r="2230" spans="5:6">
      <c r="E2230" s="850" t="s">
        <v>7040</v>
      </c>
      <c r="F2230" s="850" t="s">
        <v>335</v>
      </c>
    </row>
    <row r="2231" spans="5:6">
      <c r="E2231" s="850" t="s">
        <v>4227</v>
      </c>
      <c r="F2231" s="850" t="s">
        <v>7042</v>
      </c>
    </row>
    <row r="2232" spans="5:6">
      <c r="E2232" s="850" t="s">
        <v>7044</v>
      </c>
      <c r="F2232" s="850" t="s">
        <v>7043</v>
      </c>
    </row>
    <row r="2233" spans="5:6">
      <c r="E2233" s="850" t="s">
        <v>7046</v>
      </c>
      <c r="F2233" s="850" t="s">
        <v>4846</v>
      </c>
    </row>
    <row r="2234" spans="5:6">
      <c r="E2234" s="850" t="s">
        <v>5857</v>
      </c>
      <c r="F2234" s="850" t="s">
        <v>7048</v>
      </c>
    </row>
    <row r="2235" spans="5:6">
      <c r="E2235" s="850" t="s">
        <v>2850</v>
      </c>
      <c r="F2235" s="850" t="s">
        <v>7049</v>
      </c>
    </row>
    <row r="2236" spans="5:6">
      <c r="E2236" s="850" t="s">
        <v>7051</v>
      </c>
      <c r="F2236" s="850" t="s">
        <v>6347</v>
      </c>
    </row>
    <row r="2237" spans="5:6">
      <c r="E2237" s="850" t="s">
        <v>7052</v>
      </c>
      <c r="F2237" s="850" t="s">
        <v>96</v>
      </c>
    </row>
    <row r="2238" spans="5:6">
      <c r="E2238" s="850" t="s">
        <v>4022</v>
      </c>
      <c r="F2238" s="850" t="s">
        <v>7053</v>
      </c>
    </row>
    <row r="2239" spans="5:6">
      <c r="E2239" s="850" t="s">
        <v>7055</v>
      </c>
      <c r="F2239" s="850" t="s">
        <v>7054</v>
      </c>
    </row>
    <row r="2240" spans="5:6">
      <c r="E2240" s="850" t="s">
        <v>4827</v>
      </c>
      <c r="F2240" s="850" t="s">
        <v>7056</v>
      </c>
    </row>
    <row r="2241" spans="5:6">
      <c r="E2241" s="850" t="s">
        <v>7057</v>
      </c>
      <c r="F2241" s="850" t="s">
        <v>6385</v>
      </c>
    </row>
    <row r="2242" spans="5:6">
      <c r="E2242" s="850" t="s">
        <v>7058</v>
      </c>
      <c r="F2242" s="850" t="s">
        <v>6931</v>
      </c>
    </row>
    <row r="2243" spans="5:6">
      <c r="E2243" s="850" t="s">
        <v>5323</v>
      </c>
      <c r="F2243" s="850" t="s">
        <v>7060</v>
      </c>
    </row>
    <row r="2244" spans="5:6">
      <c r="E2244" s="850" t="s">
        <v>7062</v>
      </c>
      <c r="F2244" s="850" t="s">
        <v>7061</v>
      </c>
    </row>
    <row r="2245" spans="5:6">
      <c r="E2245" s="850" t="s">
        <v>4411</v>
      </c>
      <c r="F2245" s="850" t="s">
        <v>7063</v>
      </c>
    </row>
    <row r="2246" spans="5:6">
      <c r="E2246" s="850" t="s">
        <v>5285</v>
      </c>
      <c r="F2246" s="850" t="s">
        <v>7065</v>
      </c>
    </row>
    <row r="2247" spans="5:6">
      <c r="E2247" s="850" t="s">
        <v>4014</v>
      </c>
      <c r="F2247" s="850" t="s">
        <v>7066</v>
      </c>
    </row>
    <row r="2248" spans="5:6">
      <c r="E2248" s="850" t="s">
        <v>7068</v>
      </c>
      <c r="F2248" s="850" t="s">
        <v>1368</v>
      </c>
    </row>
    <row r="2249" spans="5:6">
      <c r="E2249" s="850" t="s">
        <v>7071</v>
      </c>
      <c r="F2249" s="850" t="s">
        <v>7069</v>
      </c>
    </row>
    <row r="2250" spans="5:6">
      <c r="E2250" s="850" t="s">
        <v>886</v>
      </c>
      <c r="F2250" s="850" t="s">
        <v>5939</v>
      </c>
    </row>
    <row r="2251" spans="5:6">
      <c r="E2251" s="850" t="s">
        <v>1557</v>
      </c>
      <c r="F2251" s="850" t="s">
        <v>3775</v>
      </c>
    </row>
    <row r="2252" spans="5:6">
      <c r="E2252" s="850" t="s">
        <v>7078</v>
      </c>
      <c r="F2252" s="850" t="s">
        <v>7075</v>
      </c>
    </row>
    <row r="2253" spans="5:6">
      <c r="E2253" s="850" t="s">
        <v>7079</v>
      </c>
      <c r="F2253" s="850" t="s">
        <v>808</v>
      </c>
    </row>
    <row r="2254" spans="5:6">
      <c r="E2254" s="850" t="s">
        <v>7084</v>
      </c>
      <c r="F2254" s="850" t="s">
        <v>7081</v>
      </c>
    </row>
    <row r="2255" spans="5:6">
      <c r="E2255" s="850" t="s">
        <v>7086</v>
      </c>
      <c r="F2255" s="850" t="s">
        <v>4738</v>
      </c>
    </row>
    <row r="2256" spans="5:6">
      <c r="E2256" s="850" t="s">
        <v>6791</v>
      </c>
      <c r="F2256" s="850" t="s">
        <v>418</v>
      </c>
    </row>
    <row r="2257" spans="5:6">
      <c r="E2257" s="850" t="s">
        <v>3896</v>
      </c>
      <c r="F2257" s="850" t="s">
        <v>7087</v>
      </c>
    </row>
    <row r="2258" spans="5:6">
      <c r="E2258" s="850" t="s">
        <v>7092</v>
      </c>
      <c r="F2258" s="850" t="s">
        <v>7089</v>
      </c>
    </row>
    <row r="2259" spans="5:6">
      <c r="E2259" s="850" t="s">
        <v>7093</v>
      </c>
      <c r="F2259" s="850" t="s">
        <v>4372</v>
      </c>
    </row>
    <row r="2260" spans="5:6">
      <c r="E2260" s="850" t="s">
        <v>7094</v>
      </c>
      <c r="F2260" s="850" t="s">
        <v>6105</v>
      </c>
    </row>
    <row r="2261" spans="5:6">
      <c r="E2261" s="850" t="s">
        <v>7095</v>
      </c>
      <c r="F2261" s="850" t="s">
        <v>4630</v>
      </c>
    </row>
    <row r="2262" spans="5:6">
      <c r="E2262" s="850" t="s">
        <v>4210</v>
      </c>
      <c r="F2262" s="850" t="s">
        <v>7097</v>
      </c>
    </row>
    <row r="2263" spans="5:6">
      <c r="E2263" s="850" t="s">
        <v>6266</v>
      </c>
      <c r="F2263" s="850" t="s">
        <v>7098</v>
      </c>
    </row>
    <row r="2264" spans="5:6">
      <c r="E2264" s="850" t="s">
        <v>527</v>
      </c>
      <c r="F2264" s="850" t="s">
        <v>2531</v>
      </c>
    </row>
    <row r="2265" spans="5:6">
      <c r="E2265" s="850" t="s">
        <v>7102</v>
      </c>
      <c r="F2265" s="850" t="s">
        <v>7099</v>
      </c>
    </row>
    <row r="2266" spans="5:6">
      <c r="E2266" s="850" t="s">
        <v>5984</v>
      </c>
      <c r="F2266" s="850" t="s">
        <v>7103</v>
      </c>
    </row>
    <row r="2267" spans="5:6">
      <c r="E2267" s="850" t="s">
        <v>7104</v>
      </c>
      <c r="F2267" s="850" t="s">
        <v>6926</v>
      </c>
    </row>
    <row r="2268" spans="5:6">
      <c r="E2268" s="850" t="s">
        <v>7105</v>
      </c>
      <c r="F2268" s="850" t="s">
        <v>3489</v>
      </c>
    </row>
    <row r="2269" spans="5:6">
      <c r="E2269" s="850" t="s">
        <v>373</v>
      </c>
      <c r="F2269" s="850" t="s">
        <v>7107</v>
      </c>
    </row>
    <row r="2270" spans="5:6">
      <c r="E2270" s="850" t="s">
        <v>4525</v>
      </c>
      <c r="F2270" s="850" t="s">
        <v>7108</v>
      </c>
    </row>
    <row r="2271" spans="5:6">
      <c r="E2271" s="850" t="s">
        <v>7110</v>
      </c>
      <c r="F2271" s="850" t="s">
        <v>3937</v>
      </c>
    </row>
    <row r="2272" spans="5:6">
      <c r="E2272" s="850" t="s">
        <v>7116</v>
      </c>
      <c r="F2272" s="850" t="s">
        <v>7113</v>
      </c>
    </row>
    <row r="2273" spans="5:6">
      <c r="E2273" s="850" t="s">
        <v>1908</v>
      </c>
      <c r="F2273" s="850" t="s">
        <v>3137</v>
      </c>
    </row>
    <row r="2274" spans="5:6">
      <c r="E2274" s="850" t="s">
        <v>5259</v>
      </c>
      <c r="F2274" s="850" t="s">
        <v>1254</v>
      </c>
    </row>
    <row r="2275" spans="5:6">
      <c r="E2275" s="850" t="s">
        <v>7120</v>
      </c>
      <c r="F2275" s="850" t="s">
        <v>7119</v>
      </c>
    </row>
    <row r="2276" spans="5:6">
      <c r="E2276" s="850" t="s">
        <v>7123</v>
      </c>
      <c r="F2276" s="850" t="s">
        <v>1543</v>
      </c>
    </row>
    <row r="2277" spans="5:6">
      <c r="E2277" s="850" t="s">
        <v>7128</v>
      </c>
      <c r="F2277" s="850" t="s">
        <v>7127</v>
      </c>
    </row>
    <row r="2278" spans="5:6">
      <c r="E2278" s="850" t="s">
        <v>7130</v>
      </c>
      <c r="F2278" s="850" t="s">
        <v>7129</v>
      </c>
    </row>
    <row r="2279" spans="5:6">
      <c r="E2279" s="850" t="s">
        <v>7134</v>
      </c>
      <c r="F2279" s="850" t="s">
        <v>7132</v>
      </c>
    </row>
    <row r="2280" spans="5:6">
      <c r="E2280" s="850" t="s">
        <v>6224</v>
      </c>
      <c r="F2280" s="850" t="s">
        <v>7136</v>
      </c>
    </row>
    <row r="2281" spans="5:6">
      <c r="E2281" s="850" t="s">
        <v>7137</v>
      </c>
      <c r="F2281" s="850" t="s">
        <v>5943</v>
      </c>
    </row>
    <row r="2282" spans="5:6">
      <c r="E2282" s="850" t="s">
        <v>2080</v>
      </c>
      <c r="F2282" s="850" t="s">
        <v>1126</v>
      </c>
    </row>
    <row r="2283" spans="5:6">
      <c r="E2283" s="850" t="s">
        <v>792</v>
      </c>
      <c r="F2283" s="850" t="s">
        <v>7139</v>
      </c>
    </row>
    <row r="2284" spans="5:6">
      <c r="E2284" s="850" t="s">
        <v>5279</v>
      </c>
      <c r="F2284" s="850" t="s">
        <v>7141</v>
      </c>
    </row>
    <row r="2285" spans="5:6">
      <c r="E2285" s="850" t="s">
        <v>6688</v>
      </c>
      <c r="F2285" s="850" t="s">
        <v>7142</v>
      </c>
    </row>
    <row r="2286" spans="5:6">
      <c r="E2286" s="850" t="s">
        <v>5953</v>
      </c>
      <c r="F2286" s="850" t="s">
        <v>146</v>
      </c>
    </row>
    <row r="2287" spans="5:6">
      <c r="E2287" s="850" t="s">
        <v>7146</v>
      </c>
      <c r="F2287" s="850" t="s">
        <v>7144</v>
      </c>
    </row>
    <row r="2288" spans="5:6">
      <c r="E2288" s="850" t="s">
        <v>7151</v>
      </c>
      <c r="F2288" s="850" t="s">
        <v>7148</v>
      </c>
    </row>
    <row r="2289" spans="5:6">
      <c r="E2289" s="850" t="s">
        <v>5174</v>
      </c>
      <c r="F2289" s="850" t="s">
        <v>1646</v>
      </c>
    </row>
    <row r="2290" spans="5:6">
      <c r="E2290" s="850" t="s">
        <v>1807</v>
      </c>
      <c r="F2290" s="850" t="s">
        <v>7152</v>
      </c>
    </row>
    <row r="2291" spans="5:6">
      <c r="E2291" s="850" t="s">
        <v>6564</v>
      </c>
      <c r="F2291" s="850" t="s">
        <v>7153</v>
      </c>
    </row>
    <row r="2292" spans="5:6">
      <c r="E2292" s="850" t="s">
        <v>7155</v>
      </c>
      <c r="F2292" s="850" t="s">
        <v>6554</v>
      </c>
    </row>
    <row r="2293" spans="5:6">
      <c r="E2293" s="850" t="s">
        <v>7157</v>
      </c>
      <c r="F2293" s="850" t="s">
        <v>7156</v>
      </c>
    </row>
    <row r="2294" spans="5:6">
      <c r="E2294" s="850" t="s">
        <v>7158</v>
      </c>
      <c r="F2294" s="850" t="s">
        <v>1872</v>
      </c>
    </row>
    <row r="2295" spans="5:6">
      <c r="E2295" s="850" t="s">
        <v>7163</v>
      </c>
      <c r="F2295" s="850" t="s">
        <v>7160</v>
      </c>
    </row>
    <row r="2296" spans="5:6">
      <c r="E2296" s="850" t="s">
        <v>7167</v>
      </c>
      <c r="F2296" s="850" t="s">
        <v>7165</v>
      </c>
    </row>
    <row r="2297" spans="5:6">
      <c r="E2297" s="850" t="s">
        <v>7172</v>
      </c>
      <c r="F2297" s="850" t="s">
        <v>7169</v>
      </c>
    </row>
    <row r="2298" spans="5:6">
      <c r="E2298" s="850" t="s">
        <v>7174</v>
      </c>
      <c r="F2298" s="850" t="s">
        <v>4442</v>
      </c>
    </row>
    <row r="2299" spans="5:6">
      <c r="E2299" s="850" t="s">
        <v>4312</v>
      </c>
      <c r="F2299" s="850" t="s">
        <v>7177</v>
      </c>
    </row>
    <row r="2300" spans="5:6">
      <c r="E2300" s="850" t="s">
        <v>7178</v>
      </c>
      <c r="F2300" s="850" t="s">
        <v>674</v>
      </c>
    </row>
    <row r="2301" spans="5:6">
      <c r="E2301" s="850" t="s">
        <v>1635</v>
      </c>
      <c r="F2301" s="850" t="s">
        <v>1243</v>
      </c>
    </row>
    <row r="2302" spans="5:6">
      <c r="E2302" s="850" t="s">
        <v>6048</v>
      </c>
      <c r="F2302" s="850" t="s">
        <v>7180</v>
      </c>
    </row>
    <row r="2303" spans="5:6">
      <c r="E2303" s="850" t="s">
        <v>6717</v>
      </c>
      <c r="F2303" s="850" t="s">
        <v>7182</v>
      </c>
    </row>
    <row r="2304" spans="5:6">
      <c r="E2304" s="850" t="s">
        <v>7184</v>
      </c>
      <c r="F2304" s="850" t="s">
        <v>3462</v>
      </c>
    </row>
    <row r="2305" spans="5:6">
      <c r="E2305" s="850" t="s">
        <v>7189</v>
      </c>
      <c r="F2305" s="850" t="s">
        <v>7185</v>
      </c>
    </row>
    <row r="2306" spans="5:6">
      <c r="E2306" s="850" t="s">
        <v>5559</v>
      </c>
      <c r="F2306" s="850" t="s">
        <v>7194</v>
      </c>
    </row>
    <row r="2307" spans="5:6">
      <c r="E2307" s="850" t="s">
        <v>7196</v>
      </c>
      <c r="F2307" s="850" t="s">
        <v>6281</v>
      </c>
    </row>
    <row r="2308" spans="5:6">
      <c r="E2308" s="850" t="s">
        <v>7200</v>
      </c>
      <c r="F2308" s="850" t="s">
        <v>7198</v>
      </c>
    </row>
    <row r="2309" spans="5:6">
      <c r="E2309" s="850" t="s">
        <v>7204</v>
      </c>
      <c r="F2309" s="850" t="s">
        <v>7202</v>
      </c>
    </row>
    <row r="2310" spans="5:6">
      <c r="E2310" s="850" t="s">
        <v>7207</v>
      </c>
      <c r="F2310" s="850" t="s">
        <v>7205</v>
      </c>
    </row>
    <row r="2311" spans="5:6">
      <c r="E2311" s="850" t="s">
        <v>1522</v>
      </c>
      <c r="F2311" s="850" t="s">
        <v>7211</v>
      </c>
    </row>
    <row r="2312" spans="5:6">
      <c r="E2312" s="850" t="s">
        <v>6311</v>
      </c>
      <c r="F2312" s="850" t="s">
        <v>7192</v>
      </c>
    </row>
    <row r="2313" spans="5:6">
      <c r="E2313" s="850" t="s">
        <v>7212</v>
      </c>
      <c r="F2313" s="850" t="s">
        <v>3070</v>
      </c>
    </row>
    <row r="2314" spans="5:6">
      <c r="E2314" s="850" t="s">
        <v>7213</v>
      </c>
      <c r="F2314" s="850" t="s">
        <v>3747</v>
      </c>
    </row>
    <row r="2315" spans="5:6">
      <c r="E2315" s="850" t="s">
        <v>7216</v>
      </c>
      <c r="F2315" s="850" t="s">
        <v>7214</v>
      </c>
    </row>
    <row r="2316" spans="5:6">
      <c r="E2316" s="850" t="s">
        <v>7218</v>
      </c>
      <c r="F2316" s="850" t="s">
        <v>7217</v>
      </c>
    </row>
    <row r="2317" spans="5:6">
      <c r="E2317" s="850" t="s">
        <v>7221</v>
      </c>
      <c r="F2317" s="850" t="s">
        <v>5571</v>
      </c>
    </row>
    <row r="2318" spans="5:6">
      <c r="E2318" s="850" t="s">
        <v>7223</v>
      </c>
      <c r="F2318" s="850" t="s">
        <v>6463</v>
      </c>
    </row>
    <row r="2319" spans="5:6">
      <c r="E2319" s="850" t="s">
        <v>657</v>
      </c>
      <c r="F2319" s="850" t="s">
        <v>4883</v>
      </c>
    </row>
    <row r="2320" spans="5:6">
      <c r="E2320" s="850" t="s">
        <v>7225</v>
      </c>
      <c r="F2320" s="850" t="s">
        <v>2347</v>
      </c>
    </row>
    <row r="2321" spans="5:6">
      <c r="E2321" s="850" t="s">
        <v>7227</v>
      </c>
      <c r="F2321" s="850" t="s">
        <v>6479</v>
      </c>
    </row>
    <row r="2322" spans="5:6">
      <c r="E2322" s="850" t="s">
        <v>6299</v>
      </c>
      <c r="F2322" s="850" t="s">
        <v>1891</v>
      </c>
    </row>
    <row r="2323" spans="5:6">
      <c r="E2323" s="850" t="s">
        <v>7228</v>
      </c>
      <c r="F2323" s="850" t="s">
        <v>4976</v>
      </c>
    </row>
    <row r="2324" spans="5:6">
      <c r="E2324" s="850" t="s">
        <v>5659</v>
      </c>
      <c r="F2324" s="850" t="s">
        <v>2491</v>
      </c>
    </row>
    <row r="2325" spans="5:6">
      <c r="E2325" s="850" t="s">
        <v>7229</v>
      </c>
      <c r="F2325" s="850" t="s">
        <v>37</v>
      </c>
    </row>
    <row r="2326" spans="5:6">
      <c r="E2326" s="850" t="s">
        <v>7230</v>
      </c>
      <c r="F2326" s="850" t="s">
        <v>7059</v>
      </c>
    </row>
    <row r="2327" spans="5:6">
      <c r="E2327" s="850" t="s">
        <v>7231</v>
      </c>
      <c r="F2327" s="850" t="s">
        <v>4331</v>
      </c>
    </row>
    <row r="2328" spans="5:6">
      <c r="E2328" s="850" t="s">
        <v>6724</v>
      </c>
      <c r="F2328" s="850" t="s">
        <v>6291</v>
      </c>
    </row>
    <row r="2329" spans="5:6">
      <c r="E2329" s="850" t="s">
        <v>7235</v>
      </c>
      <c r="F2329" s="850" t="s">
        <v>7233</v>
      </c>
    </row>
    <row r="2330" spans="5:6">
      <c r="E2330" s="850" t="s">
        <v>2495</v>
      </c>
      <c r="F2330" s="850" t="s">
        <v>7238</v>
      </c>
    </row>
    <row r="2331" spans="5:6">
      <c r="E2331" s="850" t="s">
        <v>6753</v>
      </c>
      <c r="F2331" s="850" t="s">
        <v>4439</v>
      </c>
    </row>
    <row r="2332" spans="5:6">
      <c r="E2332" s="850" t="s">
        <v>6725</v>
      </c>
      <c r="F2332" s="850" t="s">
        <v>3486</v>
      </c>
    </row>
    <row r="2333" spans="5:6">
      <c r="E2333" s="850" t="s">
        <v>7240</v>
      </c>
      <c r="F2333" s="850" t="s">
        <v>1369</v>
      </c>
    </row>
    <row r="2334" spans="5:6">
      <c r="E2334" s="850" t="s">
        <v>7245</v>
      </c>
      <c r="F2334" s="850" t="s">
        <v>7244</v>
      </c>
    </row>
    <row r="2335" spans="5:6">
      <c r="E2335" s="850" t="s">
        <v>6043</v>
      </c>
      <c r="F2335" s="850" t="s">
        <v>682</v>
      </c>
    </row>
    <row r="2336" spans="5:6">
      <c r="E2336" s="850" t="s">
        <v>2212</v>
      </c>
      <c r="F2336" s="850" t="s">
        <v>5937</v>
      </c>
    </row>
    <row r="2337" spans="5:6">
      <c r="E2337" s="850" t="s">
        <v>7248</v>
      </c>
      <c r="F2337" s="850" t="s">
        <v>7247</v>
      </c>
    </row>
    <row r="2338" spans="5:6">
      <c r="E2338" s="850" t="s">
        <v>1694</v>
      </c>
      <c r="F2338" s="850" t="s">
        <v>2319</v>
      </c>
    </row>
    <row r="2339" spans="5:6">
      <c r="E2339" s="850" t="s">
        <v>7249</v>
      </c>
      <c r="F2339" s="850" t="s">
        <v>3811</v>
      </c>
    </row>
    <row r="2340" spans="5:6">
      <c r="E2340" s="850" t="s">
        <v>7250</v>
      </c>
      <c r="F2340" s="850" t="s">
        <v>2981</v>
      </c>
    </row>
    <row r="2341" spans="5:6">
      <c r="E2341" s="850" t="s">
        <v>7251</v>
      </c>
      <c r="F2341" s="850" t="s">
        <v>4373</v>
      </c>
    </row>
    <row r="2342" spans="5:6">
      <c r="E2342" s="850" t="s">
        <v>6026</v>
      </c>
      <c r="F2342" s="850" t="s">
        <v>1088</v>
      </c>
    </row>
    <row r="2343" spans="5:6">
      <c r="E2343" s="850" t="s">
        <v>7252</v>
      </c>
      <c r="F2343" s="850" t="s">
        <v>243</v>
      </c>
    </row>
    <row r="2344" spans="5:6">
      <c r="E2344" s="850" t="s">
        <v>7253</v>
      </c>
      <c r="F2344" s="850" t="s">
        <v>1425</v>
      </c>
    </row>
    <row r="2345" spans="5:6">
      <c r="E2345" s="850" t="s">
        <v>7254</v>
      </c>
      <c r="F2345" s="850" t="s">
        <v>6602</v>
      </c>
    </row>
    <row r="2346" spans="5:6">
      <c r="E2346" s="850" t="s">
        <v>7258</v>
      </c>
      <c r="F2346" s="850" t="s">
        <v>1154</v>
      </c>
    </row>
    <row r="2347" spans="5:6">
      <c r="E2347" s="850" t="s">
        <v>7261</v>
      </c>
      <c r="F2347" s="850" t="s">
        <v>7260</v>
      </c>
    </row>
    <row r="2348" spans="5:6">
      <c r="E2348" s="850" t="s">
        <v>645</v>
      </c>
      <c r="F2348" s="850" t="s">
        <v>7262</v>
      </c>
    </row>
    <row r="2349" spans="5:6">
      <c r="E2349" s="850" t="s">
        <v>4198</v>
      </c>
      <c r="F2349" s="850" t="s">
        <v>7263</v>
      </c>
    </row>
    <row r="2350" spans="5:6">
      <c r="E2350" s="850" t="s">
        <v>7264</v>
      </c>
      <c r="F2350" s="850" t="s">
        <v>690</v>
      </c>
    </row>
    <row r="2351" spans="5:6">
      <c r="E2351" s="850" t="s">
        <v>7267</v>
      </c>
      <c r="F2351" s="850" t="s">
        <v>7266</v>
      </c>
    </row>
    <row r="2352" spans="5:6">
      <c r="E2352" s="850" t="s">
        <v>236</v>
      </c>
      <c r="F2352" s="850" t="s">
        <v>7269</v>
      </c>
    </row>
    <row r="2353" spans="5:6">
      <c r="E2353" s="850" t="s">
        <v>7271</v>
      </c>
      <c r="F2353" s="850" t="s">
        <v>7270</v>
      </c>
    </row>
    <row r="2354" spans="5:6">
      <c r="E2354" s="850" t="s">
        <v>7277</v>
      </c>
      <c r="F2354" s="850" t="s">
        <v>7273</v>
      </c>
    </row>
    <row r="2355" spans="5:6">
      <c r="E2355" s="850" t="s">
        <v>7280</v>
      </c>
      <c r="F2355" s="850" t="s">
        <v>7279</v>
      </c>
    </row>
    <row r="2356" spans="5:6">
      <c r="E2356" s="850" t="s">
        <v>7282</v>
      </c>
      <c r="F2356" s="850" t="s">
        <v>7281</v>
      </c>
    </row>
    <row r="2357" spans="5:6">
      <c r="E2357" s="850" t="s">
        <v>7283</v>
      </c>
      <c r="F2357" s="850" t="s">
        <v>5744</v>
      </c>
    </row>
    <row r="2358" spans="5:6">
      <c r="E2358" s="850" t="s">
        <v>7286</v>
      </c>
      <c r="F2358" s="850" t="s">
        <v>7285</v>
      </c>
    </row>
    <row r="2359" spans="5:6">
      <c r="E2359" s="850" t="s">
        <v>7288</v>
      </c>
      <c r="F2359" s="850" t="s">
        <v>403</v>
      </c>
    </row>
    <row r="2360" spans="5:6">
      <c r="E2360" s="850" t="s">
        <v>7291</v>
      </c>
      <c r="F2360" s="850" t="s">
        <v>7290</v>
      </c>
    </row>
    <row r="2361" spans="5:6">
      <c r="E2361" s="850" t="s">
        <v>7295</v>
      </c>
      <c r="F2361" s="850" t="s">
        <v>4081</v>
      </c>
    </row>
    <row r="2362" spans="5:6">
      <c r="E2362" s="850" t="s">
        <v>5712</v>
      </c>
      <c r="F2362" s="850" t="s">
        <v>577</v>
      </c>
    </row>
    <row r="2363" spans="5:6">
      <c r="E2363" s="850" t="s">
        <v>7296</v>
      </c>
      <c r="F2363" s="850" t="s">
        <v>2322</v>
      </c>
    </row>
    <row r="2364" spans="5:6">
      <c r="E2364" s="850" t="s">
        <v>4067</v>
      </c>
      <c r="F2364" s="850" t="s">
        <v>7298</v>
      </c>
    </row>
    <row r="2365" spans="5:6">
      <c r="E2365" s="850" t="s">
        <v>795</v>
      </c>
      <c r="F2365" s="850" t="s">
        <v>126</v>
      </c>
    </row>
    <row r="2366" spans="5:6">
      <c r="E2366" s="850" t="s">
        <v>7300</v>
      </c>
      <c r="F2366" s="850" t="s">
        <v>7299</v>
      </c>
    </row>
    <row r="2367" spans="5:6">
      <c r="E2367" s="850" t="s">
        <v>7301</v>
      </c>
      <c r="F2367" s="850" t="s">
        <v>5975</v>
      </c>
    </row>
    <row r="2368" spans="5:6">
      <c r="E2368" s="850" t="s">
        <v>4231</v>
      </c>
      <c r="F2368" s="850" t="s">
        <v>2019</v>
      </c>
    </row>
    <row r="2369" spans="5:6">
      <c r="E2369" s="850" t="s">
        <v>3079</v>
      </c>
      <c r="F2369" s="850" t="s">
        <v>4809</v>
      </c>
    </row>
    <row r="2370" spans="5:6">
      <c r="E2370" s="850" t="s">
        <v>7305</v>
      </c>
      <c r="F2370" s="850" t="s">
        <v>7303</v>
      </c>
    </row>
    <row r="2371" spans="5:6">
      <c r="E2371" s="850" t="s">
        <v>7306</v>
      </c>
      <c r="F2371" s="850" t="s">
        <v>2174</v>
      </c>
    </row>
    <row r="2372" spans="5:6">
      <c r="E2372" s="850" t="s">
        <v>4120</v>
      </c>
      <c r="F2372" s="850" t="s">
        <v>5476</v>
      </c>
    </row>
    <row r="2373" spans="5:6">
      <c r="E2373" s="850" t="s">
        <v>7307</v>
      </c>
      <c r="F2373" s="850" t="s">
        <v>273</v>
      </c>
    </row>
    <row r="2374" spans="5:6">
      <c r="E2374" s="850" t="s">
        <v>7308</v>
      </c>
      <c r="F2374" s="850" t="s">
        <v>1580</v>
      </c>
    </row>
    <row r="2375" spans="5:6">
      <c r="E2375" s="850" t="s">
        <v>4509</v>
      </c>
      <c r="F2375" s="850" t="s">
        <v>7310</v>
      </c>
    </row>
    <row r="2376" spans="5:6">
      <c r="E2376" s="850" t="s">
        <v>5997</v>
      </c>
      <c r="F2376" s="850" t="s">
        <v>3057</v>
      </c>
    </row>
    <row r="2377" spans="5:6">
      <c r="E2377" s="850" t="s">
        <v>6844</v>
      </c>
      <c r="F2377" s="850" t="s">
        <v>3820</v>
      </c>
    </row>
    <row r="2378" spans="5:6">
      <c r="E2378" s="850" t="s">
        <v>7313</v>
      </c>
      <c r="F2378" s="850" t="s">
        <v>7312</v>
      </c>
    </row>
    <row r="2379" spans="5:6">
      <c r="E2379" s="850" t="s">
        <v>7316</v>
      </c>
      <c r="F2379" s="850" t="s">
        <v>7315</v>
      </c>
    </row>
    <row r="2380" spans="5:6">
      <c r="E2380" s="850" t="s">
        <v>7324</v>
      </c>
      <c r="F2380" s="850" t="s">
        <v>7321</v>
      </c>
    </row>
    <row r="2381" spans="5:6">
      <c r="E2381" s="850" t="s">
        <v>4871</v>
      </c>
      <c r="F2381" s="850" t="s">
        <v>7236</v>
      </c>
    </row>
    <row r="2382" spans="5:6">
      <c r="E2382" s="850" t="s">
        <v>2361</v>
      </c>
      <c r="F2382" s="850" t="s">
        <v>7327</v>
      </c>
    </row>
    <row r="2383" spans="5:6">
      <c r="E2383" s="850" t="s">
        <v>6722</v>
      </c>
      <c r="F2383" s="850" t="s">
        <v>3936</v>
      </c>
    </row>
    <row r="2384" spans="5:6">
      <c r="E2384" s="850" t="s">
        <v>7331</v>
      </c>
      <c r="F2384" s="850" t="s">
        <v>7328</v>
      </c>
    </row>
    <row r="2385" spans="5:6">
      <c r="E2385" s="850" t="s">
        <v>7333</v>
      </c>
      <c r="F2385" s="850" t="s">
        <v>6063</v>
      </c>
    </row>
    <row r="2386" spans="5:6">
      <c r="E2386" s="850" t="s">
        <v>1354</v>
      </c>
      <c r="F2386" s="850" t="s">
        <v>7335</v>
      </c>
    </row>
    <row r="2387" spans="5:6">
      <c r="E2387" s="850" t="s">
        <v>7336</v>
      </c>
      <c r="F2387" s="850" t="s">
        <v>878</v>
      </c>
    </row>
    <row r="2388" spans="5:6">
      <c r="E2388" s="850" t="s">
        <v>2837</v>
      </c>
      <c r="F2388" s="850" t="s">
        <v>3900</v>
      </c>
    </row>
    <row r="2389" spans="5:6">
      <c r="E2389" s="850" t="s">
        <v>7338</v>
      </c>
      <c r="F2389" s="850" t="s">
        <v>7337</v>
      </c>
    </row>
    <row r="2390" spans="5:6">
      <c r="E2390" s="850" t="s">
        <v>3544</v>
      </c>
      <c r="F2390" s="850" t="s">
        <v>7339</v>
      </c>
    </row>
    <row r="2391" spans="5:6">
      <c r="E2391" s="850" t="s">
        <v>7342</v>
      </c>
      <c r="F2391" s="850" t="s">
        <v>7340</v>
      </c>
    </row>
    <row r="2392" spans="5:6">
      <c r="E2392" s="850" t="s">
        <v>7346</v>
      </c>
      <c r="F2392" s="850" t="s">
        <v>7343</v>
      </c>
    </row>
    <row r="2393" spans="5:6">
      <c r="E2393" s="850" t="s">
        <v>7347</v>
      </c>
      <c r="F2393" s="850" t="s">
        <v>739</v>
      </c>
    </row>
    <row r="2394" spans="5:6">
      <c r="E2394" s="850" t="s">
        <v>7349</v>
      </c>
      <c r="F2394" s="850" t="s">
        <v>7348</v>
      </c>
    </row>
    <row r="2395" spans="5:6">
      <c r="E2395" s="850" t="s">
        <v>7351</v>
      </c>
      <c r="F2395" s="850" t="s">
        <v>1798</v>
      </c>
    </row>
    <row r="2396" spans="5:6">
      <c r="E2396" s="850" t="s">
        <v>1697</v>
      </c>
      <c r="F2396" s="850" t="s">
        <v>7352</v>
      </c>
    </row>
    <row r="2397" spans="5:6">
      <c r="E2397" s="850" t="s">
        <v>4089</v>
      </c>
      <c r="F2397" s="850" t="s">
        <v>6861</v>
      </c>
    </row>
    <row r="2398" spans="5:6">
      <c r="E2398" s="850" t="s">
        <v>7355</v>
      </c>
      <c r="F2398" s="850" t="s">
        <v>7354</v>
      </c>
    </row>
    <row r="2399" spans="5:6">
      <c r="E2399" s="850" t="s">
        <v>1912</v>
      </c>
      <c r="F2399" s="850" t="s">
        <v>637</v>
      </c>
    </row>
    <row r="2400" spans="5:6">
      <c r="E2400" s="850" t="s">
        <v>6444</v>
      </c>
      <c r="F2400" s="850" t="s">
        <v>4773</v>
      </c>
    </row>
    <row r="2401" spans="5:6">
      <c r="E2401" s="850" t="s">
        <v>7357</v>
      </c>
      <c r="F2401" s="850" t="s">
        <v>6306</v>
      </c>
    </row>
    <row r="2402" spans="5:6">
      <c r="E2402" s="850" t="s">
        <v>7360</v>
      </c>
      <c r="F2402" s="850" t="s">
        <v>7358</v>
      </c>
    </row>
    <row r="2403" spans="5:6">
      <c r="E2403" s="850" t="s">
        <v>2721</v>
      </c>
      <c r="F2403" s="850" t="s">
        <v>7361</v>
      </c>
    </row>
    <row r="2404" spans="5:6">
      <c r="E2404" s="850" t="s">
        <v>6172</v>
      </c>
      <c r="F2404" s="850" t="s">
        <v>7362</v>
      </c>
    </row>
    <row r="2405" spans="5:6">
      <c r="E2405" s="850" t="s">
        <v>7367</v>
      </c>
      <c r="F2405" s="850" t="s">
        <v>7363</v>
      </c>
    </row>
    <row r="2406" spans="5:6">
      <c r="E2406" s="850" t="s">
        <v>7021</v>
      </c>
      <c r="F2406" s="850" t="s">
        <v>3226</v>
      </c>
    </row>
    <row r="2407" spans="5:6">
      <c r="E2407" s="850" t="s">
        <v>3581</v>
      </c>
      <c r="F2407" s="850" t="s">
        <v>2449</v>
      </c>
    </row>
    <row r="2408" spans="5:6">
      <c r="E2408" s="850" t="s">
        <v>7369</v>
      </c>
      <c r="F2408" s="850" t="s">
        <v>6488</v>
      </c>
    </row>
    <row r="2409" spans="5:6">
      <c r="E2409" s="850" t="s">
        <v>7372</v>
      </c>
      <c r="F2409" s="850" t="s">
        <v>7371</v>
      </c>
    </row>
    <row r="2410" spans="5:6">
      <c r="E2410" s="850" t="s">
        <v>7375</v>
      </c>
      <c r="F2410" s="850" t="s">
        <v>7373</v>
      </c>
    </row>
    <row r="2411" spans="5:6">
      <c r="E2411" s="850" t="s">
        <v>7377</v>
      </c>
      <c r="F2411" s="850" t="s">
        <v>7376</v>
      </c>
    </row>
    <row r="2412" spans="5:6">
      <c r="E2412" s="850" t="s">
        <v>4146</v>
      </c>
      <c r="F2412" s="850" t="s">
        <v>3784</v>
      </c>
    </row>
    <row r="2413" spans="5:6">
      <c r="E2413" s="850" t="s">
        <v>7381</v>
      </c>
      <c r="F2413" s="850" t="s">
        <v>7378</v>
      </c>
    </row>
    <row r="2414" spans="5:6">
      <c r="E2414" s="850" t="s">
        <v>831</v>
      </c>
      <c r="F2414" s="850" t="s">
        <v>7382</v>
      </c>
    </row>
    <row r="2415" spans="5:6">
      <c r="E2415" s="850" t="s">
        <v>7384</v>
      </c>
      <c r="F2415" s="850" t="s">
        <v>247</v>
      </c>
    </row>
    <row r="2416" spans="5:6">
      <c r="E2416" s="850" t="s">
        <v>2065</v>
      </c>
      <c r="F2416" s="850" t="s">
        <v>7385</v>
      </c>
    </row>
    <row r="2417" spans="5:6">
      <c r="E2417" s="850" t="s">
        <v>1937</v>
      </c>
      <c r="F2417" s="850" t="s">
        <v>4717</v>
      </c>
    </row>
    <row r="2418" spans="5:6">
      <c r="E2418" s="850" t="s">
        <v>7388</v>
      </c>
      <c r="F2418" s="850" t="s">
        <v>3697</v>
      </c>
    </row>
    <row r="2419" spans="5:6">
      <c r="E2419" s="850" t="s">
        <v>2016</v>
      </c>
      <c r="F2419" s="850" t="s">
        <v>4934</v>
      </c>
    </row>
    <row r="2420" spans="5:6">
      <c r="E2420" s="850" t="s">
        <v>7389</v>
      </c>
      <c r="F2420" s="850" t="s">
        <v>4902</v>
      </c>
    </row>
    <row r="2421" spans="5:6">
      <c r="E2421" s="850" t="s">
        <v>5482</v>
      </c>
      <c r="F2421" s="850" t="s">
        <v>7390</v>
      </c>
    </row>
    <row r="2422" spans="5:6">
      <c r="E2422" s="850" t="s">
        <v>5006</v>
      </c>
      <c r="F2422" s="850" t="s">
        <v>7391</v>
      </c>
    </row>
    <row r="2423" spans="5:6">
      <c r="E2423" s="850" t="s">
        <v>7394</v>
      </c>
      <c r="F2423" s="850" t="s">
        <v>7393</v>
      </c>
    </row>
    <row r="2424" spans="5:6">
      <c r="E2424" s="850" t="s">
        <v>7399</v>
      </c>
      <c r="F2424" s="850" t="s">
        <v>7397</v>
      </c>
    </row>
    <row r="2425" spans="5:6">
      <c r="E2425" s="850" t="s">
        <v>7401</v>
      </c>
      <c r="F2425" s="850" t="s">
        <v>3726</v>
      </c>
    </row>
    <row r="2426" spans="5:6">
      <c r="E2426" s="850" t="s">
        <v>7403</v>
      </c>
      <c r="F2426" s="850" t="s">
        <v>4370</v>
      </c>
    </row>
    <row r="2427" spans="5:6">
      <c r="E2427" s="850" t="s">
        <v>7405</v>
      </c>
      <c r="F2427" s="850" t="s">
        <v>7404</v>
      </c>
    </row>
    <row r="2428" spans="5:6">
      <c r="E2428" s="850" t="s">
        <v>4616</v>
      </c>
      <c r="F2428" s="850" t="s">
        <v>7406</v>
      </c>
    </row>
    <row r="2429" spans="5:6">
      <c r="E2429" s="850" t="s">
        <v>958</v>
      </c>
      <c r="F2429" s="850" t="s">
        <v>7407</v>
      </c>
    </row>
    <row r="2430" spans="5:6">
      <c r="E2430" s="850" t="s">
        <v>593</v>
      </c>
      <c r="F2430" s="850" t="s">
        <v>7409</v>
      </c>
    </row>
    <row r="2431" spans="5:6">
      <c r="E2431" s="850" t="s">
        <v>7410</v>
      </c>
      <c r="F2431" s="850" t="s">
        <v>2681</v>
      </c>
    </row>
    <row r="2432" spans="5:6">
      <c r="E2432" s="850" t="s">
        <v>5846</v>
      </c>
      <c r="F2432" s="850" t="s">
        <v>3829</v>
      </c>
    </row>
    <row r="2433" spans="5:6">
      <c r="E2433" s="850" t="s">
        <v>663</v>
      </c>
      <c r="F2433" s="850" t="s">
        <v>7411</v>
      </c>
    </row>
    <row r="2434" spans="5:6">
      <c r="E2434" s="850" t="s">
        <v>7412</v>
      </c>
      <c r="F2434" s="850" t="s">
        <v>3665</v>
      </c>
    </row>
    <row r="2435" spans="5:6">
      <c r="E2435" s="850" t="s">
        <v>7415</v>
      </c>
      <c r="F2435" s="850" t="s">
        <v>7413</v>
      </c>
    </row>
    <row r="2436" spans="5:6">
      <c r="E2436" s="850" t="s">
        <v>7418</v>
      </c>
      <c r="F2436" s="850" t="s">
        <v>358</v>
      </c>
    </row>
    <row r="2437" spans="5:6">
      <c r="E2437" s="850" t="s">
        <v>7420</v>
      </c>
      <c r="F2437" s="850" t="s">
        <v>5835</v>
      </c>
    </row>
    <row r="2438" spans="5:6">
      <c r="E2438" s="850" t="s">
        <v>3500</v>
      </c>
      <c r="F2438" s="850" t="s">
        <v>1631</v>
      </c>
    </row>
    <row r="2439" spans="5:6">
      <c r="E2439" s="850" t="s">
        <v>7423</v>
      </c>
      <c r="F2439" s="850" t="s">
        <v>7421</v>
      </c>
    </row>
    <row r="2440" spans="5:6">
      <c r="E2440" s="850" t="s">
        <v>3261</v>
      </c>
      <c r="F2440" s="850" t="s">
        <v>7190</v>
      </c>
    </row>
    <row r="2441" spans="5:6">
      <c r="E2441" s="850" t="s">
        <v>6014</v>
      </c>
      <c r="F2441" s="850" t="s">
        <v>7425</v>
      </c>
    </row>
    <row r="2442" spans="5:6">
      <c r="E2442" s="850" t="s">
        <v>7427</v>
      </c>
      <c r="F2442" s="850" t="s">
        <v>3865</v>
      </c>
    </row>
    <row r="2443" spans="5:6">
      <c r="E2443" s="850" t="s">
        <v>7431</v>
      </c>
      <c r="F2443" s="850" t="s">
        <v>7430</v>
      </c>
    </row>
    <row r="2444" spans="5:6">
      <c r="E2444" s="850" t="s">
        <v>1643</v>
      </c>
      <c r="F2444" s="850" t="s">
        <v>6263</v>
      </c>
    </row>
    <row r="2445" spans="5:6">
      <c r="E2445" s="850" t="s">
        <v>7433</v>
      </c>
      <c r="F2445" s="850" t="s">
        <v>1115</v>
      </c>
    </row>
    <row r="2446" spans="5:6">
      <c r="E2446" s="850" t="s">
        <v>6354</v>
      </c>
      <c r="F2446" s="850" t="s">
        <v>7434</v>
      </c>
    </row>
    <row r="2447" spans="5:6">
      <c r="E2447" s="850" t="s">
        <v>7436</v>
      </c>
      <c r="F2447" s="850" t="s">
        <v>7070</v>
      </c>
    </row>
    <row r="2448" spans="5:6">
      <c r="E2448" s="850" t="s">
        <v>3636</v>
      </c>
      <c r="F2448" s="850" t="s">
        <v>7438</v>
      </c>
    </row>
    <row r="2449" spans="5:6">
      <c r="E2449" s="850" t="s">
        <v>7442</v>
      </c>
      <c r="F2449" s="850" t="s">
        <v>7440</v>
      </c>
    </row>
    <row r="2450" spans="5:6">
      <c r="E2450" s="850" t="s">
        <v>4307</v>
      </c>
      <c r="F2450" s="850" t="s">
        <v>7443</v>
      </c>
    </row>
    <row r="2451" spans="5:6">
      <c r="E2451" s="850" t="s">
        <v>1455</v>
      </c>
      <c r="F2451" s="850" t="s">
        <v>7444</v>
      </c>
    </row>
    <row r="2452" spans="5:6">
      <c r="E2452" s="850" t="s">
        <v>1063</v>
      </c>
      <c r="F2452" s="850" t="s">
        <v>3404</v>
      </c>
    </row>
    <row r="2453" spans="5:6">
      <c r="E2453" s="850" t="s">
        <v>7449</v>
      </c>
      <c r="F2453" s="850" t="s">
        <v>7448</v>
      </c>
    </row>
    <row r="2454" spans="5:6">
      <c r="E2454" s="850" t="s">
        <v>5264</v>
      </c>
      <c r="F2454" s="850" t="s">
        <v>7450</v>
      </c>
    </row>
    <row r="2455" spans="5:6">
      <c r="E2455" s="850" t="s">
        <v>2868</v>
      </c>
      <c r="F2455" s="850" t="s">
        <v>801</v>
      </c>
    </row>
    <row r="2456" spans="5:6">
      <c r="E2456" s="850" t="s">
        <v>7453</v>
      </c>
      <c r="F2456" s="850" t="s">
        <v>7452</v>
      </c>
    </row>
    <row r="2457" spans="5:6">
      <c r="E2457" s="850" t="s">
        <v>2395</v>
      </c>
      <c r="F2457" s="850" t="s">
        <v>3307</v>
      </c>
    </row>
    <row r="2458" spans="5:6">
      <c r="E2458" s="850" t="s">
        <v>7454</v>
      </c>
      <c r="F2458" s="850" t="s">
        <v>4374</v>
      </c>
    </row>
    <row r="2459" spans="5:6">
      <c r="E2459" s="850" t="s">
        <v>7455</v>
      </c>
      <c r="F2459" s="850" t="s">
        <v>3721</v>
      </c>
    </row>
    <row r="2460" spans="5:6">
      <c r="E2460" s="850" t="s">
        <v>3325</v>
      </c>
      <c r="F2460" s="850" t="s">
        <v>7456</v>
      </c>
    </row>
    <row r="2461" spans="5:6">
      <c r="E2461" s="850" t="s">
        <v>7457</v>
      </c>
      <c r="F2461" s="850" t="s">
        <v>308</v>
      </c>
    </row>
    <row r="2462" spans="5:6">
      <c r="E2462" s="850" t="s">
        <v>6712</v>
      </c>
      <c r="F2462" s="850" t="s">
        <v>6560</v>
      </c>
    </row>
    <row r="2463" spans="5:6">
      <c r="E2463" s="850" t="s">
        <v>5212</v>
      </c>
      <c r="F2463" s="850" t="s">
        <v>3752</v>
      </c>
    </row>
    <row r="2464" spans="5:6">
      <c r="E2464" s="850" t="s">
        <v>6233</v>
      </c>
      <c r="F2464" s="850" t="s">
        <v>642</v>
      </c>
    </row>
    <row r="2465" spans="5:6">
      <c r="E2465" s="850" t="s">
        <v>7459</v>
      </c>
      <c r="F2465" s="850" t="s">
        <v>3354</v>
      </c>
    </row>
    <row r="2466" spans="5:6">
      <c r="E2466" s="850" t="s">
        <v>7462</v>
      </c>
      <c r="F2466" s="850" t="s">
        <v>3437</v>
      </c>
    </row>
    <row r="2467" spans="5:6">
      <c r="E2467" s="850" t="s">
        <v>7466</v>
      </c>
      <c r="F2467" s="850" t="s">
        <v>7465</v>
      </c>
    </row>
    <row r="2468" spans="5:6">
      <c r="E2468" s="850" t="s">
        <v>7035</v>
      </c>
      <c r="F2468" s="850" t="s">
        <v>6239</v>
      </c>
    </row>
    <row r="2469" spans="5:6">
      <c r="E2469" s="850" t="s">
        <v>5854</v>
      </c>
      <c r="F2469" s="850" t="s">
        <v>3399</v>
      </c>
    </row>
    <row r="2470" spans="5:6">
      <c r="E2470" s="850" t="s">
        <v>7470</v>
      </c>
      <c r="F2470" s="850" t="s">
        <v>7468</v>
      </c>
    </row>
    <row r="2471" spans="5:6">
      <c r="E2471" s="850" t="s">
        <v>7474</v>
      </c>
      <c r="F2471" s="850" t="s">
        <v>7473</v>
      </c>
    </row>
    <row r="2472" spans="5:6">
      <c r="E2472" s="850" t="s">
        <v>7026</v>
      </c>
      <c r="F2472" s="850" t="s">
        <v>7475</v>
      </c>
    </row>
    <row r="2473" spans="5:6">
      <c r="E2473" s="850" t="s">
        <v>7477</v>
      </c>
      <c r="F2473" s="850" t="s">
        <v>7476</v>
      </c>
    </row>
    <row r="2474" spans="5:6">
      <c r="E2474" s="850" t="s">
        <v>3575</v>
      </c>
      <c r="F2474" s="850" t="s">
        <v>1139</v>
      </c>
    </row>
    <row r="2475" spans="5:6">
      <c r="E2475" s="850" t="s">
        <v>3024</v>
      </c>
      <c r="F2475" s="850" t="s">
        <v>7419</v>
      </c>
    </row>
    <row r="2476" spans="5:6">
      <c r="E2476" s="850" t="s">
        <v>7317</v>
      </c>
      <c r="F2476" s="850" t="s">
        <v>7478</v>
      </c>
    </row>
    <row r="2477" spans="5:6">
      <c r="E2477" s="850" t="s">
        <v>7480</v>
      </c>
      <c r="F2477" s="850" t="s">
        <v>7479</v>
      </c>
    </row>
    <row r="2478" spans="5:6">
      <c r="E2478" s="850" t="s">
        <v>3003</v>
      </c>
      <c r="F2478" s="850" t="s">
        <v>7483</v>
      </c>
    </row>
    <row r="2479" spans="5:6">
      <c r="E2479" s="850" t="s">
        <v>7484</v>
      </c>
      <c r="F2479" s="850" t="s">
        <v>6936</v>
      </c>
    </row>
    <row r="2480" spans="5:6">
      <c r="E2480" s="850" t="s">
        <v>7487</v>
      </c>
      <c r="F2480" s="850" t="s">
        <v>7485</v>
      </c>
    </row>
    <row r="2481" spans="5:6">
      <c r="E2481" s="850" t="s">
        <v>5568</v>
      </c>
      <c r="F2481" s="850" t="s">
        <v>7489</v>
      </c>
    </row>
    <row r="2482" spans="5:6">
      <c r="E2482" s="850" t="s">
        <v>2546</v>
      </c>
      <c r="F2482" s="850" t="s">
        <v>7492</v>
      </c>
    </row>
    <row r="2483" spans="5:6">
      <c r="E2483" s="850" t="s">
        <v>6912</v>
      </c>
      <c r="F2483" s="850" t="s">
        <v>4555</v>
      </c>
    </row>
    <row r="2484" spans="5:6">
      <c r="E2484" s="850" t="s">
        <v>4634</v>
      </c>
      <c r="F2484" s="850" t="s">
        <v>7494</v>
      </c>
    </row>
    <row r="2485" spans="5:6">
      <c r="E2485" s="850" t="s">
        <v>7496</v>
      </c>
      <c r="F2485" s="850" t="s">
        <v>7495</v>
      </c>
    </row>
    <row r="2486" spans="5:6">
      <c r="E2486" s="850" t="s">
        <v>7497</v>
      </c>
      <c r="F2486" s="850" t="s">
        <v>3912</v>
      </c>
    </row>
    <row r="2487" spans="5:6">
      <c r="E2487" s="850" t="s">
        <v>819</v>
      </c>
      <c r="F2487" s="850" t="s">
        <v>7498</v>
      </c>
    </row>
    <row r="2488" spans="5:6">
      <c r="E2488" s="850" t="s">
        <v>7500</v>
      </c>
      <c r="F2488" s="850" t="s">
        <v>7499</v>
      </c>
    </row>
    <row r="2489" spans="5:6">
      <c r="E2489" s="850" t="s">
        <v>7504</v>
      </c>
      <c r="F2489" s="850" t="s">
        <v>1767</v>
      </c>
    </row>
    <row r="2490" spans="5:6">
      <c r="E2490" s="850" t="s">
        <v>103</v>
      </c>
      <c r="F2490" s="850" t="s">
        <v>204</v>
      </c>
    </row>
    <row r="2491" spans="5:6">
      <c r="E2491" s="850" t="s">
        <v>3277</v>
      </c>
      <c r="F2491" s="850" t="s">
        <v>7507</v>
      </c>
    </row>
    <row r="2492" spans="5:6">
      <c r="E2492" s="850" t="s">
        <v>7509</v>
      </c>
      <c r="F2492" s="850" t="s">
        <v>7508</v>
      </c>
    </row>
    <row r="2493" spans="5:6">
      <c r="E2493" s="850" t="s">
        <v>3297</v>
      </c>
      <c r="F2493" s="850" t="s">
        <v>3409</v>
      </c>
    </row>
    <row r="2494" spans="5:6">
      <c r="E2494" s="850" t="s">
        <v>5829</v>
      </c>
      <c r="F2494" s="850" t="s">
        <v>6659</v>
      </c>
    </row>
    <row r="2495" spans="5:6">
      <c r="E2495" s="850" t="s">
        <v>7511</v>
      </c>
      <c r="F2495" s="850" t="s">
        <v>1945</v>
      </c>
    </row>
    <row r="2496" spans="5:6">
      <c r="E2496" s="850" t="s">
        <v>7512</v>
      </c>
      <c r="F2496" s="850" t="s">
        <v>5516</v>
      </c>
    </row>
    <row r="2497" spans="5:6">
      <c r="E2497" s="850" t="s">
        <v>2251</v>
      </c>
      <c r="F2497" s="850" t="s">
        <v>6410</v>
      </c>
    </row>
    <row r="2498" spans="5:6">
      <c r="E2498" s="850" t="s">
        <v>7513</v>
      </c>
      <c r="F2498" s="850" t="s">
        <v>2797</v>
      </c>
    </row>
    <row r="2499" spans="5:6">
      <c r="E2499" s="850" t="s">
        <v>6400</v>
      </c>
      <c r="F2499" s="850" t="s">
        <v>2804</v>
      </c>
    </row>
    <row r="2500" spans="5:6">
      <c r="E2500" s="850" t="s">
        <v>7515</v>
      </c>
      <c r="F2500" s="850" t="s">
        <v>7514</v>
      </c>
    </row>
    <row r="2501" spans="5:6">
      <c r="E2501" s="850" t="s">
        <v>5724</v>
      </c>
      <c r="F2501" s="850" t="s">
        <v>7516</v>
      </c>
    </row>
    <row r="2502" spans="5:6">
      <c r="E2502" s="850" t="s">
        <v>6802</v>
      </c>
      <c r="F2502" s="850" t="s">
        <v>7519</v>
      </c>
    </row>
    <row r="2503" spans="5:6">
      <c r="E2503" s="850" t="s">
        <v>6018</v>
      </c>
      <c r="F2503" s="850" t="s">
        <v>7521</v>
      </c>
    </row>
    <row r="2504" spans="5:6">
      <c r="E2504" s="850" t="s">
        <v>3977</v>
      </c>
      <c r="F2504" s="850" t="s">
        <v>7522</v>
      </c>
    </row>
    <row r="2505" spans="5:6">
      <c r="E2505" s="850" t="s">
        <v>7524</v>
      </c>
      <c r="F2505" s="850" t="s">
        <v>7523</v>
      </c>
    </row>
    <row r="2506" spans="5:6">
      <c r="E2506" s="850" t="s">
        <v>7528</v>
      </c>
      <c r="F2506" s="850" t="s">
        <v>7527</v>
      </c>
    </row>
    <row r="2507" spans="5:6">
      <c r="E2507" s="850" t="s">
        <v>6427</v>
      </c>
      <c r="F2507" s="850" t="s">
        <v>7532</v>
      </c>
    </row>
    <row r="2508" spans="5:6">
      <c r="E2508" s="850" t="s">
        <v>7278</v>
      </c>
      <c r="F2508" s="850" t="s">
        <v>7533</v>
      </c>
    </row>
    <row r="2509" spans="5:6">
      <c r="E2509" s="850" t="s">
        <v>7535</v>
      </c>
      <c r="F2509" s="850" t="s">
        <v>7534</v>
      </c>
    </row>
    <row r="2510" spans="5:6">
      <c r="E2510" s="850" t="s">
        <v>2589</v>
      </c>
      <c r="F2510" s="850" t="s">
        <v>798</v>
      </c>
    </row>
    <row r="2511" spans="5:6">
      <c r="E2511" s="850" t="s">
        <v>7541</v>
      </c>
      <c r="F2511" s="850" t="s">
        <v>7539</v>
      </c>
    </row>
    <row r="2512" spans="5:6">
      <c r="E2512" s="850" t="s">
        <v>7544</v>
      </c>
      <c r="F2512" s="850" t="s">
        <v>3750</v>
      </c>
    </row>
    <row r="2513" spans="5:6">
      <c r="E2513" s="850" t="s">
        <v>3062</v>
      </c>
      <c r="F2513" s="850" t="s">
        <v>7546</v>
      </c>
    </row>
    <row r="2514" spans="5:6">
      <c r="E2514" s="850" t="s">
        <v>7548</v>
      </c>
      <c r="F2514" s="850" t="s">
        <v>3633</v>
      </c>
    </row>
    <row r="2515" spans="5:6">
      <c r="E2515" s="850" t="s">
        <v>447</v>
      </c>
      <c r="F2515" s="850" t="s">
        <v>6928</v>
      </c>
    </row>
    <row r="2516" spans="5:6">
      <c r="E2516" s="850" t="s">
        <v>7272</v>
      </c>
      <c r="F2516" s="850" t="s">
        <v>7549</v>
      </c>
    </row>
    <row r="2517" spans="5:6">
      <c r="E2517" s="850" t="s">
        <v>1604</v>
      </c>
      <c r="F2517" s="850" t="s">
        <v>4898</v>
      </c>
    </row>
    <row r="2518" spans="5:6">
      <c r="E2518" s="850" t="s">
        <v>6211</v>
      </c>
      <c r="F2518" s="850" t="s">
        <v>5455</v>
      </c>
    </row>
    <row r="2519" spans="5:6">
      <c r="E2519" s="850" t="s">
        <v>41</v>
      </c>
      <c r="F2519" s="850" t="s">
        <v>7550</v>
      </c>
    </row>
    <row r="2520" spans="5:6">
      <c r="E2520" s="850" t="s">
        <v>7553</v>
      </c>
      <c r="F2520" s="850" t="s">
        <v>7551</v>
      </c>
    </row>
    <row r="2521" spans="5:6">
      <c r="E2521" s="850" t="s">
        <v>221</v>
      </c>
      <c r="F2521" s="850" t="s">
        <v>3856</v>
      </c>
    </row>
    <row r="2522" spans="5:6">
      <c r="E2522" s="850" t="s">
        <v>7555</v>
      </c>
      <c r="F2522" s="850" t="s">
        <v>7554</v>
      </c>
    </row>
    <row r="2523" spans="5:6">
      <c r="E2523" s="850" t="s">
        <v>749</v>
      </c>
      <c r="F2523" s="850" t="s">
        <v>2020</v>
      </c>
    </row>
    <row r="2524" spans="5:6">
      <c r="E2524" s="850" t="s">
        <v>6814</v>
      </c>
      <c r="F2524" s="850" t="s">
        <v>7557</v>
      </c>
    </row>
    <row r="2525" spans="5:6">
      <c r="E2525" s="850" t="s">
        <v>7559</v>
      </c>
      <c r="F2525" s="850" t="s">
        <v>3078</v>
      </c>
    </row>
    <row r="2526" spans="5:6">
      <c r="E2526" s="850" t="s">
        <v>7561</v>
      </c>
      <c r="F2526" s="850" t="s">
        <v>7560</v>
      </c>
    </row>
    <row r="2527" spans="5:6">
      <c r="E2527" s="850" t="s">
        <v>7563</v>
      </c>
      <c r="F2527" s="850" t="s">
        <v>5227</v>
      </c>
    </row>
    <row r="2528" spans="5:6">
      <c r="E2528" s="850" t="s">
        <v>2094</v>
      </c>
      <c r="F2528" s="850" t="s">
        <v>7564</v>
      </c>
    </row>
    <row r="2529" spans="5:6">
      <c r="E2529" s="850" t="s">
        <v>4802</v>
      </c>
      <c r="F2529" s="850" t="s">
        <v>613</v>
      </c>
    </row>
    <row r="2530" spans="5:6">
      <c r="E2530" s="850" t="s">
        <v>5059</v>
      </c>
      <c r="F2530" s="850" t="s">
        <v>4143</v>
      </c>
    </row>
    <row r="2531" spans="5:6">
      <c r="E2531" s="850" t="s">
        <v>7567</v>
      </c>
      <c r="F2531" s="850" t="s">
        <v>7566</v>
      </c>
    </row>
    <row r="2532" spans="5:6">
      <c r="E2532" s="850" t="s">
        <v>7569</v>
      </c>
      <c r="F2532" s="850" t="s">
        <v>106</v>
      </c>
    </row>
    <row r="2533" spans="5:6">
      <c r="E2533" s="850" t="s">
        <v>7573</v>
      </c>
      <c r="F2533" s="850" t="s">
        <v>7570</v>
      </c>
    </row>
    <row r="2534" spans="5:6">
      <c r="E2534" s="850" t="s">
        <v>5788</v>
      </c>
      <c r="F2534" s="850" t="s">
        <v>6408</v>
      </c>
    </row>
    <row r="2535" spans="5:6">
      <c r="E2535" s="850" t="s">
        <v>4233</v>
      </c>
      <c r="F2535" s="850" t="s">
        <v>7118</v>
      </c>
    </row>
    <row r="2536" spans="5:6">
      <c r="E2536" s="850" t="s">
        <v>3959</v>
      </c>
      <c r="F2536" s="850" t="s">
        <v>7574</v>
      </c>
    </row>
    <row r="2537" spans="5:6">
      <c r="E2537" s="850" t="s">
        <v>7364</v>
      </c>
      <c r="F2537" s="850" t="s">
        <v>7576</v>
      </c>
    </row>
    <row r="2538" spans="5:6">
      <c r="E2538" s="850" t="s">
        <v>7578</v>
      </c>
      <c r="F2538" s="850" t="s">
        <v>7577</v>
      </c>
    </row>
    <row r="2539" spans="5:6">
      <c r="E2539" s="850" t="s">
        <v>7582</v>
      </c>
      <c r="F2539" s="850" t="s">
        <v>7581</v>
      </c>
    </row>
    <row r="2540" spans="5:6">
      <c r="E2540" s="850" t="s">
        <v>7584</v>
      </c>
      <c r="F2540" s="850" t="s">
        <v>7583</v>
      </c>
    </row>
    <row r="2541" spans="5:6">
      <c r="E2541" s="850" t="s">
        <v>3934</v>
      </c>
      <c r="F2541" s="850" t="s">
        <v>7586</v>
      </c>
    </row>
    <row r="2542" spans="5:6">
      <c r="E2542" s="850" t="s">
        <v>7589</v>
      </c>
      <c r="F2542" s="850" t="s">
        <v>7587</v>
      </c>
    </row>
    <row r="2543" spans="5:6">
      <c r="E2543" s="850" t="s">
        <v>7592</v>
      </c>
      <c r="F2543" s="850" t="s">
        <v>7590</v>
      </c>
    </row>
    <row r="2544" spans="5:6">
      <c r="E2544" s="850" t="s">
        <v>7594</v>
      </c>
      <c r="F2544" s="850" t="s">
        <v>7593</v>
      </c>
    </row>
    <row r="2545" spans="5:6">
      <c r="E2545" s="850" t="s">
        <v>7597</v>
      </c>
      <c r="F2545" s="850" t="s">
        <v>7596</v>
      </c>
    </row>
    <row r="2546" spans="5:6">
      <c r="E2546" s="850" t="s">
        <v>2225</v>
      </c>
      <c r="F2546" s="850" t="s">
        <v>5698</v>
      </c>
    </row>
    <row r="2547" spans="5:6">
      <c r="E2547" s="850" t="s">
        <v>5040</v>
      </c>
      <c r="F2547" s="850" t="s">
        <v>7598</v>
      </c>
    </row>
    <row r="2548" spans="5:6">
      <c r="E2548" s="850" t="s">
        <v>7601</v>
      </c>
      <c r="F2548" s="850" t="s">
        <v>3361</v>
      </c>
    </row>
    <row r="2549" spans="5:6">
      <c r="E2549" s="850" t="s">
        <v>7602</v>
      </c>
      <c r="F2549" s="850" t="s">
        <v>1385</v>
      </c>
    </row>
    <row r="2550" spans="5:6">
      <c r="E2550" s="850" t="s">
        <v>3117</v>
      </c>
      <c r="F2550" s="850" t="s">
        <v>7604</v>
      </c>
    </row>
    <row r="2551" spans="5:6">
      <c r="E2551" s="850" t="s">
        <v>7161</v>
      </c>
      <c r="F2551" s="850" t="s">
        <v>7606</v>
      </c>
    </row>
    <row r="2552" spans="5:6">
      <c r="E2552" s="850" t="s">
        <v>6995</v>
      </c>
      <c r="F2552" s="850" t="s">
        <v>5770</v>
      </c>
    </row>
    <row r="2553" spans="5:6">
      <c r="E2553" s="850" t="s">
        <v>7609</v>
      </c>
      <c r="F2553" s="850" t="s">
        <v>7608</v>
      </c>
    </row>
    <row r="2554" spans="5:6">
      <c r="E2554" s="850" t="s">
        <v>7611</v>
      </c>
      <c r="F2554" s="850" t="s">
        <v>6501</v>
      </c>
    </row>
    <row r="2555" spans="5:6">
      <c r="E2555" s="850" t="s">
        <v>7613</v>
      </c>
      <c r="F2555" s="850" t="s">
        <v>7612</v>
      </c>
    </row>
    <row r="2556" spans="5:6">
      <c r="E2556" s="850" t="s">
        <v>7616</v>
      </c>
      <c r="F2556" s="850" t="s">
        <v>7615</v>
      </c>
    </row>
    <row r="2557" spans="5:6">
      <c r="E2557" s="850" t="s">
        <v>7617</v>
      </c>
      <c r="F2557" s="850" t="s">
        <v>2345</v>
      </c>
    </row>
    <row r="2558" spans="5:6">
      <c r="E2558" s="850" t="s">
        <v>2001</v>
      </c>
      <c r="F2558" s="850" t="s">
        <v>2032</v>
      </c>
    </row>
    <row r="2559" spans="5:6">
      <c r="E2559" s="850" t="s">
        <v>7170</v>
      </c>
      <c r="F2559" s="850" t="s">
        <v>7619</v>
      </c>
    </row>
    <row r="2560" spans="5:6">
      <c r="E2560" s="850" t="s">
        <v>6126</v>
      </c>
      <c r="F2560" s="850" t="s">
        <v>569</v>
      </c>
    </row>
    <row r="2561" spans="5:6">
      <c r="E2561" s="850" t="s">
        <v>7624</v>
      </c>
      <c r="F2561" s="850" t="s">
        <v>7621</v>
      </c>
    </row>
    <row r="2562" spans="5:6">
      <c r="E2562" s="850" t="s">
        <v>1898</v>
      </c>
      <c r="F2562" s="850" t="s">
        <v>7627</v>
      </c>
    </row>
    <row r="2563" spans="5:6">
      <c r="E2563" s="850" t="s">
        <v>1928</v>
      </c>
      <c r="F2563" s="850" t="s">
        <v>2256</v>
      </c>
    </row>
    <row r="2564" spans="5:6">
      <c r="E2564" s="850" t="s">
        <v>7630</v>
      </c>
      <c r="F2564" s="850" t="s">
        <v>5149</v>
      </c>
    </row>
    <row r="2565" spans="5:6">
      <c r="E2565" s="850" t="s">
        <v>4253</v>
      </c>
      <c r="F2565" s="850" t="s">
        <v>7631</v>
      </c>
    </row>
    <row r="2566" spans="5:6">
      <c r="E2566" s="850" t="s">
        <v>1752</v>
      </c>
      <c r="F2566" s="850" t="s">
        <v>7632</v>
      </c>
    </row>
    <row r="2567" spans="5:6">
      <c r="E2567" s="850" t="s">
        <v>7635</v>
      </c>
      <c r="F2567" s="850" t="s">
        <v>7633</v>
      </c>
    </row>
    <row r="2568" spans="5:6">
      <c r="E2568" s="850" t="s">
        <v>4204</v>
      </c>
      <c r="F2568" s="850" t="s">
        <v>5089</v>
      </c>
    </row>
    <row r="2569" spans="5:6">
      <c r="E2569" s="850" t="s">
        <v>7637</v>
      </c>
      <c r="F2569" s="850" t="s">
        <v>4172</v>
      </c>
    </row>
    <row r="2570" spans="5:6">
      <c r="E2570" s="850" t="s">
        <v>7638</v>
      </c>
      <c r="F2570" s="850" t="s">
        <v>2618</v>
      </c>
    </row>
    <row r="2571" spans="5:6">
      <c r="E2571" s="850" t="s">
        <v>5808</v>
      </c>
      <c r="F2571" s="850" t="s">
        <v>7642</v>
      </c>
    </row>
    <row r="2572" spans="5:6">
      <c r="E2572" s="850" t="s">
        <v>1896</v>
      </c>
      <c r="F2572" s="850" t="s">
        <v>7644</v>
      </c>
    </row>
    <row r="2573" spans="5:6">
      <c r="E2573" s="850" t="s">
        <v>7645</v>
      </c>
      <c r="F2573" s="850" t="s">
        <v>4257</v>
      </c>
    </row>
    <row r="2574" spans="5:6">
      <c r="E2574" s="850" t="s">
        <v>7648</v>
      </c>
      <c r="F2574" s="850" t="s">
        <v>7646</v>
      </c>
    </row>
    <row r="2575" spans="5:6">
      <c r="E2575" s="850" t="s">
        <v>1493</v>
      </c>
      <c r="F2575" s="850" t="s">
        <v>7649</v>
      </c>
    </row>
    <row r="2576" spans="5:6">
      <c r="E2576" s="850" t="s">
        <v>7652</v>
      </c>
      <c r="F2576" s="850" t="s">
        <v>1962</v>
      </c>
    </row>
    <row r="2577" spans="5:6">
      <c r="E2577" s="850" t="s">
        <v>7654</v>
      </c>
      <c r="F2577" s="850" t="s">
        <v>7653</v>
      </c>
    </row>
    <row r="2578" spans="5:6">
      <c r="E2578" s="850" t="s">
        <v>7656</v>
      </c>
      <c r="F2578" s="850" t="s">
        <v>7655</v>
      </c>
    </row>
    <row r="2579" spans="5:6">
      <c r="E2579" s="850" t="s">
        <v>7659</v>
      </c>
      <c r="F2579" s="850" t="s">
        <v>7657</v>
      </c>
    </row>
    <row r="2580" spans="5:6">
      <c r="E2580" s="850" t="s">
        <v>5645</v>
      </c>
      <c r="F2580" s="850" t="s">
        <v>7660</v>
      </c>
    </row>
    <row r="2581" spans="5:6">
      <c r="E2581" s="850" t="s">
        <v>5823</v>
      </c>
      <c r="F2581" s="850" t="s">
        <v>7661</v>
      </c>
    </row>
    <row r="2582" spans="5:6">
      <c r="E2582" s="850" t="s">
        <v>7664</v>
      </c>
      <c r="F2582" s="850" t="s">
        <v>7663</v>
      </c>
    </row>
    <row r="2583" spans="5:6">
      <c r="E2583" s="850" t="s">
        <v>7368</v>
      </c>
      <c r="F2583" s="850" t="s">
        <v>5919</v>
      </c>
    </row>
    <row r="2584" spans="5:6">
      <c r="E2584" s="850" t="s">
        <v>4609</v>
      </c>
      <c r="F2584" s="850" t="s">
        <v>5053</v>
      </c>
    </row>
    <row r="2585" spans="5:6">
      <c r="E2585" s="850" t="s">
        <v>1175</v>
      </c>
      <c r="F2585" s="850" t="s">
        <v>7666</v>
      </c>
    </row>
    <row r="2586" spans="5:6">
      <c r="E2586" s="850" t="s">
        <v>7670</v>
      </c>
      <c r="F2586" s="850" t="s">
        <v>7668</v>
      </c>
    </row>
    <row r="2587" spans="5:6">
      <c r="E2587" s="850" t="s">
        <v>7634</v>
      </c>
      <c r="F2587" s="850" t="s">
        <v>6511</v>
      </c>
    </row>
    <row r="2588" spans="5:6">
      <c r="E2588" s="850" t="s">
        <v>7671</v>
      </c>
      <c r="F2588" s="850" t="s">
        <v>2152</v>
      </c>
    </row>
    <row r="2589" spans="5:6">
      <c r="E2589" s="850" t="s">
        <v>6205</v>
      </c>
      <c r="F2589" s="850" t="s">
        <v>3142</v>
      </c>
    </row>
    <row r="2590" spans="5:6">
      <c r="E2590" s="850" t="s">
        <v>7607</v>
      </c>
      <c r="F2590" s="850" t="s">
        <v>7673</v>
      </c>
    </row>
    <row r="2591" spans="5:6">
      <c r="E2591" s="850" t="s">
        <v>7676</v>
      </c>
      <c r="F2591" s="850" t="s">
        <v>7675</v>
      </c>
    </row>
    <row r="2592" spans="5:6">
      <c r="E2592" s="850" t="s">
        <v>6080</v>
      </c>
      <c r="F2592" s="850" t="s">
        <v>3632</v>
      </c>
    </row>
    <row r="2593" spans="5:6">
      <c r="E2593" s="850" t="s">
        <v>7678</v>
      </c>
      <c r="F2593" s="850" t="s">
        <v>6647</v>
      </c>
    </row>
    <row r="2594" spans="5:6">
      <c r="E2594" s="850" t="s">
        <v>7681</v>
      </c>
      <c r="F2594" s="850" t="s">
        <v>7679</v>
      </c>
    </row>
    <row r="2595" spans="5:6">
      <c r="E2595" s="850" t="s">
        <v>360</v>
      </c>
      <c r="F2595" s="850" t="s">
        <v>7683</v>
      </c>
    </row>
    <row r="2596" spans="5:6">
      <c r="E2596" s="850" t="s">
        <v>6516</v>
      </c>
      <c r="F2596" s="850" t="s">
        <v>7684</v>
      </c>
    </row>
    <row r="2597" spans="5:6">
      <c r="E2597" s="850" t="s">
        <v>890</v>
      </c>
      <c r="F2597" s="850" t="s">
        <v>1780</v>
      </c>
    </row>
    <row r="2598" spans="5:6">
      <c r="E2598" s="850" t="s">
        <v>6862</v>
      </c>
      <c r="F2598" s="850" t="s">
        <v>7685</v>
      </c>
    </row>
    <row r="2599" spans="5:6">
      <c r="E2599" s="850" t="s">
        <v>7687</v>
      </c>
      <c r="F2599" s="850" t="s">
        <v>1765</v>
      </c>
    </row>
    <row r="2600" spans="5:6">
      <c r="E2600" s="850" t="s">
        <v>4704</v>
      </c>
      <c r="F2600" s="850" t="s">
        <v>7688</v>
      </c>
    </row>
    <row r="2601" spans="5:6">
      <c r="E2601" s="850" t="s">
        <v>4164</v>
      </c>
      <c r="F2601" s="850" t="s">
        <v>7689</v>
      </c>
    </row>
    <row r="2602" spans="5:6">
      <c r="E2602" s="850" t="s">
        <v>3594</v>
      </c>
      <c r="F2602" s="850" t="s">
        <v>5521</v>
      </c>
    </row>
    <row r="2603" spans="5:6">
      <c r="E2603" s="850" t="s">
        <v>7692</v>
      </c>
      <c r="F2603" s="850" t="s">
        <v>7690</v>
      </c>
    </row>
    <row r="2604" spans="5:6">
      <c r="E2604" s="850" t="s">
        <v>4979</v>
      </c>
      <c r="F2604" s="850" t="s">
        <v>7694</v>
      </c>
    </row>
    <row r="2605" spans="5:6">
      <c r="E2605" s="850" t="s">
        <v>3223</v>
      </c>
      <c r="F2605" s="850" t="s">
        <v>7697</v>
      </c>
    </row>
    <row r="2606" spans="5:6">
      <c r="E2606" s="850" t="s">
        <v>7700</v>
      </c>
      <c r="F2606" s="850" t="s">
        <v>7699</v>
      </c>
    </row>
    <row r="2607" spans="5:6">
      <c r="E2607" s="850" t="s">
        <v>901</v>
      </c>
      <c r="F2607" s="850" t="s">
        <v>784</v>
      </c>
    </row>
    <row r="2608" spans="5:6">
      <c r="E2608" s="850" t="s">
        <v>7703</v>
      </c>
      <c r="F2608" s="850" t="s">
        <v>7701</v>
      </c>
    </row>
    <row r="2609" spans="5:6">
      <c r="E2609" s="850" t="s">
        <v>7705</v>
      </c>
      <c r="F2609" s="850" t="s">
        <v>7704</v>
      </c>
    </row>
    <row r="2610" spans="5:6">
      <c r="E2610" s="850" t="s">
        <v>5560</v>
      </c>
      <c r="F2610" s="850" t="s">
        <v>3342</v>
      </c>
    </row>
    <row r="2611" spans="5:6">
      <c r="E2611" s="850" t="s">
        <v>2176</v>
      </c>
      <c r="F2611" s="850" t="s">
        <v>4903</v>
      </c>
    </row>
    <row r="2612" spans="5:6">
      <c r="E2612" s="850" t="s">
        <v>7706</v>
      </c>
      <c r="F2612" s="850" t="s">
        <v>998</v>
      </c>
    </row>
    <row r="2613" spans="5:6">
      <c r="E2613" s="850" t="s">
        <v>5573</v>
      </c>
      <c r="F2613" s="850" t="s">
        <v>7707</v>
      </c>
    </row>
    <row r="2614" spans="5:6">
      <c r="E2614" s="850" t="s">
        <v>6593</v>
      </c>
      <c r="F2614" s="850" t="s">
        <v>1692</v>
      </c>
    </row>
    <row r="2615" spans="5:6">
      <c r="E2615" s="850" t="s">
        <v>7709</v>
      </c>
      <c r="F2615" s="850" t="s">
        <v>4565</v>
      </c>
    </row>
    <row r="2616" spans="5:6">
      <c r="E2616" s="850" t="s">
        <v>7711</v>
      </c>
      <c r="F2616" s="850" t="s">
        <v>7503</v>
      </c>
    </row>
    <row r="2617" spans="5:6">
      <c r="E2617" s="850" t="s">
        <v>7713</v>
      </c>
      <c r="F2617" s="850" t="s">
        <v>7712</v>
      </c>
    </row>
    <row r="2618" spans="5:6">
      <c r="E2618" s="850" t="s">
        <v>7719</v>
      </c>
      <c r="F2618" s="850" t="s">
        <v>7716</v>
      </c>
    </row>
    <row r="2619" spans="5:6">
      <c r="E2619" s="850" t="s">
        <v>6574</v>
      </c>
      <c r="F2619" s="850" t="s">
        <v>7720</v>
      </c>
    </row>
    <row r="2620" spans="5:6">
      <c r="E2620" s="850" t="s">
        <v>1810</v>
      </c>
      <c r="F2620" s="850" t="s">
        <v>7723</v>
      </c>
    </row>
    <row r="2621" spans="5:6">
      <c r="E2621" s="850" t="s">
        <v>333</v>
      </c>
      <c r="F2621" s="850" t="s">
        <v>7724</v>
      </c>
    </row>
    <row r="2622" spans="5:6">
      <c r="E2622" s="850" t="s">
        <v>7727</v>
      </c>
      <c r="F2622" s="850" t="s">
        <v>7726</v>
      </c>
    </row>
    <row r="2623" spans="5:6">
      <c r="E2623" s="850" t="s">
        <v>4400</v>
      </c>
      <c r="F2623" s="850" t="s">
        <v>7728</v>
      </c>
    </row>
    <row r="2624" spans="5:6">
      <c r="E2624" s="850" t="s">
        <v>17</v>
      </c>
      <c r="F2624" s="850" t="s">
        <v>7729</v>
      </c>
    </row>
    <row r="2625" spans="5:6">
      <c r="E2625" s="850" t="s">
        <v>7730</v>
      </c>
      <c r="F2625" s="850" t="s">
        <v>6955</v>
      </c>
    </row>
    <row r="2626" spans="5:6">
      <c r="E2626" s="850" t="s">
        <v>5994</v>
      </c>
      <c r="F2626" s="850" t="s">
        <v>6965</v>
      </c>
    </row>
    <row r="2627" spans="5:6">
      <c r="E2627" s="850" t="s">
        <v>5841</v>
      </c>
      <c r="F2627" s="850" t="s">
        <v>7383</v>
      </c>
    </row>
    <row r="2628" spans="5:6">
      <c r="E2628" s="850" t="s">
        <v>3045</v>
      </c>
      <c r="F2628" s="850" t="s">
        <v>7731</v>
      </c>
    </row>
    <row r="2629" spans="5:6">
      <c r="E2629" s="850" t="s">
        <v>3654</v>
      </c>
      <c r="F2629" s="850" t="s">
        <v>7734</v>
      </c>
    </row>
    <row r="2630" spans="5:6">
      <c r="E2630" s="850" t="s">
        <v>7737</v>
      </c>
      <c r="F2630" s="850" t="s">
        <v>7736</v>
      </c>
    </row>
    <row r="2631" spans="5:6">
      <c r="E2631" s="850" t="s">
        <v>6685</v>
      </c>
      <c r="F2631" s="850" t="s">
        <v>1103</v>
      </c>
    </row>
    <row r="2632" spans="5:6">
      <c r="E2632" s="850" t="s">
        <v>2588</v>
      </c>
      <c r="F2632" s="850" t="s">
        <v>274</v>
      </c>
    </row>
    <row r="2633" spans="5:6">
      <c r="E2633" s="850" t="s">
        <v>7738</v>
      </c>
      <c r="F2633" s="850" t="s">
        <v>6644</v>
      </c>
    </row>
    <row r="2634" spans="5:6">
      <c r="E2634" s="850" t="s">
        <v>4988</v>
      </c>
      <c r="F2634" s="850" t="s">
        <v>7740</v>
      </c>
    </row>
    <row r="2635" spans="5:6">
      <c r="E2635" s="850" t="s">
        <v>7741</v>
      </c>
      <c r="F2635" s="850" t="s">
        <v>2573</v>
      </c>
    </row>
    <row r="2636" spans="5:6">
      <c r="E2636" s="850" t="s">
        <v>6736</v>
      </c>
      <c r="F2636" s="850" t="s">
        <v>7742</v>
      </c>
    </row>
    <row r="2637" spans="5:6">
      <c r="E2637" s="850" t="s">
        <v>3552</v>
      </c>
      <c r="F2637" s="850" t="s">
        <v>5274</v>
      </c>
    </row>
    <row r="2638" spans="5:6">
      <c r="E2638" s="850" t="s">
        <v>7744</v>
      </c>
      <c r="F2638" s="850" t="s">
        <v>6845</v>
      </c>
    </row>
    <row r="2639" spans="5:6">
      <c r="E2639" s="850" t="s">
        <v>1821</v>
      </c>
      <c r="F2639" s="850" t="s">
        <v>2052</v>
      </c>
    </row>
    <row r="2640" spans="5:6">
      <c r="E2640" s="850" t="s">
        <v>7748</v>
      </c>
      <c r="F2640" s="850" t="s">
        <v>7746</v>
      </c>
    </row>
    <row r="2641" spans="5:6">
      <c r="E2641" s="850" t="s">
        <v>6010</v>
      </c>
      <c r="F2641" s="850" t="s">
        <v>7750</v>
      </c>
    </row>
    <row r="2642" spans="5:6">
      <c r="E2642" s="850" t="s">
        <v>3872</v>
      </c>
      <c r="F2642" s="850" t="s">
        <v>5676</v>
      </c>
    </row>
    <row r="2643" spans="5:6">
      <c r="E2643" s="850" t="s">
        <v>3358</v>
      </c>
      <c r="F2643" s="850" t="s">
        <v>7751</v>
      </c>
    </row>
    <row r="2644" spans="5:6">
      <c r="E2644" s="850" t="s">
        <v>2046</v>
      </c>
      <c r="F2644" s="850" t="s">
        <v>1046</v>
      </c>
    </row>
    <row r="2645" spans="5:6">
      <c r="E2645" s="850" t="s">
        <v>7325</v>
      </c>
      <c r="F2645" s="850" t="s">
        <v>6898</v>
      </c>
    </row>
    <row r="2646" spans="5:6">
      <c r="E2646" s="850" t="s">
        <v>7755</v>
      </c>
      <c r="F2646" s="850" t="s">
        <v>7753</v>
      </c>
    </row>
    <row r="2647" spans="5:6">
      <c r="E2647" s="850" t="s">
        <v>7757</v>
      </c>
      <c r="F2647" s="850" t="s">
        <v>3538</v>
      </c>
    </row>
    <row r="2648" spans="5:6">
      <c r="E2648" s="850" t="s">
        <v>7762</v>
      </c>
      <c r="F2648" s="850" t="s">
        <v>7759</v>
      </c>
    </row>
    <row r="2649" spans="5:6">
      <c r="E2649" s="850" t="s">
        <v>5077</v>
      </c>
      <c r="F2649" s="850" t="s">
        <v>2657</v>
      </c>
    </row>
    <row r="2650" spans="5:6">
      <c r="E2650" s="850" t="s">
        <v>4261</v>
      </c>
      <c r="F2650" s="850" t="s">
        <v>7763</v>
      </c>
    </row>
    <row r="2651" spans="5:6">
      <c r="E2651" s="850" t="s">
        <v>7766</v>
      </c>
      <c r="F2651" s="850" t="s">
        <v>7764</v>
      </c>
    </row>
    <row r="2652" spans="5:6">
      <c r="E2652" s="850" t="s">
        <v>5467</v>
      </c>
      <c r="F2652" s="850" t="s">
        <v>877</v>
      </c>
    </row>
    <row r="2653" spans="5:6">
      <c r="E2653" s="850" t="s">
        <v>7767</v>
      </c>
      <c r="F2653" s="850" t="s">
        <v>5043</v>
      </c>
    </row>
    <row r="2654" spans="5:6">
      <c r="E2654" s="850" t="s">
        <v>7769</v>
      </c>
      <c r="F2654" s="850" t="s">
        <v>910</v>
      </c>
    </row>
    <row r="2655" spans="5:6">
      <c r="E2655" s="850" t="s">
        <v>7772</v>
      </c>
      <c r="F2655" s="850" t="s">
        <v>7770</v>
      </c>
    </row>
    <row r="2656" spans="5:6">
      <c r="E2656" s="850" t="s">
        <v>7775</v>
      </c>
      <c r="F2656" s="850" t="s">
        <v>7773</v>
      </c>
    </row>
    <row r="2657" spans="5:6">
      <c r="E2657" s="850" t="s">
        <v>6056</v>
      </c>
      <c r="F2657" s="850" t="s">
        <v>771</v>
      </c>
    </row>
    <row r="2658" spans="5:6">
      <c r="E2658" s="850" t="s">
        <v>7777</v>
      </c>
      <c r="F2658" s="850" t="s">
        <v>200</v>
      </c>
    </row>
    <row r="2659" spans="5:6">
      <c r="E2659" s="850" t="s">
        <v>7778</v>
      </c>
      <c r="F2659" s="850" t="s">
        <v>2921</v>
      </c>
    </row>
    <row r="2660" spans="5:6">
      <c r="E2660" s="850" t="s">
        <v>562</v>
      </c>
      <c r="F2660" s="850" t="s">
        <v>7779</v>
      </c>
    </row>
    <row r="2661" spans="5:6">
      <c r="E2661" s="850" t="s">
        <v>7784</v>
      </c>
      <c r="F2661" s="850" t="s">
        <v>7781</v>
      </c>
    </row>
    <row r="2662" spans="5:6">
      <c r="E2662" s="850" t="s">
        <v>7787</v>
      </c>
      <c r="F2662" s="850" t="s">
        <v>1678</v>
      </c>
    </row>
    <row r="2663" spans="5:6">
      <c r="E2663" s="850" t="s">
        <v>631</v>
      </c>
      <c r="F2663" s="850" t="s">
        <v>6541</v>
      </c>
    </row>
    <row r="2664" spans="5:6">
      <c r="E2664" s="850" t="s">
        <v>6366</v>
      </c>
      <c r="F2664" s="850" t="s">
        <v>7788</v>
      </c>
    </row>
    <row r="2665" spans="5:6">
      <c r="E2665" s="850" t="s">
        <v>7568</v>
      </c>
      <c r="F2665" s="850" t="s">
        <v>3761</v>
      </c>
    </row>
    <row r="2666" spans="5:6">
      <c r="E2666" s="850" t="s">
        <v>5847</v>
      </c>
      <c r="F2666" s="850" t="s">
        <v>2948</v>
      </c>
    </row>
    <row r="2667" spans="5:6">
      <c r="E2667" s="850" t="s">
        <v>7790</v>
      </c>
      <c r="F2667" s="850" t="s">
        <v>3339</v>
      </c>
    </row>
    <row r="2668" spans="5:6">
      <c r="E2668" s="850" t="s">
        <v>7792</v>
      </c>
      <c r="F2668" s="850" t="s">
        <v>248</v>
      </c>
    </row>
    <row r="2669" spans="5:6">
      <c r="E2669" s="850" t="s">
        <v>6533</v>
      </c>
      <c r="F2669" s="850" t="s">
        <v>7795</v>
      </c>
    </row>
    <row r="2670" spans="5:6">
      <c r="E2670" s="850" t="s">
        <v>7797</v>
      </c>
      <c r="F2670" s="850" t="s">
        <v>7796</v>
      </c>
    </row>
    <row r="2671" spans="5:6">
      <c r="E2671" s="850" t="s">
        <v>414</v>
      </c>
      <c r="F2671" s="850" t="s">
        <v>7798</v>
      </c>
    </row>
    <row r="2672" spans="5:6">
      <c r="E2672" s="850" t="s">
        <v>7801</v>
      </c>
      <c r="F2672" s="850" t="s">
        <v>7800</v>
      </c>
    </row>
    <row r="2673" spans="5:6">
      <c r="E2673" s="850" t="s">
        <v>6782</v>
      </c>
      <c r="F2673" s="850" t="s">
        <v>3150</v>
      </c>
    </row>
    <row r="2674" spans="5:6">
      <c r="E2674" s="850" t="s">
        <v>7224</v>
      </c>
      <c r="F2674" s="850" t="s">
        <v>3041</v>
      </c>
    </row>
    <row r="2675" spans="5:6">
      <c r="E2675" s="850" t="s">
        <v>4569</v>
      </c>
      <c r="F2675" s="850" t="s">
        <v>7802</v>
      </c>
    </row>
    <row r="2676" spans="5:6">
      <c r="E2676" s="850" t="s">
        <v>6754</v>
      </c>
      <c r="F2676" s="850" t="s">
        <v>7803</v>
      </c>
    </row>
    <row r="2677" spans="5:6">
      <c r="E2677" s="850" t="s">
        <v>1269</v>
      </c>
      <c r="F2677" s="850" t="s">
        <v>7396</v>
      </c>
    </row>
    <row r="2678" spans="5:6">
      <c r="E2678" s="850" t="s">
        <v>7595</v>
      </c>
      <c r="F2678" s="850" t="s">
        <v>3791</v>
      </c>
    </row>
    <row r="2679" spans="5:6">
      <c r="E2679" s="850" t="s">
        <v>2839</v>
      </c>
      <c r="F2679" s="850" t="s">
        <v>7806</v>
      </c>
    </row>
    <row r="2680" spans="5:6">
      <c r="E2680" s="850" t="s">
        <v>7808</v>
      </c>
      <c r="F2680" s="850" t="s">
        <v>7029</v>
      </c>
    </row>
    <row r="2681" spans="5:6">
      <c r="E2681" s="850" t="s">
        <v>7810</v>
      </c>
      <c r="F2681" s="850" t="s">
        <v>7809</v>
      </c>
    </row>
    <row r="2682" spans="5:6">
      <c r="E2682" s="850" t="s">
        <v>7813</v>
      </c>
      <c r="F2682" s="850" t="s">
        <v>2277</v>
      </c>
    </row>
    <row r="2683" spans="5:6">
      <c r="E2683" s="850" t="s">
        <v>7816</v>
      </c>
      <c r="F2683" s="850" t="s">
        <v>7815</v>
      </c>
    </row>
    <row r="2684" spans="5:6">
      <c r="E2684" s="850" t="s">
        <v>7818</v>
      </c>
      <c r="F2684" s="850" t="s">
        <v>6895</v>
      </c>
    </row>
    <row r="2685" spans="5:6">
      <c r="E2685" s="850" t="s">
        <v>986</v>
      </c>
      <c r="F2685" s="850" t="s">
        <v>1921</v>
      </c>
    </row>
    <row r="2686" spans="5:6">
      <c r="E2686" s="850" t="s">
        <v>7822</v>
      </c>
      <c r="F2686" s="850" t="s">
        <v>7819</v>
      </c>
    </row>
    <row r="2687" spans="5:6">
      <c r="E2687" s="850" t="s">
        <v>5403</v>
      </c>
      <c r="F2687" s="850" t="s">
        <v>7823</v>
      </c>
    </row>
    <row r="2688" spans="5:6">
      <c r="E2688" s="850" t="s">
        <v>7824</v>
      </c>
      <c r="F2688" s="850" t="s">
        <v>1721</v>
      </c>
    </row>
    <row r="2689" spans="5:6">
      <c r="E2689" s="850" t="s">
        <v>7828</v>
      </c>
      <c r="F2689" s="850" t="s">
        <v>7826</v>
      </c>
    </row>
    <row r="2690" spans="5:6">
      <c r="E2690" s="850" t="s">
        <v>7817</v>
      </c>
      <c r="F2690" s="850" t="s">
        <v>7831</v>
      </c>
    </row>
    <row r="2691" spans="5:6">
      <c r="E2691" s="850" t="s">
        <v>7836</v>
      </c>
      <c r="F2691" s="850" t="s">
        <v>7833</v>
      </c>
    </row>
    <row r="2692" spans="5:6">
      <c r="E2692" s="850" t="s">
        <v>7488</v>
      </c>
      <c r="F2692" s="850" t="s">
        <v>4726</v>
      </c>
    </row>
    <row r="2693" spans="5:6">
      <c r="E2693" s="850" t="s">
        <v>636</v>
      </c>
      <c r="F2693" s="850" t="s">
        <v>7837</v>
      </c>
    </row>
    <row r="2694" spans="5:6">
      <c r="E2694" s="850" t="s">
        <v>7838</v>
      </c>
      <c r="F2694" s="850" t="s">
        <v>7768</v>
      </c>
    </row>
    <row r="2695" spans="5:6">
      <c r="E2695" s="850" t="s">
        <v>7841</v>
      </c>
      <c r="F2695" s="850" t="s">
        <v>7839</v>
      </c>
    </row>
    <row r="2696" spans="5:6">
      <c r="E2696" s="850" t="s">
        <v>318</v>
      </c>
      <c r="F2696" s="850" t="s">
        <v>7842</v>
      </c>
    </row>
    <row r="2697" spans="5:6">
      <c r="E2697" s="850" t="s">
        <v>4645</v>
      </c>
      <c r="F2697" s="850" t="s">
        <v>7843</v>
      </c>
    </row>
    <row r="2698" spans="5:6">
      <c r="E2698" s="850" t="s">
        <v>5899</v>
      </c>
      <c r="F2698" s="850" t="s">
        <v>5103</v>
      </c>
    </row>
    <row r="2699" spans="5:6">
      <c r="E2699" s="850" t="s">
        <v>3430</v>
      </c>
      <c r="F2699" s="850" t="s">
        <v>380</v>
      </c>
    </row>
    <row r="2700" spans="5:6">
      <c r="E2700" s="850" t="s">
        <v>7846</v>
      </c>
      <c r="F2700" s="850" t="s">
        <v>881</v>
      </c>
    </row>
    <row r="2701" spans="5:6">
      <c r="E2701" s="850" t="s">
        <v>7848</v>
      </c>
      <c r="F2701" s="850" t="s">
        <v>452</v>
      </c>
    </row>
    <row r="2702" spans="5:6">
      <c r="E2702" s="850" t="s">
        <v>7849</v>
      </c>
      <c r="F2702" s="850" t="s">
        <v>671</v>
      </c>
    </row>
    <row r="2703" spans="5:6">
      <c r="E2703" s="850" t="s">
        <v>6566</v>
      </c>
      <c r="F2703" s="850" t="s">
        <v>6990</v>
      </c>
    </row>
    <row r="2704" spans="5:6">
      <c r="E2704" s="850" t="s">
        <v>5865</v>
      </c>
      <c r="F2704" s="850" t="s">
        <v>7851</v>
      </c>
    </row>
    <row r="2705" spans="5:6">
      <c r="E2705" s="850" t="s">
        <v>7855</v>
      </c>
      <c r="F2705" s="850" t="s">
        <v>7853</v>
      </c>
    </row>
    <row r="2706" spans="5:6">
      <c r="E2706" s="850" t="s">
        <v>7857</v>
      </c>
      <c r="F2706" s="850" t="s">
        <v>7856</v>
      </c>
    </row>
    <row r="2707" spans="5:6">
      <c r="E2707" s="850" t="s">
        <v>7858</v>
      </c>
      <c r="F2707" s="850" t="s">
        <v>492</v>
      </c>
    </row>
    <row r="2708" spans="5:6">
      <c r="E2708" s="850" t="s">
        <v>5114</v>
      </c>
      <c r="F2708" s="850" t="s">
        <v>2437</v>
      </c>
    </row>
    <row r="2709" spans="5:6">
      <c r="E2709" s="850" t="s">
        <v>7861</v>
      </c>
      <c r="F2709" s="850" t="s">
        <v>7860</v>
      </c>
    </row>
    <row r="2710" spans="5:6">
      <c r="E2710" s="850" t="s">
        <v>7862</v>
      </c>
      <c r="F2710" s="850" t="s">
        <v>5500</v>
      </c>
    </row>
    <row r="2711" spans="5:6">
      <c r="E2711" s="850" t="s">
        <v>7867</v>
      </c>
      <c r="F2711" s="850" t="s">
        <v>7865</v>
      </c>
    </row>
    <row r="2712" spans="5:6">
      <c r="E2712" s="850" t="s">
        <v>7870</v>
      </c>
      <c r="F2712" s="850" t="s">
        <v>7869</v>
      </c>
    </row>
    <row r="2713" spans="5:6">
      <c r="E2713" s="850" t="s">
        <v>3030</v>
      </c>
      <c r="F2713" s="850" t="s">
        <v>7785</v>
      </c>
    </row>
    <row r="2714" spans="5:6">
      <c r="E2714" s="850" t="s">
        <v>4778</v>
      </c>
      <c r="F2714" s="850" t="s">
        <v>1866</v>
      </c>
    </row>
    <row r="2715" spans="5:6">
      <c r="E2715" s="850" t="s">
        <v>7873</v>
      </c>
      <c r="F2715" s="850" t="s">
        <v>7872</v>
      </c>
    </row>
    <row r="2716" spans="5:6">
      <c r="E2716" s="850" t="s">
        <v>6232</v>
      </c>
      <c r="F2716" s="850" t="s">
        <v>275</v>
      </c>
    </row>
    <row r="2717" spans="5:6">
      <c r="E2717" s="850" t="s">
        <v>7874</v>
      </c>
      <c r="F2717" s="850" t="s">
        <v>6937</v>
      </c>
    </row>
    <row r="2718" spans="5:6">
      <c r="E2718" s="850" t="s">
        <v>2204</v>
      </c>
      <c r="F2718" s="850" t="s">
        <v>7875</v>
      </c>
    </row>
    <row r="2719" spans="5:6">
      <c r="E2719" s="850" t="s">
        <v>7878</v>
      </c>
      <c r="F2719" s="850" t="s">
        <v>7877</v>
      </c>
    </row>
    <row r="2720" spans="5:6">
      <c r="E2720" s="850" t="s">
        <v>7880</v>
      </c>
      <c r="F2720" s="850" t="s">
        <v>7879</v>
      </c>
    </row>
    <row r="2721" spans="5:6">
      <c r="E2721" s="850" t="s">
        <v>7882</v>
      </c>
      <c r="F2721" s="850" t="s">
        <v>6740</v>
      </c>
    </row>
    <row r="2722" spans="5:6">
      <c r="E2722" s="850" t="s">
        <v>7886</v>
      </c>
      <c r="F2722" s="850" t="s">
        <v>7884</v>
      </c>
    </row>
    <row r="2723" spans="5:6">
      <c r="E2723" s="850" t="s">
        <v>2904</v>
      </c>
      <c r="F2723" s="850" t="s">
        <v>1449</v>
      </c>
    </row>
    <row r="2724" spans="5:6">
      <c r="E2724" s="850" t="s">
        <v>7888</v>
      </c>
      <c r="F2724" s="850" t="s">
        <v>4887</v>
      </c>
    </row>
    <row r="2725" spans="5:6">
      <c r="E2725" s="850" t="s">
        <v>6433</v>
      </c>
      <c r="F2725" s="850" t="s">
        <v>5803</v>
      </c>
    </row>
    <row r="2726" spans="5:6">
      <c r="E2726" s="850" t="s">
        <v>7890</v>
      </c>
      <c r="F2726" s="850" t="s">
        <v>7889</v>
      </c>
    </row>
    <row r="2727" spans="5:6">
      <c r="E2727" s="850" t="s">
        <v>160</v>
      </c>
      <c r="F2727" s="850" t="s">
        <v>7891</v>
      </c>
    </row>
    <row r="2728" spans="5:6">
      <c r="E2728" s="850" t="s">
        <v>7892</v>
      </c>
      <c r="F2728" s="850" t="s">
        <v>4125</v>
      </c>
    </row>
    <row r="2729" spans="5:6">
      <c r="E2729" s="850" t="s">
        <v>7894</v>
      </c>
      <c r="F2729" s="850" t="s">
        <v>7893</v>
      </c>
    </row>
    <row r="2730" spans="5:6">
      <c r="E2730" s="850" t="s">
        <v>7895</v>
      </c>
      <c r="F2730" s="850" t="s">
        <v>5959</v>
      </c>
    </row>
    <row r="2731" spans="5:6">
      <c r="E2731" s="850" t="s">
        <v>7900</v>
      </c>
      <c r="F2731" s="850" t="s">
        <v>7897</v>
      </c>
    </row>
    <row r="2732" spans="5:6">
      <c r="E2732" s="850" t="s">
        <v>1864</v>
      </c>
      <c r="F2732" s="850" t="s">
        <v>3735</v>
      </c>
    </row>
    <row r="2733" spans="5:6">
      <c r="E2733" s="850" t="s">
        <v>2698</v>
      </c>
      <c r="F2733" s="850" t="s">
        <v>7181</v>
      </c>
    </row>
    <row r="2734" spans="5:6">
      <c r="E2734" s="850" t="s">
        <v>7902</v>
      </c>
      <c r="F2734" s="850" t="s">
        <v>3066</v>
      </c>
    </row>
    <row r="2735" spans="5:6">
      <c r="E2735" s="850" t="s">
        <v>7904</v>
      </c>
      <c r="F2735" s="850" t="s">
        <v>7441</v>
      </c>
    </row>
    <row r="2736" spans="5:6">
      <c r="E2736" s="850" t="s">
        <v>5388</v>
      </c>
      <c r="F2736" s="850" t="s">
        <v>7735</v>
      </c>
    </row>
    <row r="2737" spans="5:6">
      <c r="E2737" s="850" t="s">
        <v>7905</v>
      </c>
      <c r="F2737" s="850" t="s">
        <v>7791</v>
      </c>
    </row>
    <row r="2738" spans="5:6">
      <c r="E2738" s="850" t="s">
        <v>3016</v>
      </c>
      <c r="F2738" s="850" t="s">
        <v>7906</v>
      </c>
    </row>
    <row r="2739" spans="5:6">
      <c r="E2739" s="850" t="s">
        <v>7908</v>
      </c>
      <c r="F2739" s="850" t="s">
        <v>7907</v>
      </c>
    </row>
    <row r="2740" spans="5:6">
      <c r="E2740" s="850" t="s">
        <v>7909</v>
      </c>
      <c r="F2740" s="850" t="s">
        <v>6260</v>
      </c>
    </row>
    <row r="2741" spans="5:6">
      <c r="E2741" s="850" t="s">
        <v>7912</v>
      </c>
      <c r="F2741" s="850" t="s">
        <v>7910</v>
      </c>
    </row>
    <row r="2742" spans="5:6">
      <c r="E2742" s="850" t="s">
        <v>437</v>
      </c>
      <c r="F2742" s="850" t="s">
        <v>7914</v>
      </c>
    </row>
    <row r="2743" spans="5:6">
      <c r="E2743" s="850" t="s">
        <v>7916</v>
      </c>
      <c r="F2743" s="850" t="s">
        <v>7915</v>
      </c>
    </row>
    <row r="2744" spans="5:6">
      <c r="E2744" s="850" t="s">
        <v>7918</v>
      </c>
      <c r="F2744" s="850" t="s">
        <v>7917</v>
      </c>
    </row>
    <row r="2745" spans="5:6">
      <c r="E2745" s="850" t="s">
        <v>1570</v>
      </c>
      <c r="F2745" s="850" t="s">
        <v>7919</v>
      </c>
    </row>
    <row r="2746" spans="5:6">
      <c r="E2746" s="850" t="s">
        <v>7920</v>
      </c>
      <c r="F2746" s="850" t="s">
        <v>2755</v>
      </c>
    </row>
    <row r="2747" spans="5:6">
      <c r="E2747" s="850" t="s">
        <v>5441</v>
      </c>
      <c r="F2747" s="850" t="s">
        <v>5933</v>
      </c>
    </row>
    <row r="2748" spans="5:6">
      <c r="E2748" s="850" t="s">
        <v>7922</v>
      </c>
      <c r="F2748" s="850" t="s">
        <v>7493</v>
      </c>
    </row>
    <row r="2749" spans="5:6">
      <c r="E2749" s="850" t="s">
        <v>2116</v>
      </c>
      <c r="F2749" s="850" t="s">
        <v>7428</v>
      </c>
    </row>
    <row r="2750" spans="5:6">
      <c r="E2750" s="850" t="s">
        <v>1598</v>
      </c>
      <c r="F2750" s="850" t="s">
        <v>7923</v>
      </c>
    </row>
    <row r="2751" spans="5:6">
      <c r="E2751" s="850" t="s">
        <v>4033</v>
      </c>
      <c r="F2751" s="850" t="s">
        <v>7926</v>
      </c>
    </row>
    <row r="2752" spans="5:6">
      <c r="E2752" s="850" t="s">
        <v>4390</v>
      </c>
      <c r="F2752" s="850" t="s">
        <v>7927</v>
      </c>
    </row>
    <row r="2753" spans="5:6">
      <c r="E2753" s="850" t="s">
        <v>508</v>
      </c>
      <c r="F2753" s="850" t="s">
        <v>6289</v>
      </c>
    </row>
    <row r="2754" spans="5:6">
      <c r="E2754" s="850" t="s">
        <v>6923</v>
      </c>
      <c r="F2754" s="850" t="s">
        <v>7929</v>
      </c>
    </row>
    <row r="2755" spans="5:6">
      <c r="E2755" s="850" t="s">
        <v>673</v>
      </c>
      <c r="F2755" s="850" t="s">
        <v>6832</v>
      </c>
    </row>
    <row r="2756" spans="5:6">
      <c r="E2756" s="850" t="s">
        <v>7930</v>
      </c>
      <c r="F2756" s="850" t="s">
        <v>7876</v>
      </c>
    </row>
    <row r="2757" spans="5:6">
      <c r="E2757" s="850" t="s">
        <v>3609</v>
      </c>
      <c r="F2757" s="850" t="s">
        <v>7931</v>
      </c>
    </row>
    <row r="2758" spans="5:6">
      <c r="E2758" s="850" t="s">
        <v>7934</v>
      </c>
      <c r="F2758" s="850" t="s">
        <v>7933</v>
      </c>
    </row>
    <row r="2759" spans="5:6">
      <c r="E2759" s="850" t="s">
        <v>7935</v>
      </c>
      <c r="F2759" s="850" t="s">
        <v>6772</v>
      </c>
    </row>
    <row r="2760" spans="5:6">
      <c r="E2760" s="850" t="s">
        <v>7937</v>
      </c>
      <c r="F2760" s="850" t="s">
        <v>7936</v>
      </c>
    </row>
    <row r="2761" spans="5:6">
      <c r="E2761" s="850" t="s">
        <v>4608</v>
      </c>
      <c r="F2761" s="850" t="s">
        <v>264</v>
      </c>
    </row>
    <row r="2762" spans="5:6">
      <c r="E2762" s="850" t="s">
        <v>4570</v>
      </c>
      <c r="F2762" s="850" t="s">
        <v>7938</v>
      </c>
    </row>
    <row r="2763" spans="5:6">
      <c r="E2763" s="850" t="s">
        <v>2727</v>
      </c>
      <c r="F2763" s="850" t="s">
        <v>7939</v>
      </c>
    </row>
    <row r="2764" spans="5:6">
      <c r="E2764" s="850" t="s">
        <v>7359</v>
      </c>
      <c r="F2764" s="850" t="s">
        <v>7940</v>
      </c>
    </row>
    <row r="2765" spans="5:6">
      <c r="E2765" s="850" t="s">
        <v>1931</v>
      </c>
      <c r="F2765" s="850" t="s">
        <v>7942</v>
      </c>
    </row>
    <row r="2766" spans="5:6">
      <c r="E2766" s="850" t="s">
        <v>7946</v>
      </c>
      <c r="F2766" s="850" t="s">
        <v>7943</v>
      </c>
    </row>
    <row r="2767" spans="5:6">
      <c r="E2767" s="850" t="s">
        <v>7947</v>
      </c>
      <c r="F2767" s="850" t="s">
        <v>5318</v>
      </c>
    </row>
    <row r="2768" spans="5:6">
      <c r="E2768" s="850" t="s">
        <v>7952</v>
      </c>
      <c r="F2768" s="850" t="s">
        <v>7950</v>
      </c>
    </row>
    <row r="2769" spans="5:6">
      <c r="E2769" s="850" t="s">
        <v>5189</v>
      </c>
      <c r="F2769" s="850" t="s">
        <v>7641</v>
      </c>
    </row>
    <row r="2770" spans="5:6">
      <c r="E2770" s="850" t="s">
        <v>7575</v>
      </c>
      <c r="F2770" s="850" t="s">
        <v>7006</v>
      </c>
    </row>
    <row r="2771" spans="5:6">
      <c r="E2771" s="850" t="s">
        <v>5814</v>
      </c>
      <c r="F2771" s="850" t="s">
        <v>2599</v>
      </c>
    </row>
    <row r="2772" spans="5:6">
      <c r="E2772" s="850" t="s">
        <v>6833</v>
      </c>
      <c r="F2772" s="850" t="s">
        <v>7954</v>
      </c>
    </row>
    <row r="2773" spans="5:6">
      <c r="E2773" s="850" t="s">
        <v>7956</v>
      </c>
      <c r="F2773" s="850" t="s">
        <v>7955</v>
      </c>
    </row>
    <row r="2774" spans="5:6">
      <c r="E2774" s="850" t="s">
        <v>7959</v>
      </c>
      <c r="F2774" s="850" t="s">
        <v>7957</v>
      </c>
    </row>
    <row r="2775" spans="5:6">
      <c r="E2775" s="850" t="s">
        <v>961</v>
      </c>
      <c r="F2775" s="850" t="s">
        <v>7961</v>
      </c>
    </row>
    <row r="2776" spans="5:6">
      <c r="E2776" s="850" t="s">
        <v>7965</v>
      </c>
      <c r="F2776" s="850" t="s">
        <v>7963</v>
      </c>
    </row>
    <row r="2777" spans="5:6">
      <c r="E2777" s="850" t="s">
        <v>6278</v>
      </c>
      <c r="F2777" s="850" t="s">
        <v>7966</v>
      </c>
    </row>
    <row r="2778" spans="5:6">
      <c r="E2778" s="850" t="s">
        <v>1060</v>
      </c>
      <c r="F2778" s="850" t="s">
        <v>5600</v>
      </c>
    </row>
    <row r="2779" spans="5:6">
      <c r="E2779" s="850" t="s">
        <v>1460</v>
      </c>
      <c r="F2779" s="850" t="s">
        <v>1909</v>
      </c>
    </row>
    <row r="2780" spans="5:6">
      <c r="E2780" s="850" t="s">
        <v>7967</v>
      </c>
      <c r="F2780" s="850" t="s">
        <v>5115</v>
      </c>
    </row>
    <row r="2781" spans="5:6">
      <c r="E2781" s="850" t="s">
        <v>7968</v>
      </c>
      <c r="F2781" s="850" t="s">
        <v>2009</v>
      </c>
    </row>
    <row r="2782" spans="5:6">
      <c r="E2782" s="850" t="s">
        <v>7289</v>
      </c>
      <c r="F2782" s="850" t="s">
        <v>7969</v>
      </c>
    </row>
    <row r="2783" spans="5:6">
      <c r="E2783" s="850" t="s">
        <v>7970</v>
      </c>
      <c r="F2783" s="850" t="s">
        <v>6905</v>
      </c>
    </row>
    <row r="2784" spans="5:6">
      <c r="E2784" s="850" t="s">
        <v>838</v>
      </c>
      <c r="F2784" s="850" t="s">
        <v>7972</v>
      </c>
    </row>
    <row r="2785" spans="5:6">
      <c r="E2785" s="850" t="s">
        <v>7975</v>
      </c>
      <c r="F2785" s="850" t="s">
        <v>7973</v>
      </c>
    </row>
    <row r="2786" spans="5:6">
      <c r="E2786" s="850" t="s">
        <v>7976</v>
      </c>
      <c r="F2786" s="850" t="s">
        <v>1467</v>
      </c>
    </row>
    <row r="2787" spans="5:6">
      <c r="E2787" s="850" t="s">
        <v>7978</v>
      </c>
      <c r="F2787" s="850" t="s">
        <v>3189</v>
      </c>
    </row>
    <row r="2788" spans="5:6">
      <c r="E2788" s="850" t="s">
        <v>7979</v>
      </c>
      <c r="F2788" s="850" t="s">
        <v>7625</v>
      </c>
    </row>
    <row r="2789" spans="5:6">
      <c r="E2789" s="850" t="s">
        <v>7749</v>
      </c>
      <c r="F2789" s="850" t="s">
        <v>7980</v>
      </c>
    </row>
    <row r="2790" spans="5:6">
      <c r="E2790" s="850" t="s">
        <v>6846</v>
      </c>
      <c r="F2790" s="850" t="s">
        <v>7981</v>
      </c>
    </row>
    <row r="2791" spans="5:6">
      <c r="E2791" s="850" t="s">
        <v>7852</v>
      </c>
      <c r="F2791" s="850" t="s">
        <v>7209</v>
      </c>
    </row>
    <row r="2792" spans="5:6">
      <c r="E2792" s="850" t="s">
        <v>7984</v>
      </c>
      <c r="F2792" s="850" t="s">
        <v>7982</v>
      </c>
    </row>
    <row r="2793" spans="5:6">
      <c r="E2793" s="850" t="s">
        <v>7986</v>
      </c>
      <c r="F2793" s="850" t="s">
        <v>6992</v>
      </c>
    </row>
    <row r="2794" spans="5:6">
      <c r="E2794" s="850" t="s">
        <v>7988</v>
      </c>
      <c r="F2794" s="850" t="s">
        <v>1550</v>
      </c>
    </row>
    <row r="2795" spans="5:6">
      <c r="E2795" s="850" t="s">
        <v>7991</v>
      </c>
      <c r="F2795" s="850" t="s">
        <v>7990</v>
      </c>
    </row>
    <row r="2796" spans="5:6">
      <c r="E2796" s="850" t="s">
        <v>7179</v>
      </c>
      <c r="F2796" s="850" t="s">
        <v>7992</v>
      </c>
    </row>
    <row r="2797" spans="5:6">
      <c r="E2797" s="850" t="s">
        <v>7993</v>
      </c>
      <c r="F2797" s="850" t="s">
        <v>4333</v>
      </c>
    </row>
    <row r="2798" spans="5:6">
      <c r="E2798" s="850" t="s">
        <v>7995</v>
      </c>
      <c r="F2798" s="850" t="s">
        <v>7994</v>
      </c>
    </row>
    <row r="2799" spans="5:6">
      <c r="E2799" s="850" t="s">
        <v>5191</v>
      </c>
      <c r="F2799" s="850" t="s">
        <v>7529</v>
      </c>
    </row>
    <row r="2800" spans="5:6">
      <c r="E2800" s="850" t="s">
        <v>2665</v>
      </c>
      <c r="F2800" s="850" t="s">
        <v>7344</v>
      </c>
    </row>
    <row r="2801" spans="5:6">
      <c r="E2801" s="850" t="s">
        <v>7997</v>
      </c>
      <c r="F2801" s="850" t="s">
        <v>1615</v>
      </c>
    </row>
    <row r="2802" spans="5:6">
      <c r="E2802" s="850" t="s">
        <v>7866</v>
      </c>
      <c r="F2802" s="850" t="s">
        <v>3899</v>
      </c>
    </row>
    <row r="2803" spans="5:6">
      <c r="E2803" s="850" t="s">
        <v>7999</v>
      </c>
      <c r="F2803" s="850" t="s">
        <v>7998</v>
      </c>
    </row>
    <row r="2804" spans="5:6">
      <c r="E2804" s="850" t="s">
        <v>8001</v>
      </c>
      <c r="F2804" s="850" t="s">
        <v>5125</v>
      </c>
    </row>
    <row r="2805" spans="5:6">
      <c r="E2805" s="850" t="s">
        <v>23</v>
      </c>
      <c r="F2805" s="850" t="s">
        <v>7825</v>
      </c>
    </row>
    <row r="2806" spans="5:6">
      <c r="E2806" s="850" t="s">
        <v>4526</v>
      </c>
      <c r="F2806" s="850" t="s">
        <v>8002</v>
      </c>
    </row>
    <row r="2807" spans="5:6">
      <c r="E2807" s="850" t="s">
        <v>2139</v>
      </c>
      <c r="F2807" s="850" t="s">
        <v>4087</v>
      </c>
    </row>
    <row r="2808" spans="5:6">
      <c r="E2808" s="850" t="s">
        <v>8003</v>
      </c>
      <c r="F2808" s="850" t="s">
        <v>2274</v>
      </c>
    </row>
    <row r="2809" spans="5:6">
      <c r="E2809" s="850" t="s">
        <v>8004</v>
      </c>
      <c r="F2809" s="850" t="s">
        <v>1606</v>
      </c>
    </row>
    <row r="2810" spans="5:6">
      <c r="E2810" s="850" t="s">
        <v>5888</v>
      </c>
      <c r="F2810" s="850" t="s">
        <v>8005</v>
      </c>
    </row>
    <row r="2811" spans="5:6">
      <c r="E2811" s="850" t="s">
        <v>8007</v>
      </c>
      <c r="F2811" s="850" t="s">
        <v>6293</v>
      </c>
    </row>
    <row r="2812" spans="5:6">
      <c r="E2812" s="850" t="s">
        <v>8009</v>
      </c>
      <c r="F2812" s="850" t="s">
        <v>7164</v>
      </c>
    </row>
    <row r="2813" spans="5:6">
      <c r="E2813" s="850" t="s">
        <v>2680</v>
      </c>
      <c r="F2813" s="850" t="s">
        <v>4881</v>
      </c>
    </row>
    <row r="2814" spans="5:6">
      <c r="E2814" s="850" t="s">
        <v>8011</v>
      </c>
      <c r="F2814" s="850" t="s">
        <v>8010</v>
      </c>
    </row>
    <row r="2815" spans="5:6">
      <c r="E2815" s="850" t="s">
        <v>8015</v>
      </c>
      <c r="F2815" s="850" t="s">
        <v>8014</v>
      </c>
    </row>
    <row r="2816" spans="5:6">
      <c r="E2816" s="850" t="s">
        <v>8017</v>
      </c>
      <c r="F2816" s="850" t="s">
        <v>3169</v>
      </c>
    </row>
    <row r="2817" spans="5:6">
      <c r="E2817" s="850" t="s">
        <v>8019</v>
      </c>
      <c r="F2817" s="850" t="s">
        <v>914</v>
      </c>
    </row>
    <row r="2818" spans="5:6">
      <c r="E2818" s="850" t="s">
        <v>8020</v>
      </c>
      <c r="F2818" s="850" t="s">
        <v>1662</v>
      </c>
    </row>
    <row r="2819" spans="5:6">
      <c r="E2819" s="850" t="s">
        <v>8022</v>
      </c>
      <c r="F2819" s="850" t="s">
        <v>1332</v>
      </c>
    </row>
    <row r="2820" spans="5:6">
      <c r="E2820" s="850" t="s">
        <v>3434</v>
      </c>
      <c r="F2820" s="850" t="s">
        <v>8024</v>
      </c>
    </row>
    <row r="2821" spans="5:6">
      <c r="E2821" s="850" t="s">
        <v>8029</v>
      </c>
      <c r="F2821" s="850" t="s">
        <v>8027</v>
      </c>
    </row>
    <row r="2822" spans="5:6">
      <c r="E2822" s="850" t="s">
        <v>5008</v>
      </c>
      <c r="F2822" s="850" t="s">
        <v>8030</v>
      </c>
    </row>
    <row r="2823" spans="5:6">
      <c r="E2823" s="850" t="s">
        <v>4517</v>
      </c>
      <c r="F2823" s="850" t="s">
        <v>1420</v>
      </c>
    </row>
    <row r="2824" spans="5:6">
      <c r="E2824" s="850" t="s">
        <v>5877</v>
      </c>
      <c r="F2824" s="850" t="s">
        <v>4637</v>
      </c>
    </row>
    <row r="2825" spans="5:6">
      <c r="E2825" s="850" t="s">
        <v>8031</v>
      </c>
      <c r="F2825" s="850" t="s">
        <v>7222</v>
      </c>
    </row>
    <row r="2826" spans="5:6">
      <c r="E2826" s="850" t="s">
        <v>8033</v>
      </c>
      <c r="F2826" s="850" t="s">
        <v>8032</v>
      </c>
    </row>
    <row r="2827" spans="5:6">
      <c r="E2827" s="850" t="s">
        <v>8036</v>
      </c>
      <c r="F2827" s="850" t="s">
        <v>8035</v>
      </c>
    </row>
    <row r="2828" spans="5:6">
      <c r="E2828" s="850" t="s">
        <v>8037</v>
      </c>
      <c r="F2828" s="850" t="s">
        <v>3944</v>
      </c>
    </row>
    <row r="2829" spans="5:6">
      <c r="E2829" s="850" t="s">
        <v>8041</v>
      </c>
      <c r="F2829" s="850" t="s">
        <v>8040</v>
      </c>
    </row>
    <row r="2830" spans="5:6">
      <c r="E2830" s="850" t="s">
        <v>8042</v>
      </c>
      <c r="F2830" s="850" t="s">
        <v>7669</v>
      </c>
    </row>
    <row r="2831" spans="5:6">
      <c r="E2831" s="850" t="s">
        <v>8045</v>
      </c>
      <c r="F2831" s="850" t="s">
        <v>3479</v>
      </c>
    </row>
    <row r="2832" spans="5:6">
      <c r="E2832" s="850" t="s">
        <v>8046</v>
      </c>
      <c r="F2832" s="850" t="s">
        <v>6189</v>
      </c>
    </row>
    <row r="2833" spans="5:6">
      <c r="E2833" s="850" t="s">
        <v>8047</v>
      </c>
      <c r="F2833" s="850" t="s">
        <v>8025</v>
      </c>
    </row>
    <row r="2834" spans="5:6">
      <c r="E2834" s="850" t="s">
        <v>2845</v>
      </c>
      <c r="F2834" s="850" t="s">
        <v>7186</v>
      </c>
    </row>
    <row r="2835" spans="5:6">
      <c r="E2835" s="850" t="s">
        <v>6914</v>
      </c>
      <c r="F2835" s="850" t="s">
        <v>3831</v>
      </c>
    </row>
    <row r="2836" spans="5:6">
      <c r="E2836" s="850" t="s">
        <v>3680</v>
      </c>
      <c r="F2836" s="850" t="s">
        <v>862</v>
      </c>
    </row>
    <row r="2837" spans="5:6">
      <c r="E2837" s="850" t="s">
        <v>757</v>
      </c>
      <c r="F2837" s="850" t="s">
        <v>8049</v>
      </c>
    </row>
    <row r="2838" spans="5:6">
      <c r="E2838" s="850" t="s">
        <v>8051</v>
      </c>
      <c r="F2838" s="850" t="s">
        <v>1069</v>
      </c>
    </row>
    <row r="2839" spans="5:6">
      <c r="E2839" s="850" t="s">
        <v>6798</v>
      </c>
      <c r="F2839" s="850" t="s">
        <v>6720</v>
      </c>
    </row>
    <row r="2840" spans="5:6">
      <c r="E2840" s="850" t="s">
        <v>8055</v>
      </c>
      <c r="F2840" s="850" t="s">
        <v>8054</v>
      </c>
    </row>
    <row r="2841" spans="5:6">
      <c r="E2841" s="850" t="s">
        <v>2446</v>
      </c>
      <c r="F2841" s="850" t="s">
        <v>7027</v>
      </c>
    </row>
    <row r="2842" spans="5:6">
      <c r="E2842" s="850" t="s">
        <v>8056</v>
      </c>
      <c r="F2842" s="850" t="s">
        <v>6520</v>
      </c>
    </row>
    <row r="2843" spans="5:6">
      <c r="E2843" s="850" t="s">
        <v>8057</v>
      </c>
      <c r="F2843" s="850" t="s">
        <v>3458</v>
      </c>
    </row>
    <row r="2844" spans="5:6">
      <c r="E2844" s="850" t="s">
        <v>8060</v>
      </c>
      <c r="F2844" s="850" t="s">
        <v>8059</v>
      </c>
    </row>
    <row r="2845" spans="5:6">
      <c r="E2845" s="850" t="s">
        <v>8062</v>
      </c>
      <c r="F2845" s="850" t="s">
        <v>8061</v>
      </c>
    </row>
    <row r="2846" spans="5:6">
      <c r="E2846" s="850" t="s">
        <v>4889</v>
      </c>
      <c r="F2846" s="850" t="s">
        <v>8063</v>
      </c>
    </row>
    <row r="2847" spans="5:6">
      <c r="E2847" s="850" t="s">
        <v>8065</v>
      </c>
      <c r="F2847" s="850" t="s">
        <v>8064</v>
      </c>
    </row>
    <row r="2848" spans="5:6">
      <c r="E2848" s="850" t="s">
        <v>8068</v>
      </c>
      <c r="F2848" s="850" t="s">
        <v>8066</v>
      </c>
    </row>
    <row r="2849" spans="5:6">
      <c r="E2849" s="850" t="s">
        <v>8071</v>
      </c>
      <c r="F2849" s="850" t="s">
        <v>8069</v>
      </c>
    </row>
    <row r="2850" spans="5:6">
      <c r="E2850" s="850" t="s">
        <v>8073</v>
      </c>
      <c r="F2850" s="850" t="s">
        <v>8072</v>
      </c>
    </row>
    <row r="2851" spans="5:6">
      <c r="E2851" s="850" t="s">
        <v>8074</v>
      </c>
      <c r="F2851" s="850" t="s">
        <v>5339</v>
      </c>
    </row>
    <row r="2852" spans="5:6">
      <c r="E2852" s="850" t="s">
        <v>8075</v>
      </c>
      <c r="F2852" s="850" t="s">
        <v>3999</v>
      </c>
    </row>
    <row r="2853" spans="5:6">
      <c r="E2853" s="850" t="s">
        <v>4437</v>
      </c>
      <c r="F2853" s="850" t="s">
        <v>8076</v>
      </c>
    </row>
    <row r="2854" spans="5:6">
      <c r="E2854" s="850" t="s">
        <v>2809</v>
      </c>
      <c r="F2854" s="850" t="s">
        <v>8077</v>
      </c>
    </row>
    <row r="2855" spans="5:6">
      <c r="E2855" s="850" t="s">
        <v>8078</v>
      </c>
      <c r="F2855" s="850" t="s">
        <v>4921</v>
      </c>
    </row>
    <row r="2856" spans="5:6">
      <c r="E2856" s="850" t="s">
        <v>8081</v>
      </c>
      <c r="F2856" s="850" t="s">
        <v>8079</v>
      </c>
    </row>
    <row r="2857" spans="5:6">
      <c r="E2857" s="850" t="s">
        <v>8083</v>
      </c>
      <c r="F2857" s="850" t="s">
        <v>7834</v>
      </c>
    </row>
    <row r="2858" spans="5:6">
      <c r="E2858" s="850" t="s">
        <v>3299</v>
      </c>
      <c r="F2858" s="850" t="s">
        <v>7771</v>
      </c>
    </row>
    <row r="2859" spans="5:6">
      <c r="E2859" s="850" t="s">
        <v>376</v>
      </c>
      <c r="F2859" s="850" t="s">
        <v>8085</v>
      </c>
    </row>
    <row r="2860" spans="5:6">
      <c r="E2860" s="850" t="s">
        <v>8088</v>
      </c>
      <c r="F2860" s="850" t="s">
        <v>8086</v>
      </c>
    </row>
    <row r="2861" spans="5:6">
      <c r="E2861" s="850" t="s">
        <v>6128</v>
      </c>
      <c r="F2861" s="850" t="s">
        <v>8090</v>
      </c>
    </row>
    <row r="2862" spans="5:6">
      <c r="E2862" s="850" t="s">
        <v>131</v>
      </c>
      <c r="F2862" s="850" t="s">
        <v>8091</v>
      </c>
    </row>
    <row r="2863" spans="5:6">
      <c r="E2863" s="850" t="s">
        <v>8094</v>
      </c>
      <c r="F2863" s="850" t="s">
        <v>8092</v>
      </c>
    </row>
    <row r="2864" spans="5:6">
      <c r="E2864" s="850" t="s">
        <v>5525</v>
      </c>
      <c r="F2864" s="850" t="s">
        <v>8095</v>
      </c>
    </row>
    <row r="2865" spans="5:6">
      <c r="E2865" s="850" t="s">
        <v>7429</v>
      </c>
      <c r="F2865" s="850" t="s">
        <v>8096</v>
      </c>
    </row>
    <row r="2866" spans="5:6">
      <c r="E2866" s="850" t="s">
        <v>5985</v>
      </c>
      <c r="F2866" s="850" t="s">
        <v>8097</v>
      </c>
    </row>
    <row r="2867" spans="5:6">
      <c r="E2867" s="850" t="s">
        <v>856</v>
      </c>
      <c r="F2867" s="850" t="s">
        <v>6885</v>
      </c>
    </row>
    <row r="2868" spans="5:6">
      <c r="E2868" s="850" t="s">
        <v>4596</v>
      </c>
      <c r="F2868" s="850" t="s">
        <v>728</v>
      </c>
    </row>
    <row r="2869" spans="5:6">
      <c r="E2869" s="850" t="s">
        <v>8099</v>
      </c>
      <c r="F2869" s="850" t="s">
        <v>4084</v>
      </c>
    </row>
    <row r="2870" spans="5:6">
      <c r="E2870" s="850" t="s">
        <v>8100</v>
      </c>
      <c r="F2870" s="850" t="s">
        <v>4855</v>
      </c>
    </row>
    <row r="2871" spans="5:6">
      <c r="E2871" s="850" t="s">
        <v>6695</v>
      </c>
      <c r="F2871" s="850" t="s">
        <v>5990</v>
      </c>
    </row>
    <row r="2872" spans="5:6">
      <c r="E2872" s="850" t="s">
        <v>1063</v>
      </c>
      <c r="F2872" s="850" t="s">
        <v>1893</v>
      </c>
    </row>
    <row r="2873" spans="5:6">
      <c r="E2873" s="850" t="s">
        <v>8102</v>
      </c>
      <c r="F2873" s="850" t="s">
        <v>8101</v>
      </c>
    </row>
    <row r="2874" spans="5:6">
      <c r="E2874" s="850" t="s">
        <v>8106</v>
      </c>
      <c r="F2874" s="850" t="s">
        <v>8103</v>
      </c>
    </row>
    <row r="2875" spans="5:6">
      <c r="E2875" s="850" t="s">
        <v>8107</v>
      </c>
      <c r="F2875" s="850" t="s">
        <v>1194</v>
      </c>
    </row>
    <row r="2876" spans="5:6">
      <c r="E2876" s="850" t="s">
        <v>8110</v>
      </c>
      <c r="F2876" s="850" t="s">
        <v>1227</v>
      </c>
    </row>
    <row r="2877" spans="5:6">
      <c r="E2877" s="850" t="s">
        <v>7490</v>
      </c>
      <c r="F2877" s="850" t="s">
        <v>8111</v>
      </c>
    </row>
    <row r="2878" spans="5:6">
      <c r="E2878" s="850" t="s">
        <v>2124</v>
      </c>
      <c r="F2878" s="850" t="s">
        <v>8112</v>
      </c>
    </row>
    <row r="2879" spans="5:6">
      <c r="E2879" s="850" t="s">
        <v>3964</v>
      </c>
      <c r="F2879" s="850" t="s">
        <v>3953</v>
      </c>
    </row>
    <row r="2880" spans="5:6">
      <c r="E2880" s="850" t="s">
        <v>8113</v>
      </c>
      <c r="F2880" s="850" t="s">
        <v>7451</v>
      </c>
    </row>
    <row r="2881" spans="5:6">
      <c r="E2881" s="850" t="s">
        <v>8028</v>
      </c>
      <c r="F2881" s="850" t="s">
        <v>1512</v>
      </c>
    </row>
    <row r="2882" spans="5:6">
      <c r="E2882" s="850" t="s">
        <v>2099</v>
      </c>
      <c r="F2882" s="850" t="s">
        <v>8114</v>
      </c>
    </row>
    <row r="2883" spans="5:6">
      <c r="E2883" s="850" t="s">
        <v>2443</v>
      </c>
      <c r="F2883" s="850" t="s">
        <v>8116</v>
      </c>
    </row>
    <row r="2884" spans="5:6">
      <c r="E2884" s="850" t="s">
        <v>8119</v>
      </c>
      <c r="F2884" s="850" t="s">
        <v>4884</v>
      </c>
    </row>
    <row r="2885" spans="5:6">
      <c r="E2885" s="850" t="s">
        <v>960</v>
      </c>
      <c r="F2885" s="850" t="s">
        <v>8120</v>
      </c>
    </row>
    <row r="2886" spans="5:6">
      <c r="E2886" s="850" t="s">
        <v>8123</v>
      </c>
      <c r="F2886" s="850" t="s">
        <v>685</v>
      </c>
    </row>
    <row r="2887" spans="5:6">
      <c r="E2887" s="850" t="s">
        <v>8126</v>
      </c>
      <c r="F2887" s="850" t="s">
        <v>8125</v>
      </c>
    </row>
    <row r="2888" spans="5:6">
      <c r="E2888" s="850" t="s">
        <v>3920</v>
      </c>
      <c r="F2888" s="850" t="s">
        <v>8127</v>
      </c>
    </row>
    <row r="2889" spans="5:6">
      <c r="E2889" s="850" t="s">
        <v>8130</v>
      </c>
      <c r="F2889" s="850" t="s">
        <v>8128</v>
      </c>
    </row>
    <row r="2890" spans="5:6">
      <c r="E2890" s="850" t="s">
        <v>8131</v>
      </c>
      <c r="F2890" s="850" t="s">
        <v>4385</v>
      </c>
    </row>
    <row r="2891" spans="5:6">
      <c r="E2891" s="850" t="s">
        <v>2656</v>
      </c>
      <c r="F2891" s="850" t="s">
        <v>8132</v>
      </c>
    </row>
    <row r="2892" spans="5:6">
      <c r="E2892" s="850" t="s">
        <v>8134</v>
      </c>
      <c r="F2892" s="850" t="s">
        <v>8133</v>
      </c>
    </row>
    <row r="2893" spans="5:6">
      <c r="E2893" s="850" t="s">
        <v>8138</v>
      </c>
      <c r="F2893" s="850" t="s">
        <v>8136</v>
      </c>
    </row>
    <row r="2894" spans="5:6">
      <c r="E2894" s="850" t="s">
        <v>4977</v>
      </c>
      <c r="F2894" s="850" t="s">
        <v>5934</v>
      </c>
    </row>
    <row r="2895" spans="5:6">
      <c r="E2895" s="850" t="s">
        <v>8140</v>
      </c>
      <c r="F2895" s="850" t="s">
        <v>8139</v>
      </c>
    </row>
    <row r="2896" spans="5:6">
      <c r="E2896" s="850" t="s">
        <v>5664</v>
      </c>
      <c r="F2896" s="850" t="s">
        <v>8141</v>
      </c>
    </row>
    <row r="2897" spans="5:6">
      <c r="E2897" s="850" t="s">
        <v>8144</v>
      </c>
      <c r="F2897" s="850" t="s">
        <v>1850</v>
      </c>
    </row>
    <row r="2898" spans="5:6">
      <c r="E2898" s="850" t="s">
        <v>214</v>
      </c>
      <c r="F2898" s="850" t="s">
        <v>8147</v>
      </c>
    </row>
    <row r="2899" spans="5:6">
      <c r="E2899" s="850" t="s">
        <v>6324</v>
      </c>
      <c r="F2899" s="850" t="s">
        <v>4907</v>
      </c>
    </row>
    <row r="2900" spans="5:6">
      <c r="E2900" s="850" t="s">
        <v>8150</v>
      </c>
      <c r="F2900" s="850" t="s">
        <v>8148</v>
      </c>
    </row>
    <row r="2901" spans="5:6">
      <c r="E2901" s="850" t="s">
        <v>8154</v>
      </c>
      <c r="F2901" s="850" t="s">
        <v>8151</v>
      </c>
    </row>
    <row r="2902" spans="5:6">
      <c r="E2902" s="850" t="s">
        <v>8157</v>
      </c>
      <c r="F2902" s="850" t="s">
        <v>8156</v>
      </c>
    </row>
    <row r="2903" spans="5:6">
      <c r="E2903" s="850" t="s">
        <v>8158</v>
      </c>
      <c r="F2903" s="850" t="s">
        <v>1941</v>
      </c>
    </row>
    <row r="2904" spans="5:6">
      <c r="E2904" s="850" t="s">
        <v>7629</v>
      </c>
      <c r="F2904" s="850" t="s">
        <v>27</v>
      </c>
    </row>
    <row r="2905" spans="5:6">
      <c r="E2905" s="850" t="s">
        <v>8159</v>
      </c>
      <c r="F2905" s="850" t="s">
        <v>6160</v>
      </c>
    </row>
    <row r="2906" spans="5:6">
      <c r="E2906" s="850" t="s">
        <v>8162</v>
      </c>
      <c r="F2906" s="850" t="s">
        <v>6163</v>
      </c>
    </row>
    <row r="2907" spans="5:6">
      <c r="E2907" s="850" t="s">
        <v>8164</v>
      </c>
      <c r="F2907" s="850" t="s">
        <v>1321</v>
      </c>
    </row>
    <row r="2908" spans="5:6">
      <c r="E2908" s="850" t="s">
        <v>8168</v>
      </c>
      <c r="F2908" s="850" t="s">
        <v>983</v>
      </c>
    </row>
    <row r="2909" spans="5:6">
      <c r="E2909" s="850" t="s">
        <v>2</v>
      </c>
      <c r="F2909" s="850" t="s">
        <v>8169</v>
      </c>
    </row>
    <row r="2910" spans="5:6">
      <c r="E2910" s="850" t="s">
        <v>7009</v>
      </c>
      <c r="F2910" s="850" t="s">
        <v>2834</v>
      </c>
    </row>
    <row r="2911" spans="5:6">
      <c r="E2911" s="850" t="s">
        <v>8172</v>
      </c>
      <c r="F2911" s="850" t="s">
        <v>8171</v>
      </c>
    </row>
    <row r="2912" spans="5:6">
      <c r="E2912" s="850" t="s">
        <v>6993</v>
      </c>
      <c r="F2912" s="850" t="s">
        <v>5577</v>
      </c>
    </row>
    <row r="2913" spans="5:6">
      <c r="E2913" s="850" t="s">
        <v>8093</v>
      </c>
      <c r="F2913" s="850" t="s">
        <v>6378</v>
      </c>
    </row>
    <row r="2914" spans="5:6">
      <c r="E2914" s="850" t="s">
        <v>3398</v>
      </c>
      <c r="F2914" s="850" t="s">
        <v>8173</v>
      </c>
    </row>
    <row r="2915" spans="5:6">
      <c r="E2915" s="850" t="s">
        <v>6414</v>
      </c>
      <c r="F2915" s="850" t="s">
        <v>8174</v>
      </c>
    </row>
    <row r="2916" spans="5:6">
      <c r="E2916" s="850" t="s">
        <v>8177</v>
      </c>
      <c r="F2916" s="850" t="s">
        <v>8176</v>
      </c>
    </row>
    <row r="2917" spans="5:6">
      <c r="E2917" s="850" t="s">
        <v>8178</v>
      </c>
      <c r="F2917" s="850" t="s">
        <v>4545</v>
      </c>
    </row>
    <row r="2918" spans="5:6">
      <c r="E2918" s="850" t="s">
        <v>8182</v>
      </c>
      <c r="F2918" s="850" t="s">
        <v>8180</v>
      </c>
    </row>
    <row r="2919" spans="5:6">
      <c r="E2919" s="850" t="s">
        <v>4586</v>
      </c>
      <c r="F2919" s="850" t="s">
        <v>8165</v>
      </c>
    </row>
    <row r="2920" spans="5:6">
      <c r="E2920" s="850" t="s">
        <v>8183</v>
      </c>
      <c r="F2920" s="850" t="s">
        <v>1280</v>
      </c>
    </row>
    <row r="2921" spans="5:6">
      <c r="E2921" s="850" t="s">
        <v>8124</v>
      </c>
      <c r="F2921" s="850" t="s">
        <v>8184</v>
      </c>
    </row>
    <row r="2922" spans="5:6">
      <c r="E2922" s="850" t="s">
        <v>8188</v>
      </c>
      <c r="F2922" s="850" t="s">
        <v>8186</v>
      </c>
    </row>
    <row r="2923" spans="5:6">
      <c r="E2923" s="850" t="s">
        <v>8190</v>
      </c>
      <c r="F2923" s="850" t="s">
        <v>8189</v>
      </c>
    </row>
    <row r="2924" spans="5:6">
      <c r="E2924" s="850" t="s">
        <v>4927</v>
      </c>
      <c r="F2924" s="850" t="s">
        <v>8192</v>
      </c>
    </row>
    <row r="2925" spans="5:6">
      <c r="E2925" s="850" t="s">
        <v>2693</v>
      </c>
      <c r="F2925" s="850" t="s">
        <v>8193</v>
      </c>
    </row>
    <row r="2926" spans="5:6">
      <c r="E2926" s="850" t="s">
        <v>8196</v>
      </c>
      <c r="F2926" s="850" t="s">
        <v>6678</v>
      </c>
    </row>
    <row r="2927" spans="5:6">
      <c r="E2927" s="850" t="s">
        <v>2299</v>
      </c>
      <c r="F2927" s="850" t="s">
        <v>8197</v>
      </c>
    </row>
    <row r="2928" spans="5:6">
      <c r="E2928" s="850" t="s">
        <v>1372</v>
      </c>
      <c r="F2928" s="850" t="s">
        <v>8199</v>
      </c>
    </row>
    <row r="2929" spans="5:6">
      <c r="E2929" s="850" t="s">
        <v>3621</v>
      </c>
      <c r="F2929" s="850" t="s">
        <v>8200</v>
      </c>
    </row>
    <row r="2930" spans="5:6">
      <c r="E2930" s="850" t="s">
        <v>8202</v>
      </c>
      <c r="F2930" s="850" t="s">
        <v>2401</v>
      </c>
    </row>
    <row r="2931" spans="5:6">
      <c r="E2931" s="850" t="s">
        <v>8204</v>
      </c>
      <c r="F2931" s="850" t="s">
        <v>8203</v>
      </c>
    </row>
    <row r="2932" spans="5:6">
      <c r="E2932" s="850" t="s">
        <v>8142</v>
      </c>
      <c r="F2932" s="850" t="s">
        <v>6619</v>
      </c>
    </row>
    <row r="2933" spans="5:6">
      <c r="E2933" s="850" t="s">
        <v>8208</v>
      </c>
      <c r="F2933" s="850" t="s">
        <v>8206</v>
      </c>
    </row>
    <row r="2934" spans="5:6">
      <c r="E2934" s="850" t="s">
        <v>8209</v>
      </c>
      <c r="F2934" s="850" t="s">
        <v>7983</v>
      </c>
    </row>
    <row r="2935" spans="5:6">
      <c r="E2935" s="850" t="s">
        <v>8211</v>
      </c>
      <c r="F2935" s="850" t="s">
        <v>7733</v>
      </c>
    </row>
    <row r="2936" spans="5:6">
      <c r="E2936" s="850" t="s">
        <v>564</v>
      </c>
      <c r="F2936" s="850" t="s">
        <v>8212</v>
      </c>
    </row>
    <row r="2937" spans="5:6">
      <c r="E2937" s="850" t="s">
        <v>4334</v>
      </c>
      <c r="F2937" s="850" t="s">
        <v>8214</v>
      </c>
    </row>
    <row r="2938" spans="5:6">
      <c r="E2938" s="850" t="s">
        <v>2648</v>
      </c>
      <c r="F2938" s="850" t="s">
        <v>8215</v>
      </c>
    </row>
    <row r="2939" spans="5:6">
      <c r="E2939" s="850" t="s">
        <v>8217</v>
      </c>
      <c r="F2939" s="850" t="s">
        <v>8216</v>
      </c>
    </row>
    <row r="2940" spans="5:6">
      <c r="E2940" s="850" t="s">
        <v>8219</v>
      </c>
      <c r="F2940" s="850" t="s">
        <v>8218</v>
      </c>
    </row>
    <row r="2941" spans="5:6">
      <c r="E2941" s="850" t="s">
        <v>8220</v>
      </c>
      <c r="F2941" s="850" t="s">
        <v>7811</v>
      </c>
    </row>
    <row r="2942" spans="5:6">
      <c r="E2942" s="850" t="s">
        <v>8224</v>
      </c>
      <c r="F2942" s="850" t="s">
        <v>8222</v>
      </c>
    </row>
    <row r="2943" spans="5:6">
      <c r="E2943" s="850" t="s">
        <v>8226</v>
      </c>
      <c r="F2943" s="850" t="s">
        <v>8225</v>
      </c>
    </row>
    <row r="2944" spans="5:6">
      <c r="E2944" s="850" t="s">
        <v>8228</v>
      </c>
      <c r="F2944" s="850" t="s">
        <v>6969</v>
      </c>
    </row>
    <row r="2945" spans="5:6">
      <c r="E2945" s="850" t="s">
        <v>2055</v>
      </c>
      <c r="F2945" s="850" t="s">
        <v>8229</v>
      </c>
    </row>
    <row r="2946" spans="5:6">
      <c r="E2946" s="850" t="s">
        <v>3755</v>
      </c>
      <c r="F2946" s="850" t="s">
        <v>8230</v>
      </c>
    </row>
    <row r="2947" spans="5:6">
      <c r="E2947" s="850" t="s">
        <v>8231</v>
      </c>
      <c r="F2947" s="850" t="s">
        <v>1815</v>
      </c>
    </row>
    <row r="2948" spans="5:6">
      <c r="E2948" s="850" t="s">
        <v>5527</v>
      </c>
      <c r="F2948" s="850" t="s">
        <v>4375</v>
      </c>
    </row>
    <row r="2949" spans="5:6">
      <c r="E2949" s="850" t="s">
        <v>8234</v>
      </c>
      <c r="F2949" s="850" t="s">
        <v>8233</v>
      </c>
    </row>
    <row r="2950" spans="5:6">
      <c r="E2950" s="850" t="s">
        <v>8235</v>
      </c>
      <c r="F2950" s="850" t="s">
        <v>5092</v>
      </c>
    </row>
    <row r="2951" spans="5:6">
      <c r="E2951" s="850" t="s">
        <v>8236</v>
      </c>
      <c r="F2951" s="850" t="s">
        <v>2064</v>
      </c>
    </row>
    <row r="2952" spans="5:6">
      <c r="E2952" s="850" t="s">
        <v>6651</v>
      </c>
      <c r="F2952" s="850" t="s">
        <v>8237</v>
      </c>
    </row>
    <row r="2953" spans="5:6">
      <c r="E2953" s="850" t="s">
        <v>8238</v>
      </c>
      <c r="F2953" s="850" t="s">
        <v>6167</v>
      </c>
    </row>
    <row r="2954" spans="5:6">
      <c r="E2954" s="850" t="s">
        <v>8240</v>
      </c>
      <c r="F2954" s="850" t="s">
        <v>8239</v>
      </c>
    </row>
    <row r="2955" spans="5:6">
      <c r="E2955" s="850" t="s">
        <v>4932</v>
      </c>
      <c r="F2955" s="850" t="s">
        <v>8243</v>
      </c>
    </row>
    <row r="2956" spans="5:6">
      <c r="E2956" s="850" t="s">
        <v>8245</v>
      </c>
      <c r="F2956" s="850" t="s">
        <v>7284</v>
      </c>
    </row>
    <row r="2957" spans="5:6">
      <c r="E2957" s="850" t="s">
        <v>2488</v>
      </c>
      <c r="F2957" s="850" t="s">
        <v>5063</v>
      </c>
    </row>
    <row r="2958" spans="5:6">
      <c r="E2958" s="850" t="s">
        <v>5565</v>
      </c>
      <c r="F2958" s="850" t="s">
        <v>8246</v>
      </c>
    </row>
    <row r="2959" spans="5:6">
      <c r="E2959" s="850" t="s">
        <v>8247</v>
      </c>
      <c r="F2959" s="850" t="s">
        <v>4011</v>
      </c>
    </row>
    <row r="2960" spans="5:6">
      <c r="E2960" s="850" t="s">
        <v>6019</v>
      </c>
      <c r="F2960" s="850" t="s">
        <v>8248</v>
      </c>
    </row>
    <row r="2961" spans="5:6">
      <c r="E2961" s="850" t="s">
        <v>8250</v>
      </c>
      <c r="F2961" s="850" t="s">
        <v>8249</v>
      </c>
    </row>
    <row r="2962" spans="5:6">
      <c r="E2962" s="850" t="s">
        <v>8253</v>
      </c>
      <c r="F2962" s="850" t="s">
        <v>8252</v>
      </c>
    </row>
    <row r="2963" spans="5:6">
      <c r="E2963" s="850" t="s">
        <v>8256</v>
      </c>
      <c r="F2963" s="850" t="s">
        <v>8254</v>
      </c>
    </row>
    <row r="2964" spans="5:6">
      <c r="E2964" s="850" t="s">
        <v>1879</v>
      </c>
      <c r="F2964" s="850" t="s">
        <v>8257</v>
      </c>
    </row>
    <row r="2965" spans="5:6">
      <c r="E2965" s="850" t="s">
        <v>3743</v>
      </c>
      <c r="F2965" s="850" t="s">
        <v>5141</v>
      </c>
    </row>
    <row r="2966" spans="5:6">
      <c r="E2966" s="850" t="s">
        <v>5714</v>
      </c>
      <c r="F2966" s="850" t="s">
        <v>1164</v>
      </c>
    </row>
    <row r="2967" spans="5:6">
      <c r="E2967" s="850" t="s">
        <v>761</v>
      </c>
      <c r="F2967" s="850" t="s">
        <v>5998</v>
      </c>
    </row>
    <row r="2968" spans="5:6">
      <c r="E2968" s="850" t="s">
        <v>6660</v>
      </c>
      <c r="F2968" s="850" t="s">
        <v>4077</v>
      </c>
    </row>
    <row r="2969" spans="5:6">
      <c r="E2969" s="850" t="s">
        <v>2817</v>
      </c>
      <c r="F2969" s="850" t="s">
        <v>6403</v>
      </c>
    </row>
    <row r="2970" spans="5:6">
      <c r="E2970" s="850" t="s">
        <v>6571</v>
      </c>
      <c r="F2970" s="850" t="s">
        <v>8259</v>
      </c>
    </row>
    <row r="2971" spans="5:6">
      <c r="E2971" s="850" t="s">
        <v>8260</v>
      </c>
      <c r="F2971" s="850" t="s">
        <v>7080</v>
      </c>
    </row>
    <row r="2972" spans="5:6">
      <c r="E2972" s="850" t="s">
        <v>8261</v>
      </c>
      <c r="F2972" s="850" t="s">
        <v>5852</v>
      </c>
    </row>
    <row r="2973" spans="5:6">
      <c r="E2973" s="850" t="s">
        <v>2076</v>
      </c>
      <c r="F2973" s="850" t="s">
        <v>1054</v>
      </c>
    </row>
    <row r="2974" spans="5:6">
      <c r="E2974" s="850" t="s">
        <v>2908</v>
      </c>
      <c r="F2974" s="850" t="s">
        <v>1127</v>
      </c>
    </row>
    <row r="2975" spans="5:6">
      <c r="E2975" s="850" t="s">
        <v>8264</v>
      </c>
      <c r="F2975" s="850" t="s">
        <v>8263</v>
      </c>
    </row>
    <row r="2976" spans="5:6">
      <c r="E2976" s="850" t="s">
        <v>8267</v>
      </c>
      <c r="F2976" s="850" t="s">
        <v>4428</v>
      </c>
    </row>
    <row r="2977" spans="5:6">
      <c r="E2977" s="850" t="s">
        <v>8269</v>
      </c>
      <c r="F2977" s="850" t="s">
        <v>8268</v>
      </c>
    </row>
    <row r="2978" spans="5:6">
      <c r="E2978" s="850" t="s">
        <v>5545</v>
      </c>
      <c r="F2978" s="850" t="s">
        <v>5295</v>
      </c>
    </row>
    <row r="2979" spans="5:6">
      <c r="E2979" s="850" t="s">
        <v>7844</v>
      </c>
      <c r="F2979" s="850" t="s">
        <v>1051</v>
      </c>
    </row>
    <row r="2980" spans="5:6">
      <c r="E2980" s="850" t="s">
        <v>8270</v>
      </c>
      <c r="F2980" s="850" t="s">
        <v>4133</v>
      </c>
    </row>
    <row r="2981" spans="5:6">
      <c r="E2981" s="850" t="s">
        <v>8058</v>
      </c>
      <c r="F2981" s="850" t="s">
        <v>7835</v>
      </c>
    </row>
    <row r="2982" spans="5:6">
      <c r="E2982" s="850" t="s">
        <v>8272</v>
      </c>
      <c r="F2982" s="850" t="s">
        <v>4280</v>
      </c>
    </row>
    <row r="2983" spans="5:6">
      <c r="E2983" s="850" t="s">
        <v>2197</v>
      </c>
      <c r="F2983" s="850" t="s">
        <v>8273</v>
      </c>
    </row>
    <row r="2984" spans="5:6">
      <c r="E2984" s="850" t="s">
        <v>8274</v>
      </c>
      <c r="F2984" s="850" t="s">
        <v>5665</v>
      </c>
    </row>
    <row r="2985" spans="5:6">
      <c r="E2985" s="850" t="s">
        <v>5491</v>
      </c>
      <c r="F2985" s="850" t="s">
        <v>7082</v>
      </c>
    </row>
    <row r="2986" spans="5:6">
      <c r="E2986" s="850" t="s">
        <v>6702</v>
      </c>
      <c r="F2986" s="850" t="s">
        <v>8185</v>
      </c>
    </row>
    <row r="2987" spans="5:6">
      <c r="E2987" s="850" t="s">
        <v>8276</v>
      </c>
      <c r="F2987" s="850" t="s">
        <v>3485</v>
      </c>
    </row>
    <row r="2988" spans="5:6">
      <c r="E2988" s="850" t="s">
        <v>5948</v>
      </c>
      <c r="F2988" s="850" t="s">
        <v>1851</v>
      </c>
    </row>
    <row r="2989" spans="5:6">
      <c r="E2989" s="850" t="s">
        <v>4706</v>
      </c>
      <c r="F2989" s="850" t="s">
        <v>5805</v>
      </c>
    </row>
    <row r="2990" spans="5:6">
      <c r="E2990" s="850" t="s">
        <v>8278</v>
      </c>
      <c r="F2990" s="850" t="s">
        <v>8277</v>
      </c>
    </row>
    <row r="2991" spans="5:6">
      <c r="E2991" s="850" t="s">
        <v>8282</v>
      </c>
      <c r="F2991" s="850" t="s">
        <v>8280</v>
      </c>
    </row>
    <row r="2992" spans="5:6">
      <c r="E2992" s="850" t="s">
        <v>3106</v>
      </c>
      <c r="F2992" s="850" t="s">
        <v>5872</v>
      </c>
    </row>
    <row r="2993" spans="5:6">
      <c r="E2993" s="850" t="s">
        <v>3368</v>
      </c>
      <c r="F2993" s="850" t="s">
        <v>8283</v>
      </c>
    </row>
    <row r="2994" spans="5:6">
      <c r="E2994" s="850" t="s">
        <v>2748</v>
      </c>
      <c r="F2994" s="850" t="s">
        <v>1968</v>
      </c>
    </row>
    <row r="2995" spans="5:6">
      <c r="E2995" s="850" t="s">
        <v>8286</v>
      </c>
      <c r="F2995" s="850" t="s">
        <v>8284</v>
      </c>
    </row>
    <row r="2996" spans="5:6">
      <c r="E2996" s="850" t="s">
        <v>1026</v>
      </c>
      <c r="F2996" s="850" t="s">
        <v>8287</v>
      </c>
    </row>
    <row r="2997" spans="5:6">
      <c r="E2997" s="850" t="s">
        <v>6033</v>
      </c>
      <c r="F2997" s="850" t="s">
        <v>2604</v>
      </c>
    </row>
    <row r="2998" spans="5:6">
      <c r="E2998" s="850" t="s">
        <v>8288</v>
      </c>
      <c r="F2998" s="850" t="s">
        <v>7241</v>
      </c>
    </row>
    <row r="2999" spans="5:6">
      <c r="E2999" s="850" t="s">
        <v>8290</v>
      </c>
      <c r="F2999" s="850" t="s">
        <v>2424</v>
      </c>
    </row>
    <row r="3000" spans="5:6">
      <c r="E3000" s="850" t="s">
        <v>6737</v>
      </c>
      <c r="F3000" s="850" t="s">
        <v>7088</v>
      </c>
    </row>
    <row r="3001" spans="5:6">
      <c r="E3001" s="850" t="s">
        <v>5550</v>
      </c>
      <c r="F3001" s="850" t="s">
        <v>2304</v>
      </c>
    </row>
    <row r="3002" spans="5:6">
      <c r="E3002" s="850" t="s">
        <v>3533</v>
      </c>
      <c r="F3002" s="850" t="s">
        <v>8291</v>
      </c>
    </row>
    <row r="3003" spans="5:6">
      <c r="E3003" s="850" t="s">
        <v>8293</v>
      </c>
      <c r="F3003" s="850" t="s">
        <v>8292</v>
      </c>
    </row>
    <row r="3004" spans="5:6">
      <c r="E3004" s="850" t="s">
        <v>7047</v>
      </c>
      <c r="F3004" s="850" t="s">
        <v>3604</v>
      </c>
    </row>
    <row r="3005" spans="5:6">
      <c r="E3005" s="850" t="s">
        <v>6794</v>
      </c>
      <c r="F3005" s="850" t="s">
        <v>6876</v>
      </c>
    </row>
    <row r="3006" spans="5:6">
      <c r="E3006" s="850" t="s">
        <v>4838</v>
      </c>
      <c r="F3006" s="850" t="s">
        <v>3645</v>
      </c>
    </row>
    <row r="3007" spans="5:6">
      <c r="E3007" s="850" t="s">
        <v>8294</v>
      </c>
      <c r="F3007" s="850" t="s">
        <v>4610</v>
      </c>
    </row>
    <row r="3008" spans="5:6">
      <c r="E3008" s="850" t="s">
        <v>6890</v>
      </c>
      <c r="F3008" s="850" t="s">
        <v>8295</v>
      </c>
    </row>
    <row r="3009" spans="5:6">
      <c r="E3009" s="850" t="s">
        <v>8297</v>
      </c>
      <c r="F3009" s="850" t="s">
        <v>8296</v>
      </c>
    </row>
    <row r="3010" spans="5:6">
      <c r="E3010" s="850" t="s">
        <v>2554</v>
      </c>
      <c r="F3010" s="850" t="s">
        <v>8298</v>
      </c>
    </row>
    <row r="3011" spans="5:6">
      <c r="E3011" s="850" t="s">
        <v>8303</v>
      </c>
      <c r="F3011" s="850" t="s">
        <v>8300</v>
      </c>
    </row>
    <row r="3012" spans="5:6">
      <c r="E3012" s="850" t="s">
        <v>8306</v>
      </c>
      <c r="F3012" s="850" t="s">
        <v>8305</v>
      </c>
    </row>
    <row r="3013" spans="5:6">
      <c r="E3013" s="850" t="s">
        <v>7610</v>
      </c>
      <c r="F3013" s="850" t="s">
        <v>8307</v>
      </c>
    </row>
    <row r="3014" spans="5:6">
      <c r="E3014" s="850" t="s">
        <v>8310</v>
      </c>
      <c r="F3014" s="850" t="s">
        <v>8163</v>
      </c>
    </row>
    <row r="3015" spans="5:6">
      <c r="E3015" s="850" t="s">
        <v>846</v>
      </c>
      <c r="F3015" s="850" t="s">
        <v>127</v>
      </c>
    </row>
    <row r="3016" spans="5:6">
      <c r="E3016" s="850" t="s">
        <v>1888</v>
      </c>
      <c r="F3016" s="850" t="s">
        <v>8311</v>
      </c>
    </row>
    <row r="3017" spans="5:6">
      <c r="E3017" s="850" t="s">
        <v>7871</v>
      </c>
      <c r="F3017" s="850" t="s">
        <v>7793</v>
      </c>
    </row>
    <row r="3018" spans="5:6">
      <c r="E3018" s="850" t="s">
        <v>6074</v>
      </c>
      <c r="F3018" s="850" t="s">
        <v>8313</v>
      </c>
    </row>
    <row r="3019" spans="5:6">
      <c r="E3019" s="850" t="s">
        <v>8316</v>
      </c>
      <c r="F3019" s="850" t="s">
        <v>6337</v>
      </c>
    </row>
    <row r="3020" spans="5:6">
      <c r="E3020" s="850" t="s">
        <v>4271</v>
      </c>
      <c r="F3020" s="850" t="s">
        <v>6983</v>
      </c>
    </row>
    <row r="3021" spans="5:6">
      <c r="E3021" s="850" t="s">
        <v>5166</v>
      </c>
      <c r="F3021" s="850" t="s">
        <v>8317</v>
      </c>
    </row>
    <row r="3022" spans="5:6">
      <c r="E3022" s="850" t="s">
        <v>5733</v>
      </c>
      <c r="F3022" s="850" t="s">
        <v>8318</v>
      </c>
    </row>
    <row r="3023" spans="5:6">
      <c r="E3023" s="850" t="s">
        <v>8319</v>
      </c>
      <c r="F3023" s="850" t="s">
        <v>4037</v>
      </c>
    </row>
    <row r="3024" spans="5:6">
      <c r="E3024" s="850" t="s">
        <v>8323</v>
      </c>
      <c r="F3024" s="850" t="s">
        <v>8321</v>
      </c>
    </row>
    <row r="3025" spans="5:6">
      <c r="E3025" s="850" t="s">
        <v>8328</v>
      </c>
      <c r="F3025" s="850" t="s">
        <v>8324</v>
      </c>
    </row>
    <row r="3026" spans="5:6">
      <c r="E3026" s="850" t="s">
        <v>1210</v>
      </c>
      <c r="F3026" s="850" t="s">
        <v>179</v>
      </c>
    </row>
    <row r="3027" spans="5:6">
      <c r="E3027" s="850" t="s">
        <v>8329</v>
      </c>
      <c r="F3027" s="850" t="s">
        <v>2882</v>
      </c>
    </row>
    <row r="3028" spans="5:6">
      <c r="E3028" s="850" t="s">
        <v>537</v>
      </c>
      <c r="F3028" s="850" t="s">
        <v>7885</v>
      </c>
    </row>
    <row r="3029" spans="5:6">
      <c r="E3029" s="850" t="s">
        <v>1281</v>
      </c>
      <c r="F3029" s="850" t="s">
        <v>6077</v>
      </c>
    </row>
    <row r="3030" spans="5:6">
      <c r="E3030" s="850" t="s">
        <v>8330</v>
      </c>
      <c r="F3030" s="850" t="s">
        <v>7665</v>
      </c>
    </row>
    <row r="3031" spans="5:6">
      <c r="E3031" s="850" t="s">
        <v>7636</v>
      </c>
      <c r="F3031" s="850" t="s">
        <v>8331</v>
      </c>
    </row>
    <row r="3032" spans="5:6">
      <c r="E3032" s="850" t="s">
        <v>3998</v>
      </c>
      <c r="F3032" s="850" t="s">
        <v>8332</v>
      </c>
    </row>
    <row r="3033" spans="5:6">
      <c r="E3033" s="850" t="s">
        <v>8333</v>
      </c>
      <c r="F3033" s="850" t="s">
        <v>8121</v>
      </c>
    </row>
    <row r="3034" spans="5:6">
      <c r="E3034" s="850" t="s">
        <v>297</v>
      </c>
      <c r="F3034" s="850" t="s">
        <v>716</v>
      </c>
    </row>
    <row r="3035" spans="5:6">
      <c r="E3035" s="850" t="s">
        <v>6630</v>
      </c>
      <c r="F3035" s="850" t="s">
        <v>5471</v>
      </c>
    </row>
    <row r="3036" spans="5:6">
      <c r="E3036" s="850" t="s">
        <v>4200</v>
      </c>
      <c r="F3036" s="850" t="s">
        <v>8334</v>
      </c>
    </row>
    <row r="3037" spans="5:6">
      <c r="E3037" s="850" t="s">
        <v>5891</v>
      </c>
      <c r="F3037" s="850" t="s">
        <v>8337</v>
      </c>
    </row>
    <row r="3038" spans="5:6">
      <c r="E3038" s="850" t="s">
        <v>2513</v>
      </c>
      <c r="F3038" s="850" t="s">
        <v>7326</v>
      </c>
    </row>
    <row r="3039" spans="5:6">
      <c r="E3039" s="850" t="s">
        <v>7662</v>
      </c>
      <c r="F3039" s="850" t="s">
        <v>1607</v>
      </c>
    </row>
    <row r="3040" spans="5:6">
      <c r="E3040" s="850" t="s">
        <v>8338</v>
      </c>
      <c r="F3040" s="850" t="s">
        <v>7863</v>
      </c>
    </row>
    <row r="3041" spans="5:6">
      <c r="E3041" s="850" t="s">
        <v>8339</v>
      </c>
      <c r="F3041" s="850" t="s">
        <v>5765</v>
      </c>
    </row>
    <row r="3042" spans="5:6">
      <c r="E3042" s="850" t="s">
        <v>8340</v>
      </c>
      <c r="F3042" s="850" t="s">
        <v>1949</v>
      </c>
    </row>
    <row r="3043" spans="5:6">
      <c r="E3043" s="850" t="s">
        <v>8341</v>
      </c>
      <c r="F3043" s="850" t="s">
        <v>3130</v>
      </c>
    </row>
    <row r="3044" spans="5:6">
      <c r="E3044" s="850" t="s">
        <v>4949</v>
      </c>
      <c r="F3044" s="850" t="s">
        <v>1984</v>
      </c>
    </row>
    <row r="3045" spans="5:6">
      <c r="E3045" s="850" t="s">
        <v>8343</v>
      </c>
      <c r="F3045" s="850" t="s">
        <v>8342</v>
      </c>
    </row>
    <row r="3046" spans="5:6">
      <c r="E3046" s="850" t="s">
        <v>5016</v>
      </c>
      <c r="F3046" s="850" t="s">
        <v>5393</v>
      </c>
    </row>
    <row r="3047" spans="5:6">
      <c r="E3047" s="850" t="s">
        <v>8070</v>
      </c>
      <c r="F3047" s="850" t="s">
        <v>7760</v>
      </c>
    </row>
    <row r="3048" spans="5:6">
      <c r="E3048" s="850" t="s">
        <v>440</v>
      </c>
      <c r="F3048" s="850" t="s">
        <v>8344</v>
      </c>
    </row>
    <row r="3049" spans="5:6">
      <c r="E3049" s="850" t="s">
        <v>8345</v>
      </c>
      <c r="F3049" s="850" t="s">
        <v>3678</v>
      </c>
    </row>
    <row r="3050" spans="5:6">
      <c r="E3050" s="850" t="s">
        <v>7195</v>
      </c>
      <c r="F3050" s="850" t="s">
        <v>8346</v>
      </c>
    </row>
    <row r="3051" spans="5:6">
      <c r="E3051" s="850" t="s">
        <v>4699</v>
      </c>
      <c r="F3051" s="850" t="s">
        <v>7868</v>
      </c>
    </row>
    <row r="3052" spans="5:6">
      <c r="E3052" s="850" t="s">
        <v>7341</v>
      </c>
      <c r="F3052" s="850" t="s">
        <v>8347</v>
      </c>
    </row>
    <row r="3053" spans="5:6">
      <c r="E3053" s="850" t="s">
        <v>4194</v>
      </c>
      <c r="F3053" s="850" t="s">
        <v>8349</v>
      </c>
    </row>
    <row r="3054" spans="5:6">
      <c r="E3054" s="850" t="s">
        <v>5350</v>
      </c>
      <c r="F3054" s="850" t="s">
        <v>5683</v>
      </c>
    </row>
    <row r="3055" spans="5:6">
      <c r="E3055" s="850" t="s">
        <v>4391</v>
      </c>
      <c r="F3055" s="850" t="s">
        <v>3630</v>
      </c>
    </row>
    <row r="3056" spans="5:6">
      <c r="E3056" s="850" t="s">
        <v>5519</v>
      </c>
      <c r="F3056" s="850" t="s">
        <v>2487</v>
      </c>
    </row>
    <row r="3057" spans="5:6">
      <c r="E3057" s="850" t="s">
        <v>4804</v>
      </c>
      <c r="F3057" s="850" t="s">
        <v>8350</v>
      </c>
    </row>
    <row r="3058" spans="5:6">
      <c r="E3058" s="850" t="s">
        <v>8352</v>
      </c>
      <c r="F3058" s="850" t="s">
        <v>1044</v>
      </c>
    </row>
    <row r="3059" spans="5:6">
      <c r="E3059" s="850" t="s">
        <v>8354</v>
      </c>
      <c r="F3059" s="850" t="s">
        <v>8353</v>
      </c>
    </row>
    <row r="3060" spans="5:6">
      <c r="E3060" s="850" t="s">
        <v>3015</v>
      </c>
      <c r="F3060" s="850" t="s">
        <v>8356</v>
      </c>
    </row>
    <row r="3061" spans="5:6">
      <c r="E3061" s="850" t="s">
        <v>8358</v>
      </c>
      <c r="F3061" s="850" t="s">
        <v>8357</v>
      </c>
    </row>
    <row r="3062" spans="5:6">
      <c r="E3062" s="850" t="s">
        <v>1583</v>
      </c>
      <c r="F3062" s="850" t="s">
        <v>8359</v>
      </c>
    </row>
    <row r="3063" spans="5:6">
      <c r="E3063" s="850" t="s">
        <v>8361</v>
      </c>
      <c r="F3063" s="850" t="s">
        <v>7840</v>
      </c>
    </row>
    <row r="3064" spans="5:6">
      <c r="E3064" s="850" t="s">
        <v>8362</v>
      </c>
      <c r="F3064" s="850" t="s">
        <v>67</v>
      </c>
    </row>
    <row r="3065" spans="5:6">
      <c r="E3065" s="850" t="s">
        <v>8364</v>
      </c>
      <c r="F3065" s="850" t="s">
        <v>4151</v>
      </c>
    </row>
    <row r="3066" spans="5:6">
      <c r="E3066" s="850" t="s">
        <v>8365</v>
      </c>
      <c r="F3066" s="850" t="s">
        <v>3572</v>
      </c>
    </row>
    <row r="3067" spans="5:6">
      <c r="E3067" s="850" t="s">
        <v>8367</v>
      </c>
      <c r="F3067" s="850" t="s">
        <v>8366</v>
      </c>
    </row>
    <row r="3068" spans="5:6">
      <c r="E3068" s="850" t="s">
        <v>1238</v>
      </c>
      <c r="F3068" s="850" t="s">
        <v>583</v>
      </c>
    </row>
    <row r="3069" spans="5:6">
      <c r="E3069" s="850" t="s">
        <v>8368</v>
      </c>
      <c r="F3069" s="850" t="s">
        <v>4058</v>
      </c>
    </row>
    <row r="3070" spans="5:6">
      <c r="E3070" s="850" t="s">
        <v>4852</v>
      </c>
      <c r="F3070" s="850" t="s">
        <v>8369</v>
      </c>
    </row>
    <row r="3071" spans="5:6">
      <c r="E3071" s="850" t="s">
        <v>8371</v>
      </c>
      <c r="F3071" s="850" t="s">
        <v>8370</v>
      </c>
    </row>
    <row r="3072" spans="5:6">
      <c r="E3072" s="850" t="s">
        <v>365</v>
      </c>
      <c r="F3072" s="850" t="s">
        <v>3904</v>
      </c>
    </row>
    <row r="3073" spans="5:6">
      <c r="E3073" s="850" t="s">
        <v>8372</v>
      </c>
      <c r="F3073" s="850" t="s">
        <v>5096</v>
      </c>
    </row>
    <row r="3074" spans="5:6">
      <c r="E3074" s="850" t="s">
        <v>8374</v>
      </c>
      <c r="F3074" s="850" t="s">
        <v>8373</v>
      </c>
    </row>
    <row r="3075" spans="5:6">
      <c r="E3075" s="850" t="s">
        <v>5420</v>
      </c>
      <c r="F3075" s="850" t="s">
        <v>8375</v>
      </c>
    </row>
    <row r="3076" spans="5:6">
      <c r="E3076" s="850" t="s">
        <v>1540</v>
      </c>
      <c r="F3076" s="850" t="s">
        <v>1121</v>
      </c>
    </row>
    <row r="3077" spans="5:6">
      <c r="E3077" s="850" t="s">
        <v>8376</v>
      </c>
      <c r="F3077" s="850" t="s">
        <v>7932</v>
      </c>
    </row>
    <row r="3078" spans="5:6">
      <c r="E3078" s="850" t="s">
        <v>237</v>
      </c>
      <c r="F3078" s="850" t="s">
        <v>7971</v>
      </c>
    </row>
    <row r="3079" spans="5:6">
      <c r="E3079" s="850" t="s">
        <v>8379</v>
      </c>
      <c r="F3079" s="850" t="s">
        <v>8377</v>
      </c>
    </row>
    <row r="3080" spans="5:6">
      <c r="E3080" s="850" t="s">
        <v>6264</v>
      </c>
      <c r="F3080" s="850" t="s">
        <v>8382</v>
      </c>
    </row>
    <row r="3081" spans="5:6">
      <c r="E3081" s="850" t="s">
        <v>3281</v>
      </c>
      <c r="F3081" s="850" t="s">
        <v>6759</v>
      </c>
    </row>
    <row r="3082" spans="5:6">
      <c r="E3082" s="850" t="s">
        <v>684</v>
      </c>
      <c r="F3082" s="850" t="s">
        <v>8383</v>
      </c>
    </row>
    <row r="3083" spans="5:6">
      <c r="E3083" s="850" t="s">
        <v>4410</v>
      </c>
      <c r="F3083" s="850" t="s">
        <v>8384</v>
      </c>
    </row>
    <row r="3084" spans="5:6">
      <c r="E3084" s="850" t="s">
        <v>3556</v>
      </c>
      <c r="F3084" s="850" t="s">
        <v>7332</v>
      </c>
    </row>
    <row r="3085" spans="5:6">
      <c r="E3085" s="850" t="s">
        <v>8386</v>
      </c>
      <c r="F3085" s="850" t="s">
        <v>8385</v>
      </c>
    </row>
    <row r="3086" spans="5:6">
      <c r="E3086" s="850" t="s">
        <v>8387</v>
      </c>
      <c r="F3086" s="850" t="s">
        <v>7951</v>
      </c>
    </row>
    <row r="3087" spans="5:6">
      <c r="E3087" s="850" t="s">
        <v>7698</v>
      </c>
      <c r="F3087" s="850" t="s">
        <v>8389</v>
      </c>
    </row>
    <row r="3088" spans="5:6">
      <c r="E3088" s="850" t="s">
        <v>8391</v>
      </c>
      <c r="F3088" s="850" t="s">
        <v>4162</v>
      </c>
    </row>
    <row r="3089" spans="5:6">
      <c r="E3089" s="850" t="s">
        <v>8393</v>
      </c>
      <c r="F3089" s="850" t="s">
        <v>8392</v>
      </c>
    </row>
    <row r="3090" spans="5:6">
      <c r="E3090" s="850" t="s">
        <v>8396</v>
      </c>
      <c r="F3090" s="850" t="s">
        <v>8394</v>
      </c>
    </row>
    <row r="3091" spans="5:6">
      <c r="E3091" s="850" t="s">
        <v>6636</v>
      </c>
      <c r="F3091" s="850" t="s">
        <v>8397</v>
      </c>
    </row>
    <row r="3092" spans="5:6">
      <c r="E3092" s="850" t="s">
        <v>5449</v>
      </c>
      <c r="F3092" s="850" t="s">
        <v>8398</v>
      </c>
    </row>
    <row r="3093" spans="5:6">
      <c r="E3093" s="850" t="s">
        <v>8401</v>
      </c>
      <c r="F3093" s="850" t="s">
        <v>8400</v>
      </c>
    </row>
    <row r="3094" spans="5:6">
      <c r="E3094" s="850" t="s">
        <v>3038</v>
      </c>
      <c r="F3094" s="850" t="s">
        <v>8403</v>
      </c>
    </row>
    <row r="3095" spans="5:6">
      <c r="E3095" s="850" t="s">
        <v>6050</v>
      </c>
      <c r="F3095" s="850" t="s">
        <v>699</v>
      </c>
    </row>
    <row r="3096" spans="5:6">
      <c r="E3096" s="850" t="s">
        <v>8404</v>
      </c>
      <c r="F3096" s="850" t="s">
        <v>6240</v>
      </c>
    </row>
    <row r="3097" spans="5:6">
      <c r="E3097" s="850" t="s">
        <v>8405</v>
      </c>
      <c r="F3097" s="850" t="s">
        <v>2321</v>
      </c>
    </row>
    <row r="3098" spans="5:6">
      <c r="E3098" s="850" t="s">
        <v>8407</v>
      </c>
      <c r="F3098" s="850" t="s">
        <v>8406</v>
      </c>
    </row>
    <row r="3099" spans="5:6">
      <c r="E3099" s="850" t="s">
        <v>8409</v>
      </c>
      <c r="F3099" s="850" t="s">
        <v>2337</v>
      </c>
    </row>
    <row r="3100" spans="5:6">
      <c r="E3100" s="850" t="s">
        <v>4579</v>
      </c>
      <c r="F3100" s="850" t="s">
        <v>7896</v>
      </c>
    </row>
    <row r="3101" spans="5:6">
      <c r="E3101" s="850" t="s">
        <v>7977</v>
      </c>
      <c r="F3101" s="850" t="s">
        <v>7847</v>
      </c>
    </row>
    <row r="3102" spans="5:6">
      <c r="E3102" s="850" t="s">
        <v>7256</v>
      </c>
      <c r="F3102" s="850" t="s">
        <v>8410</v>
      </c>
    </row>
    <row r="3103" spans="5:6">
      <c r="E3103" s="850" t="s">
        <v>6257</v>
      </c>
      <c r="F3103" s="850" t="s">
        <v>8412</v>
      </c>
    </row>
    <row r="3104" spans="5:6">
      <c r="E3104" s="850" t="s">
        <v>8414</v>
      </c>
      <c r="F3104" s="850" t="s">
        <v>8413</v>
      </c>
    </row>
    <row r="3105" spans="5:6">
      <c r="E3105" s="850" t="s">
        <v>6098</v>
      </c>
      <c r="F3105" s="850" t="s">
        <v>8415</v>
      </c>
    </row>
    <row r="3106" spans="5:6">
      <c r="E3106" s="850" t="s">
        <v>261</v>
      </c>
      <c r="F3106" s="850" t="s">
        <v>8418</v>
      </c>
    </row>
    <row r="3107" spans="5:6">
      <c r="E3107" s="850" t="s">
        <v>2335</v>
      </c>
      <c r="F3107" s="850" t="s">
        <v>5083</v>
      </c>
    </row>
    <row r="3108" spans="5:6">
      <c r="E3108" s="850" t="s">
        <v>1716</v>
      </c>
      <c r="F3108" s="850" t="s">
        <v>2433</v>
      </c>
    </row>
    <row r="3109" spans="5:6">
      <c r="E3109" s="850" t="s">
        <v>8423</v>
      </c>
      <c r="F3109" s="850" t="s">
        <v>8420</v>
      </c>
    </row>
    <row r="3110" spans="5:6">
      <c r="E3110" s="850" t="s">
        <v>6704</v>
      </c>
      <c r="F3110" s="850" t="s">
        <v>8424</v>
      </c>
    </row>
    <row r="3111" spans="5:6">
      <c r="E3111" s="850" t="s">
        <v>2580</v>
      </c>
      <c r="F3111" s="850" t="s">
        <v>8425</v>
      </c>
    </row>
    <row r="3112" spans="5:6">
      <c r="E3112" s="850" t="s">
        <v>715</v>
      </c>
      <c r="F3112" s="850" t="s">
        <v>8427</v>
      </c>
    </row>
    <row r="3113" spans="5:6">
      <c r="E3113" s="850" t="s">
        <v>6615</v>
      </c>
      <c r="F3113" s="850" t="s">
        <v>8429</v>
      </c>
    </row>
    <row r="3114" spans="5:6">
      <c r="E3114" s="850" t="s">
        <v>8430</v>
      </c>
      <c r="F3114" s="850" t="s">
        <v>7525</v>
      </c>
    </row>
    <row r="3115" spans="5:6">
      <c r="E3115" s="850" t="s">
        <v>3663</v>
      </c>
      <c r="F3115" s="850" t="s">
        <v>5556</v>
      </c>
    </row>
    <row r="3116" spans="5:6">
      <c r="E3116" s="850" t="s">
        <v>8431</v>
      </c>
      <c r="F3116" s="850" t="s">
        <v>4030</v>
      </c>
    </row>
    <row r="3117" spans="5:6">
      <c r="E3117" s="850" t="s">
        <v>5773</v>
      </c>
      <c r="F3117" s="850" t="s">
        <v>8433</v>
      </c>
    </row>
    <row r="3118" spans="5:6">
      <c r="E3118" s="850" t="s">
        <v>8436</v>
      </c>
      <c r="F3118" s="850" t="s">
        <v>8434</v>
      </c>
    </row>
    <row r="3119" spans="5:6">
      <c r="E3119" s="850" t="s">
        <v>8440</v>
      </c>
      <c r="F3119" s="850" t="s">
        <v>8439</v>
      </c>
    </row>
    <row r="3120" spans="5:6">
      <c r="E3120" s="850" t="s">
        <v>8441</v>
      </c>
      <c r="F3120" s="850" t="s">
        <v>3419</v>
      </c>
    </row>
    <row r="3121" spans="5:6">
      <c r="E3121" s="850" t="s">
        <v>5117</v>
      </c>
      <c r="F3121" s="850" t="s">
        <v>8443</v>
      </c>
    </row>
    <row r="3122" spans="5:6">
      <c r="E3122" s="850" t="s">
        <v>3546</v>
      </c>
      <c r="F3122" s="850" t="s">
        <v>6641</v>
      </c>
    </row>
    <row r="3123" spans="5:6">
      <c r="E3123" s="850" t="s">
        <v>4485</v>
      </c>
      <c r="F3123" s="850" t="s">
        <v>851</v>
      </c>
    </row>
    <row r="3124" spans="5:6">
      <c r="E3124" s="850" t="s">
        <v>2409</v>
      </c>
      <c r="F3124" s="850" t="s">
        <v>542</v>
      </c>
    </row>
    <row r="3125" spans="5:6">
      <c r="E3125" s="850" t="s">
        <v>7486</v>
      </c>
      <c r="F3125" s="850" t="s">
        <v>1129</v>
      </c>
    </row>
    <row r="3126" spans="5:6">
      <c r="E3126" s="850" t="s">
        <v>7197</v>
      </c>
      <c r="F3126" s="850" t="s">
        <v>8444</v>
      </c>
    </row>
    <row r="3127" spans="5:6">
      <c r="E3127" s="850" t="s">
        <v>567</v>
      </c>
      <c r="F3127" s="850" t="s">
        <v>1650</v>
      </c>
    </row>
    <row r="3128" spans="5:6">
      <c r="E3128" s="850" t="s">
        <v>2004</v>
      </c>
      <c r="F3128" s="850" t="s">
        <v>5026</v>
      </c>
    </row>
    <row r="3129" spans="5:6">
      <c r="E3129" s="850" t="s">
        <v>6896</v>
      </c>
      <c r="F3129" s="850" t="s">
        <v>8446</v>
      </c>
    </row>
    <row r="3130" spans="5:6">
      <c r="E3130" s="850" t="s">
        <v>8449</v>
      </c>
      <c r="F3130" s="850" t="s">
        <v>1788</v>
      </c>
    </row>
    <row r="3131" spans="5:6">
      <c r="E3131" s="850" t="s">
        <v>8451</v>
      </c>
      <c r="F3131" s="850" t="s">
        <v>6667</v>
      </c>
    </row>
    <row r="3132" spans="5:6">
      <c r="E3132" s="850" t="s">
        <v>8453</v>
      </c>
      <c r="F3132" s="850" t="s">
        <v>8452</v>
      </c>
    </row>
    <row r="3133" spans="5:6">
      <c r="E3133" s="850" t="s">
        <v>8454</v>
      </c>
      <c r="F3133" s="850" t="s">
        <v>8289</v>
      </c>
    </row>
    <row r="3134" spans="5:6">
      <c r="E3134" s="850" t="s">
        <v>8455</v>
      </c>
      <c r="F3134" s="850" t="s">
        <v>7799</v>
      </c>
    </row>
    <row r="3135" spans="5:6">
      <c r="E3135" s="850" t="s">
        <v>8360</v>
      </c>
      <c r="F3135" s="850" t="s">
        <v>2166</v>
      </c>
    </row>
    <row r="3136" spans="5:6">
      <c r="E3136" s="850" t="s">
        <v>1165</v>
      </c>
      <c r="F3136" s="850" t="s">
        <v>3997</v>
      </c>
    </row>
    <row r="3137" spans="5:6">
      <c r="E3137" s="850" t="s">
        <v>2802</v>
      </c>
      <c r="F3137" s="850" t="s">
        <v>8456</v>
      </c>
    </row>
    <row r="3138" spans="5:6">
      <c r="E3138" s="850" t="s">
        <v>8457</v>
      </c>
      <c r="F3138" s="850" t="s">
        <v>585</v>
      </c>
    </row>
    <row r="3139" spans="5:6">
      <c r="E3139" s="850" t="s">
        <v>8458</v>
      </c>
      <c r="F3139" s="850" t="s">
        <v>7510</v>
      </c>
    </row>
    <row r="3140" spans="5:6">
      <c r="E3140" s="850" t="s">
        <v>2537</v>
      </c>
      <c r="F3140" s="850" t="s">
        <v>8460</v>
      </c>
    </row>
    <row r="3141" spans="5:6">
      <c r="E3141" s="850" t="s">
        <v>8463</v>
      </c>
      <c r="F3141" s="850" t="s">
        <v>8462</v>
      </c>
    </row>
    <row r="3142" spans="5:6">
      <c r="E3142" s="850" t="s">
        <v>8464</v>
      </c>
      <c r="F3142" s="850" t="s">
        <v>7505</v>
      </c>
    </row>
    <row r="3143" spans="5:6">
      <c r="E3143" s="850" t="s">
        <v>8467</v>
      </c>
      <c r="F3143" s="850" t="s">
        <v>8465</v>
      </c>
    </row>
    <row r="3144" spans="5:6">
      <c r="E3144" s="850" t="s">
        <v>2590</v>
      </c>
      <c r="F3144" s="850" t="s">
        <v>4070</v>
      </c>
    </row>
    <row r="3145" spans="5:6">
      <c r="E3145" s="850" t="s">
        <v>8468</v>
      </c>
      <c r="F3145" s="850" t="s">
        <v>5391</v>
      </c>
    </row>
    <row r="3146" spans="5:6">
      <c r="E3146" s="850" t="s">
        <v>3234</v>
      </c>
      <c r="F3146" s="850" t="s">
        <v>8469</v>
      </c>
    </row>
    <row r="3147" spans="5:6">
      <c r="E3147" s="850" t="s">
        <v>1287</v>
      </c>
      <c r="F3147" s="850" t="s">
        <v>6699</v>
      </c>
    </row>
    <row r="3148" spans="5:6">
      <c r="E3148" s="850" t="s">
        <v>5451</v>
      </c>
      <c r="F3148" s="850" t="s">
        <v>6997</v>
      </c>
    </row>
    <row r="3149" spans="5:6">
      <c r="E3149" s="850" t="s">
        <v>8471</v>
      </c>
      <c r="F3149" s="850" t="s">
        <v>2258</v>
      </c>
    </row>
    <row r="3150" spans="5:6">
      <c r="E3150" s="850" t="s">
        <v>5747</v>
      </c>
      <c r="F3150" s="850" t="s">
        <v>1925</v>
      </c>
    </row>
    <row r="3151" spans="5:6">
      <c r="E3151" s="850" t="s">
        <v>6453</v>
      </c>
      <c r="F3151" s="850" t="s">
        <v>8473</v>
      </c>
    </row>
    <row r="3152" spans="5:6">
      <c r="E3152" s="850" t="s">
        <v>6474</v>
      </c>
      <c r="F3152" s="850" t="s">
        <v>4937</v>
      </c>
    </row>
    <row r="3153" spans="5:6">
      <c r="E3153" s="850" t="s">
        <v>4885</v>
      </c>
      <c r="F3153" s="850" t="s">
        <v>8474</v>
      </c>
    </row>
    <row r="3154" spans="5:6">
      <c r="E3154" s="850" t="s">
        <v>5924</v>
      </c>
      <c r="F3154" s="850" t="s">
        <v>8476</v>
      </c>
    </row>
    <row r="3155" spans="5:6">
      <c r="E3155" s="850" t="s">
        <v>8477</v>
      </c>
      <c r="F3155" s="850" t="s">
        <v>4005</v>
      </c>
    </row>
    <row r="3156" spans="5:6">
      <c r="E3156" s="850" t="s">
        <v>6537</v>
      </c>
      <c r="F3156" s="850" t="s">
        <v>8479</v>
      </c>
    </row>
    <row r="3157" spans="5:6">
      <c r="E3157" s="850" t="s">
        <v>7426</v>
      </c>
      <c r="F3157" s="850" t="s">
        <v>8480</v>
      </c>
    </row>
    <row r="3158" spans="5:6">
      <c r="E3158" s="850" t="s">
        <v>8483</v>
      </c>
      <c r="F3158" s="850" t="s">
        <v>8481</v>
      </c>
    </row>
    <row r="3159" spans="5:6">
      <c r="E3159" s="850" t="s">
        <v>2051</v>
      </c>
      <c r="F3159" s="850" t="s">
        <v>8484</v>
      </c>
    </row>
    <row r="3160" spans="5:6">
      <c r="E3160" s="850" t="s">
        <v>8486</v>
      </c>
      <c r="F3160" s="850" t="s">
        <v>401</v>
      </c>
    </row>
    <row r="3161" spans="5:6">
      <c r="E3161" s="850" t="s">
        <v>6008</v>
      </c>
      <c r="F3161" s="850" t="s">
        <v>963</v>
      </c>
    </row>
    <row r="3162" spans="5:6">
      <c r="E3162" s="850" t="s">
        <v>7422</v>
      </c>
      <c r="F3162" s="850" t="s">
        <v>7491</v>
      </c>
    </row>
    <row r="3163" spans="5:6">
      <c r="E3163" s="850" t="s">
        <v>4995</v>
      </c>
      <c r="F3163" s="850" t="s">
        <v>869</v>
      </c>
    </row>
    <row r="3164" spans="5:6">
      <c r="E3164" s="850" t="s">
        <v>4735</v>
      </c>
      <c r="F3164" s="850" t="s">
        <v>8488</v>
      </c>
    </row>
    <row r="3165" spans="5:6">
      <c r="E3165" s="850" t="s">
        <v>6434</v>
      </c>
      <c r="F3165" s="850" t="s">
        <v>2507</v>
      </c>
    </row>
    <row r="3166" spans="5:6">
      <c r="E3166" s="850" t="s">
        <v>4343</v>
      </c>
      <c r="F3166" s="850" t="s">
        <v>8489</v>
      </c>
    </row>
    <row r="3167" spans="5:6">
      <c r="E3167" s="850" t="s">
        <v>8493</v>
      </c>
      <c r="F3167" s="850" t="s">
        <v>8492</v>
      </c>
    </row>
    <row r="3168" spans="5:6">
      <c r="E3168" s="850" t="s">
        <v>2397</v>
      </c>
      <c r="F3168" s="850" t="s">
        <v>8494</v>
      </c>
    </row>
    <row r="3169" spans="5:6">
      <c r="E3169" s="850" t="s">
        <v>8496</v>
      </c>
      <c r="F3169" s="850" t="s">
        <v>8495</v>
      </c>
    </row>
    <row r="3170" spans="5:6">
      <c r="E3170" s="850" t="s">
        <v>8498</v>
      </c>
      <c r="F3170" s="850" t="s">
        <v>8497</v>
      </c>
    </row>
    <row r="3171" spans="5:6">
      <c r="E3171" s="850" t="s">
        <v>7782</v>
      </c>
      <c r="F3171" s="850" t="s">
        <v>8499</v>
      </c>
    </row>
    <row r="3172" spans="5:6">
      <c r="E3172" s="850" t="s">
        <v>3417</v>
      </c>
      <c r="F3172" s="850" t="s">
        <v>8500</v>
      </c>
    </row>
    <row r="3173" spans="5:6">
      <c r="E3173" s="850" t="s">
        <v>2794</v>
      </c>
      <c r="F3173" s="850" t="s">
        <v>2060</v>
      </c>
    </row>
    <row r="3174" spans="5:6">
      <c r="E3174" s="850" t="s">
        <v>4449</v>
      </c>
      <c r="F3174" s="850" t="s">
        <v>8501</v>
      </c>
    </row>
    <row r="3175" spans="5:6">
      <c r="E3175" s="850" t="s">
        <v>3687</v>
      </c>
      <c r="F3175" s="850" t="s">
        <v>7812</v>
      </c>
    </row>
    <row r="3176" spans="5:6">
      <c r="E3176" s="850" t="s">
        <v>1559</v>
      </c>
      <c r="F3176" s="850" t="s">
        <v>1655</v>
      </c>
    </row>
    <row r="3177" spans="5:6">
      <c r="E3177" s="850" t="s">
        <v>8502</v>
      </c>
      <c r="F3177" s="850" t="s">
        <v>7925</v>
      </c>
    </row>
    <row r="3178" spans="5:6">
      <c r="E3178" s="850" t="s">
        <v>142</v>
      </c>
      <c r="F3178" s="850" t="s">
        <v>2172</v>
      </c>
    </row>
    <row r="3179" spans="5:6">
      <c r="E3179" s="850" t="s">
        <v>8504</v>
      </c>
      <c r="F3179" s="850" t="s">
        <v>4796</v>
      </c>
    </row>
    <row r="3180" spans="5:6">
      <c r="E3180" s="850" t="s">
        <v>36</v>
      </c>
      <c r="F3180" s="850" t="s">
        <v>8505</v>
      </c>
    </row>
    <row r="3181" spans="5:6">
      <c r="E3181" s="850" t="s">
        <v>7626</v>
      </c>
      <c r="F3181" s="850" t="s">
        <v>7739</v>
      </c>
    </row>
    <row r="3182" spans="5:6">
      <c r="E3182" s="850" t="s">
        <v>5669</v>
      </c>
      <c r="F3182" s="850" t="s">
        <v>5638</v>
      </c>
    </row>
    <row r="3183" spans="5:6">
      <c r="E3183" s="850" t="s">
        <v>709</v>
      </c>
      <c r="F3183" s="850" t="s">
        <v>3673</v>
      </c>
    </row>
    <row r="3184" spans="5:6">
      <c r="E3184" s="850" t="s">
        <v>8506</v>
      </c>
      <c r="F3184" s="850" t="s">
        <v>1246</v>
      </c>
    </row>
    <row r="3185" spans="5:6">
      <c r="E3185" s="850" t="s">
        <v>8507</v>
      </c>
      <c r="F3185" s="850" t="s">
        <v>2739</v>
      </c>
    </row>
    <row r="3186" spans="5:6">
      <c r="E3186" s="850" t="s">
        <v>505</v>
      </c>
      <c r="F3186" s="850" t="s">
        <v>8508</v>
      </c>
    </row>
    <row r="3187" spans="5:6">
      <c r="E3187" s="850" t="s">
        <v>6456</v>
      </c>
      <c r="F3187" s="850" t="s">
        <v>7416</v>
      </c>
    </row>
    <row r="3188" spans="5:6">
      <c r="E3188" s="850" t="s">
        <v>3381</v>
      </c>
      <c r="F3188" s="850" t="s">
        <v>8510</v>
      </c>
    </row>
    <row r="3189" spans="5:6">
      <c r="E3189" s="850" t="s">
        <v>8511</v>
      </c>
      <c r="F3189" s="850" t="s">
        <v>6655</v>
      </c>
    </row>
    <row r="3190" spans="5:6">
      <c r="E3190" s="850" t="s">
        <v>8512</v>
      </c>
      <c r="F3190" s="850" t="s">
        <v>2165</v>
      </c>
    </row>
    <row r="3191" spans="5:6">
      <c r="E3191" s="850" t="s">
        <v>982</v>
      </c>
      <c r="F3191" s="850" t="s">
        <v>8513</v>
      </c>
    </row>
    <row r="3192" spans="5:6">
      <c r="E3192" s="850" t="s">
        <v>6499</v>
      </c>
      <c r="F3192" s="850" t="s">
        <v>7864</v>
      </c>
    </row>
    <row r="3193" spans="5:6">
      <c r="E3193" s="850" t="s">
        <v>7226</v>
      </c>
      <c r="F3193" s="850" t="s">
        <v>1277</v>
      </c>
    </row>
    <row r="3194" spans="5:6">
      <c r="E3194" s="850" t="s">
        <v>4277</v>
      </c>
      <c r="F3194" s="850" t="s">
        <v>4429</v>
      </c>
    </row>
    <row r="3195" spans="5:6">
      <c r="E3195" s="850" t="s">
        <v>289</v>
      </c>
      <c r="F3195" s="850" t="s">
        <v>3091</v>
      </c>
    </row>
    <row r="3196" spans="5:6">
      <c r="E3196" s="850" t="s">
        <v>8309</v>
      </c>
      <c r="F3196" s="850" t="s">
        <v>7974</v>
      </c>
    </row>
    <row r="3197" spans="5:6">
      <c r="E3197" s="850" t="s">
        <v>8516</v>
      </c>
      <c r="F3197" s="850" t="s">
        <v>4054</v>
      </c>
    </row>
    <row r="3198" spans="5:6">
      <c r="E3198" s="850" t="s">
        <v>4538</v>
      </c>
      <c r="F3198" s="850" t="s">
        <v>7237</v>
      </c>
    </row>
    <row r="3199" spans="5:6">
      <c r="E3199" s="850" t="s">
        <v>7887</v>
      </c>
      <c r="F3199" s="850" t="s">
        <v>7287</v>
      </c>
    </row>
    <row r="3200" spans="5:6">
      <c r="E3200" s="850" t="s">
        <v>8519</v>
      </c>
      <c r="F3200" s="850" t="s">
        <v>8518</v>
      </c>
    </row>
    <row r="3201" spans="5:6">
      <c r="E3201" s="850" t="s">
        <v>4588</v>
      </c>
      <c r="F3201" s="850" t="s">
        <v>8241</v>
      </c>
    </row>
    <row r="3202" spans="5:6">
      <c r="E3202" s="850" t="s">
        <v>8520</v>
      </c>
      <c r="F3202" s="850" t="s">
        <v>7374</v>
      </c>
    </row>
    <row r="3203" spans="5:6">
      <c r="E3203" s="850" t="s">
        <v>1061</v>
      </c>
      <c r="F3203" s="850" t="s">
        <v>3136</v>
      </c>
    </row>
    <row r="3204" spans="5:6">
      <c r="E3204" s="850" t="s">
        <v>7714</v>
      </c>
      <c r="F3204" s="850" t="s">
        <v>5022</v>
      </c>
    </row>
    <row r="3205" spans="5:6">
      <c r="E3205" s="850" t="s">
        <v>7913</v>
      </c>
      <c r="F3205" s="850" t="s">
        <v>7921</v>
      </c>
    </row>
    <row r="3206" spans="5:6">
      <c r="E3206" s="850" t="s">
        <v>1525</v>
      </c>
      <c r="F3206" s="850" t="s">
        <v>5591</v>
      </c>
    </row>
    <row r="3207" spans="5:6">
      <c r="E3207" s="850" t="s">
        <v>6254</v>
      </c>
      <c r="F3207" s="850" t="s">
        <v>4368</v>
      </c>
    </row>
    <row r="3208" spans="5:6">
      <c r="E3208" s="850" t="s">
        <v>8522</v>
      </c>
      <c r="F3208" s="850" t="s">
        <v>8521</v>
      </c>
    </row>
    <row r="3209" spans="5:6">
      <c r="E3209" s="850" t="s">
        <v>8524</v>
      </c>
      <c r="F3209" s="850" t="s">
        <v>8281</v>
      </c>
    </row>
    <row r="3210" spans="5:6">
      <c r="E3210" s="850" t="s">
        <v>8526</v>
      </c>
      <c r="F3210" s="850" t="s">
        <v>8525</v>
      </c>
    </row>
    <row r="3211" spans="5:6">
      <c r="E3211" s="850" t="s">
        <v>1313</v>
      </c>
      <c r="F3211" s="850" t="s">
        <v>5337</v>
      </c>
    </row>
    <row r="3212" spans="5:6">
      <c r="E3212" s="850" t="s">
        <v>8527</v>
      </c>
      <c r="F3212" s="850" t="s">
        <v>7859</v>
      </c>
    </row>
    <row r="3213" spans="5:6">
      <c r="E3213" s="850" t="s">
        <v>8210</v>
      </c>
      <c r="F3213" s="850" t="s">
        <v>1004</v>
      </c>
    </row>
    <row r="3214" spans="5:6">
      <c r="E3214" s="850" t="s">
        <v>3094</v>
      </c>
      <c r="F3214" s="850" t="s">
        <v>1302</v>
      </c>
    </row>
    <row r="3215" spans="5:6">
      <c r="E3215" s="850" t="s">
        <v>8532</v>
      </c>
      <c r="F3215" s="850" t="s">
        <v>8529</v>
      </c>
    </row>
    <row r="3216" spans="5:6">
      <c r="E3216" s="850" t="s">
        <v>5004</v>
      </c>
      <c r="F3216" s="850" t="s">
        <v>5271</v>
      </c>
    </row>
    <row r="3217" spans="5:6">
      <c r="E3217" s="850" t="s">
        <v>1007</v>
      </c>
      <c r="F3217" s="850" t="s">
        <v>8533</v>
      </c>
    </row>
    <row r="3218" spans="5:6">
      <c r="E3218" s="850" t="s">
        <v>1308</v>
      </c>
      <c r="F3218" s="850" t="s">
        <v>7571</v>
      </c>
    </row>
    <row r="3219" spans="5:6">
      <c r="E3219" s="850" t="s">
        <v>8084</v>
      </c>
      <c r="F3219" s="850" t="s">
        <v>5753</v>
      </c>
    </row>
    <row r="3220" spans="5:6">
      <c r="E3220" s="850" t="s">
        <v>8535</v>
      </c>
      <c r="F3220" s="850" t="s">
        <v>84</v>
      </c>
    </row>
    <row r="3221" spans="5:6">
      <c r="E3221" s="850" t="s">
        <v>8537</v>
      </c>
      <c r="F3221" s="850" t="s">
        <v>8536</v>
      </c>
    </row>
    <row r="3222" spans="5:6">
      <c r="E3222" s="850" t="s">
        <v>4551</v>
      </c>
      <c r="F3222" s="850" t="s">
        <v>8538</v>
      </c>
    </row>
    <row r="3223" spans="5:6">
      <c r="E3223" s="850" t="s">
        <v>8539</v>
      </c>
      <c r="F3223" s="850" t="s">
        <v>5988</v>
      </c>
    </row>
    <row r="3224" spans="5:6">
      <c r="E3224" s="850" t="s">
        <v>5234</v>
      </c>
      <c r="F3224" s="850" t="s">
        <v>6046</v>
      </c>
    </row>
    <row r="3225" spans="5:6">
      <c r="E3225" s="850" t="s">
        <v>7239</v>
      </c>
      <c r="F3225" s="850" t="s">
        <v>7682</v>
      </c>
    </row>
    <row r="3226" spans="5:6">
      <c r="E3226" s="850" t="s">
        <v>8541</v>
      </c>
      <c r="F3226" s="850" t="s">
        <v>8540</v>
      </c>
    </row>
    <row r="3227" spans="5:6">
      <c r="E3227" s="850" t="s">
        <v>8543</v>
      </c>
      <c r="F3227" s="850" t="s">
        <v>8542</v>
      </c>
    </row>
    <row r="3228" spans="5:6">
      <c r="E3228" s="850" t="s">
        <v>7076</v>
      </c>
      <c r="F3228" s="850" t="s">
        <v>8544</v>
      </c>
    </row>
    <row r="3229" spans="5:6">
      <c r="E3229" s="850" t="s">
        <v>8547</v>
      </c>
      <c r="F3229" s="850" t="s">
        <v>8545</v>
      </c>
    </row>
    <row r="3230" spans="5:6">
      <c r="E3230" s="850" t="s">
        <v>7754</v>
      </c>
      <c r="F3230" s="850" t="s">
        <v>8279</v>
      </c>
    </row>
    <row r="3231" spans="5:6">
      <c r="E3231" s="850" t="s">
        <v>8549</v>
      </c>
      <c r="F3231" s="850" t="s">
        <v>8548</v>
      </c>
    </row>
    <row r="3232" spans="5:6">
      <c r="E3232" s="850" t="s">
        <v>5543</v>
      </c>
      <c r="F3232" s="850" t="s">
        <v>2577</v>
      </c>
    </row>
    <row r="3233" spans="5:6">
      <c r="E3233" s="850" t="s">
        <v>2030</v>
      </c>
      <c r="F3233" s="850" t="s">
        <v>8550</v>
      </c>
    </row>
    <row r="3234" spans="5:6">
      <c r="E3234" s="850" t="s">
        <v>8552</v>
      </c>
      <c r="F3234" s="850" t="s">
        <v>8551</v>
      </c>
    </row>
    <row r="3235" spans="5:6">
      <c r="E3235" s="850" t="s">
        <v>3081</v>
      </c>
      <c r="F3235" s="850" t="s">
        <v>7643</v>
      </c>
    </row>
    <row r="3236" spans="5:6">
      <c r="E3236" s="850" t="s">
        <v>8554</v>
      </c>
      <c r="F3236" s="850" t="s">
        <v>8553</v>
      </c>
    </row>
    <row r="3237" spans="5:6">
      <c r="E3237" s="850" t="s">
        <v>3859</v>
      </c>
      <c r="F3237" s="850" t="s">
        <v>8555</v>
      </c>
    </row>
    <row r="3238" spans="5:6">
      <c r="E3238" s="850" t="s">
        <v>5677</v>
      </c>
      <c r="F3238" s="850" t="s">
        <v>8556</v>
      </c>
    </row>
    <row r="3239" spans="5:6">
      <c r="E3239" s="850" t="s">
        <v>2234</v>
      </c>
      <c r="F3239" s="850" t="s">
        <v>1976</v>
      </c>
    </row>
    <row r="3240" spans="5:6">
      <c r="E3240" s="850" t="s">
        <v>8559</v>
      </c>
      <c r="F3240" s="850" t="s">
        <v>8557</v>
      </c>
    </row>
    <row r="3241" spans="5:6">
      <c r="E3241" s="850" t="s">
        <v>8560</v>
      </c>
      <c r="F3241" s="850" t="s">
        <v>5614</v>
      </c>
    </row>
    <row r="3242" spans="5:6">
      <c r="E3242" s="850" t="s">
        <v>4378</v>
      </c>
      <c r="F3242" s="850" t="s">
        <v>2026</v>
      </c>
    </row>
    <row r="3243" spans="5:6">
      <c r="E3243" s="850" t="s">
        <v>8561</v>
      </c>
      <c r="F3243" s="850" t="s">
        <v>3848</v>
      </c>
    </row>
    <row r="3244" spans="5:6">
      <c r="E3244" s="850" t="s">
        <v>4862</v>
      </c>
      <c r="F3244" s="850" t="s">
        <v>8562</v>
      </c>
    </row>
    <row r="3245" spans="5:6">
      <c r="E3245" s="850" t="s">
        <v>8565</v>
      </c>
      <c r="F3245" s="850" t="s">
        <v>6883</v>
      </c>
    </row>
    <row r="3246" spans="5:6">
      <c r="E3246" s="850" t="s">
        <v>8567</v>
      </c>
      <c r="F3246" s="850" t="s">
        <v>8566</v>
      </c>
    </row>
    <row r="3247" spans="5:6">
      <c r="E3247" s="850" t="s">
        <v>8568</v>
      </c>
      <c r="F3247" s="850" t="s">
        <v>326</v>
      </c>
    </row>
    <row r="3248" spans="5:6">
      <c r="E3248" s="850" t="s">
        <v>6376</v>
      </c>
      <c r="F3248" s="850" t="s">
        <v>8569</v>
      </c>
    </row>
    <row r="3249" spans="5:6">
      <c r="E3249" s="850" t="s">
        <v>7090</v>
      </c>
      <c r="F3249" s="850" t="s">
        <v>8570</v>
      </c>
    </row>
    <row r="3250" spans="5:6">
      <c r="E3250" s="850" t="s">
        <v>8571</v>
      </c>
      <c r="F3250" s="850" t="s">
        <v>4560</v>
      </c>
    </row>
    <row r="3251" spans="5:6">
      <c r="E3251" s="850" t="s">
        <v>8572</v>
      </c>
      <c r="F3251" s="850" t="s">
        <v>1070</v>
      </c>
    </row>
    <row r="3252" spans="5:6">
      <c r="E3252" s="850" t="s">
        <v>8573</v>
      </c>
      <c r="F3252" s="850" t="s">
        <v>2940</v>
      </c>
    </row>
    <row r="3253" spans="5:6">
      <c r="E3253" s="850" t="s">
        <v>6495</v>
      </c>
      <c r="F3253" s="850" t="s">
        <v>2832</v>
      </c>
    </row>
    <row r="3254" spans="5:6">
      <c r="E3254" s="850" t="s">
        <v>8575</v>
      </c>
      <c r="F3254" s="850" t="s">
        <v>8574</v>
      </c>
    </row>
    <row r="3255" spans="5:6">
      <c r="E3255" s="850" t="s">
        <v>1880</v>
      </c>
      <c r="F3255" s="850" t="s">
        <v>8576</v>
      </c>
    </row>
    <row r="3256" spans="5:6">
      <c r="E3256" s="850" t="s">
        <v>8578</v>
      </c>
      <c r="F3256" s="850" t="s">
        <v>5513</v>
      </c>
    </row>
    <row r="3257" spans="5:6">
      <c r="E3257" s="850" t="s">
        <v>8579</v>
      </c>
      <c r="F3257" s="850" t="s">
        <v>122</v>
      </c>
    </row>
    <row r="3258" spans="5:6">
      <c r="E3258" s="850" t="s">
        <v>8087</v>
      </c>
      <c r="F3258" s="850" t="s">
        <v>8580</v>
      </c>
    </row>
    <row r="3259" spans="5:6">
      <c r="E3259" s="850" t="s">
        <v>6609</v>
      </c>
      <c r="F3259" s="850" t="s">
        <v>8275</v>
      </c>
    </row>
    <row r="3260" spans="5:6">
      <c r="E3260" s="850" t="s">
        <v>8583</v>
      </c>
      <c r="F3260" s="850" t="s">
        <v>8581</v>
      </c>
    </row>
    <row r="3261" spans="5:6">
      <c r="E3261" s="850" t="s">
        <v>8584</v>
      </c>
      <c r="F3261" s="850" t="s">
        <v>4752</v>
      </c>
    </row>
    <row r="3262" spans="5:6">
      <c r="E3262" s="850" t="s">
        <v>8585</v>
      </c>
      <c r="F3262" s="850" t="s">
        <v>8117</v>
      </c>
    </row>
    <row r="3263" spans="5:6">
      <c r="E3263" s="850" t="s">
        <v>8586</v>
      </c>
      <c r="F3263" s="850" t="s">
        <v>367</v>
      </c>
    </row>
    <row r="3264" spans="5:6">
      <c r="E3264" s="850" t="s">
        <v>8590</v>
      </c>
      <c r="F3264" s="850" t="s">
        <v>8589</v>
      </c>
    </row>
    <row r="3265" spans="5:6">
      <c r="E3265" s="850" t="s">
        <v>4160</v>
      </c>
      <c r="F3265" s="850" t="s">
        <v>8592</v>
      </c>
    </row>
    <row r="3266" spans="5:6">
      <c r="E3266" s="850" t="s">
        <v>4351</v>
      </c>
      <c r="F3266" s="850" t="s">
        <v>7556</v>
      </c>
    </row>
    <row r="3267" spans="5:6">
      <c r="E3267" s="850" t="s">
        <v>8594</v>
      </c>
      <c r="F3267" s="850" t="s">
        <v>8593</v>
      </c>
    </row>
    <row r="3268" spans="5:6">
      <c r="E3268" s="850" t="s">
        <v>5606</v>
      </c>
      <c r="F3268" s="850" t="s">
        <v>8595</v>
      </c>
    </row>
    <row r="3269" spans="5:6">
      <c r="E3269" s="850" t="s">
        <v>3315</v>
      </c>
      <c r="F3269" s="850" t="s">
        <v>5445</v>
      </c>
    </row>
    <row r="3270" spans="5:6">
      <c r="E3270" s="850" t="s">
        <v>8598</v>
      </c>
      <c r="F3270" s="850" t="s">
        <v>8597</v>
      </c>
    </row>
    <row r="3271" spans="5:6">
      <c r="E3271" s="850" t="s">
        <v>6343</v>
      </c>
      <c r="F3271" s="850" t="s">
        <v>8601</v>
      </c>
    </row>
    <row r="3272" spans="5:6">
      <c r="E3272" s="850" t="s">
        <v>6333</v>
      </c>
      <c r="F3272" s="850" t="s">
        <v>654</v>
      </c>
    </row>
    <row r="3273" spans="5:6">
      <c r="E3273" s="850" t="s">
        <v>3961</v>
      </c>
      <c r="F3273" s="850" t="s">
        <v>6756</v>
      </c>
    </row>
    <row r="3274" spans="5:6">
      <c r="E3274" s="850" t="s">
        <v>7206</v>
      </c>
      <c r="F3274" s="850" t="s">
        <v>8603</v>
      </c>
    </row>
    <row r="3275" spans="5:6">
      <c r="E3275" s="850" t="s">
        <v>8604</v>
      </c>
      <c r="F3275" s="850" t="s">
        <v>7958</v>
      </c>
    </row>
    <row r="3276" spans="5:6">
      <c r="E3276" s="850" t="s">
        <v>8607</v>
      </c>
      <c r="F3276" s="850" t="s">
        <v>8606</v>
      </c>
    </row>
    <row r="3277" spans="5:6">
      <c r="E3277" s="850" t="s">
        <v>324</v>
      </c>
      <c r="F3277" s="850" t="s">
        <v>7387</v>
      </c>
    </row>
    <row r="3278" spans="5:6">
      <c r="E3278" s="850" t="s">
        <v>8611</v>
      </c>
      <c r="F3278" s="850" t="s">
        <v>8609</v>
      </c>
    </row>
    <row r="3279" spans="5:6">
      <c r="E3279" s="850" t="s">
        <v>3454</v>
      </c>
      <c r="F3279" s="850" t="s">
        <v>7944</v>
      </c>
    </row>
    <row r="3280" spans="5:6">
      <c r="E3280" s="850" t="s">
        <v>8461</v>
      </c>
      <c r="F3280" s="850" t="s">
        <v>7537</v>
      </c>
    </row>
    <row r="3281" spans="5:6">
      <c r="E3281" s="850" t="s">
        <v>5598</v>
      </c>
      <c r="F3281" s="850" t="s">
        <v>8612</v>
      </c>
    </row>
    <row r="3282" spans="5:6">
      <c r="E3282" s="850" t="s">
        <v>8613</v>
      </c>
      <c r="F3282" s="850" t="s">
        <v>456</v>
      </c>
    </row>
    <row r="3283" spans="5:6">
      <c r="E3283" s="850" t="s">
        <v>2598</v>
      </c>
      <c r="F3283" s="850" t="s">
        <v>3061</v>
      </c>
    </row>
    <row r="3284" spans="5:6">
      <c r="E3284" s="850" t="s">
        <v>2919</v>
      </c>
      <c r="F3284" s="850" t="s">
        <v>6727</v>
      </c>
    </row>
    <row r="3285" spans="5:6">
      <c r="E3285" s="850" t="s">
        <v>8615</v>
      </c>
      <c r="F3285" s="850" t="s">
        <v>8614</v>
      </c>
    </row>
    <row r="3286" spans="5:6">
      <c r="E3286" s="850" t="s">
        <v>4141</v>
      </c>
      <c r="F3286" s="850" t="s">
        <v>8616</v>
      </c>
    </row>
    <row r="3287" spans="5:6">
      <c r="E3287" s="850" t="s">
        <v>8617</v>
      </c>
      <c r="F3287" s="850" t="s">
        <v>3942</v>
      </c>
    </row>
    <row r="3288" spans="5:6">
      <c r="E3288" s="850" t="s">
        <v>1299</v>
      </c>
      <c r="F3288" s="850" t="s">
        <v>8619</v>
      </c>
    </row>
    <row r="3289" spans="5:6">
      <c r="E3289" s="850" t="s">
        <v>3718</v>
      </c>
      <c r="F3289" s="850" t="s">
        <v>8621</v>
      </c>
    </row>
    <row r="3290" spans="5:6">
      <c r="E3290" s="850" t="s">
        <v>8472</v>
      </c>
      <c r="F3290" s="850" t="s">
        <v>8622</v>
      </c>
    </row>
    <row r="3291" spans="5:6">
      <c r="E3291" s="850" t="s">
        <v>8623</v>
      </c>
      <c r="F3291" s="850" t="s">
        <v>2043</v>
      </c>
    </row>
    <row r="3292" spans="5:6">
      <c r="E3292" s="850" t="s">
        <v>8625</v>
      </c>
      <c r="F3292" s="850" t="s">
        <v>8624</v>
      </c>
    </row>
    <row r="3293" spans="5:6">
      <c r="E3293" s="850" t="s">
        <v>5099</v>
      </c>
      <c r="F3293" s="850" t="s">
        <v>4155</v>
      </c>
    </row>
    <row r="3294" spans="5:6">
      <c r="E3294" s="850" t="s">
        <v>2314</v>
      </c>
      <c r="F3294" s="850" t="s">
        <v>7605</v>
      </c>
    </row>
    <row r="3295" spans="5:6">
      <c r="E3295" s="850" t="s">
        <v>8627</v>
      </c>
      <c r="F3295" s="850" t="s">
        <v>8626</v>
      </c>
    </row>
    <row r="3296" spans="5:6">
      <c r="E3296" s="850" t="s">
        <v>2913</v>
      </c>
      <c r="F3296" s="850" t="s">
        <v>8207</v>
      </c>
    </row>
    <row r="3297" spans="5:6">
      <c r="E3297" s="850" t="s">
        <v>7702</v>
      </c>
      <c r="F3297" s="850" t="s">
        <v>8628</v>
      </c>
    </row>
    <row r="3298" spans="5:6">
      <c r="E3298" s="850" t="s">
        <v>8630</v>
      </c>
      <c r="F3298" s="850" t="s">
        <v>8629</v>
      </c>
    </row>
    <row r="3299" spans="5:6">
      <c r="E3299" s="850" t="s">
        <v>8633</v>
      </c>
      <c r="F3299" s="850" t="s">
        <v>8631</v>
      </c>
    </row>
    <row r="3300" spans="5:6">
      <c r="E3300" s="850" t="s">
        <v>8635</v>
      </c>
      <c r="F3300" s="850" t="s">
        <v>3448</v>
      </c>
    </row>
    <row r="3301" spans="5:6">
      <c r="E3301" s="850" t="s">
        <v>8636</v>
      </c>
      <c r="F3301" s="850" t="s">
        <v>7579</v>
      </c>
    </row>
    <row r="3302" spans="5:6">
      <c r="E3302" s="850" t="s">
        <v>3089</v>
      </c>
      <c r="F3302" s="850" t="s">
        <v>8637</v>
      </c>
    </row>
    <row r="3303" spans="5:6">
      <c r="E3303" s="850" t="s">
        <v>6396</v>
      </c>
      <c r="F3303" s="850" t="s">
        <v>1639</v>
      </c>
    </row>
    <row r="3304" spans="5:6">
      <c r="E3304" s="850" t="s">
        <v>4857</v>
      </c>
      <c r="F3304" s="850" t="s">
        <v>4878</v>
      </c>
    </row>
    <row r="3305" spans="5:6">
      <c r="E3305" s="850" t="s">
        <v>5201</v>
      </c>
      <c r="F3305" s="850" t="s">
        <v>6518</v>
      </c>
    </row>
    <row r="3306" spans="5:6">
      <c r="E3306" s="850" t="s">
        <v>8638</v>
      </c>
      <c r="F3306" s="850" t="s">
        <v>4177</v>
      </c>
    </row>
    <row r="3307" spans="5:6">
      <c r="E3307" s="850" t="s">
        <v>5473</v>
      </c>
      <c r="F3307" s="850" t="s">
        <v>8639</v>
      </c>
    </row>
    <row r="3308" spans="5:6">
      <c r="E3308" s="850" t="s">
        <v>8642</v>
      </c>
      <c r="F3308" s="850" t="s">
        <v>132</v>
      </c>
    </row>
    <row r="3309" spans="5:6">
      <c r="E3309" s="850" t="s">
        <v>1328</v>
      </c>
      <c r="F3309" s="850" t="s">
        <v>8643</v>
      </c>
    </row>
    <row r="3310" spans="5:6">
      <c r="E3310" s="850" t="s">
        <v>8644</v>
      </c>
      <c r="F3310" s="850" t="s">
        <v>702</v>
      </c>
    </row>
    <row r="3311" spans="5:6">
      <c r="E3311" s="850" t="s">
        <v>8422</v>
      </c>
      <c r="F3311" s="850" t="s">
        <v>7210</v>
      </c>
    </row>
    <row r="3312" spans="5:6">
      <c r="E3312" s="850" t="s">
        <v>8645</v>
      </c>
      <c r="F3312" s="850" t="s">
        <v>5640</v>
      </c>
    </row>
    <row r="3313" spans="5:6">
      <c r="E3313" s="850" t="s">
        <v>8646</v>
      </c>
      <c r="F3313" s="850" t="s">
        <v>8155</v>
      </c>
    </row>
    <row r="3314" spans="5:6">
      <c r="E3314" s="850" t="s">
        <v>1943</v>
      </c>
      <c r="F3314" s="850" t="s">
        <v>2933</v>
      </c>
    </row>
    <row r="3315" spans="5:6">
      <c r="E3315" s="850" t="s">
        <v>2587</v>
      </c>
      <c r="F3315" s="850" t="s">
        <v>7432</v>
      </c>
    </row>
    <row r="3316" spans="5:6">
      <c r="E3316" s="850" t="s">
        <v>2334</v>
      </c>
      <c r="F3316" s="850" t="s">
        <v>4371</v>
      </c>
    </row>
    <row r="3317" spans="5:6">
      <c r="E3317" s="850" t="s">
        <v>8221</v>
      </c>
      <c r="F3317" s="850" t="s">
        <v>1023</v>
      </c>
    </row>
    <row r="3318" spans="5:6">
      <c r="E3318" s="850" t="s">
        <v>3530</v>
      </c>
      <c r="F3318" s="850" t="s">
        <v>8647</v>
      </c>
    </row>
    <row r="3319" spans="5:6">
      <c r="E3319" s="850" t="s">
        <v>6799</v>
      </c>
      <c r="F3319" s="850" t="s">
        <v>8649</v>
      </c>
    </row>
    <row r="3320" spans="5:6">
      <c r="E3320" s="850" t="s">
        <v>500</v>
      </c>
      <c r="F3320" s="850" t="s">
        <v>8650</v>
      </c>
    </row>
    <row r="3321" spans="5:6">
      <c r="E3321" s="850" t="s">
        <v>8651</v>
      </c>
      <c r="F3321" s="850" t="s">
        <v>6680</v>
      </c>
    </row>
    <row r="3322" spans="5:6">
      <c r="E3322" s="850" t="s">
        <v>3983</v>
      </c>
      <c r="F3322" s="850" t="s">
        <v>8652</v>
      </c>
    </row>
    <row r="3323" spans="5:6">
      <c r="E3323" s="850" t="s">
        <v>8654</v>
      </c>
      <c r="F3323" s="850" t="s">
        <v>4186</v>
      </c>
    </row>
    <row r="3324" spans="5:6">
      <c r="E3324" s="850" t="s">
        <v>7259</v>
      </c>
      <c r="F3324" s="850" t="s">
        <v>3651</v>
      </c>
    </row>
    <row r="3325" spans="5:6">
      <c r="E3325" s="850" t="s">
        <v>8656</v>
      </c>
      <c r="F3325" s="850" t="s">
        <v>7845</v>
      </c>
    </row>
    <row r="3326" spans="5:6">
      <c r="E3326" s="850" t="s">
        <v>8104</v>
      </c>
      <c r="F3326" s="850" t="s">
        <v>8658</v>
      </c>
    </row>
    <row r="3327" spans="5:6">
      <c r="E3327" s="850" t="s">
        <v>8660</v>
      </c>
      <c r="F3327" s="850" t="s">
        <v>8659</v>
      </c>
    </row>
    <row r="3328" spans="5:6">
      <c r="E3328" s="850" t="s">
        <v>8664</v>
      </c>
      <c r="F3328" s="850" t="s">
        <v>8661</v>
      </c>
    </row>
    <row r="3329" spans="5:6">
      <c r="E3329" s="850" t="s">
        <v>8667</v>
      </c>
      <c r="F3329" s="850" t="s">
        <v>8665</v>
      </c>
    </row>
    <row r="3330" spans="5:6">
      <c r="E3330" s="850" t="s">
        <v>4732</v>
      </c>
      <c r="F3330" s="850" t="s">
        <v>8668</v>
      </c>
    </row>
    <row r="3331" spans="5:6">
      <c r="E3331" s="850" t="s">
        <v>8670</v>
      </c>
      <c r="F3331" s="850" t="s">
        <v>8669</v>
      </c>
    </row>
    <row r="3332" spans="5:6">
      <c r="E3332" s="850" t="s">
        <v>8671</v>
      </c>
      <c r="F3332" s="850" t="s">
        <v>4462</v>
      </c>
    </row>
    <row r="3333" spans="5:6">
      <c r="E3333" s="850" t="s">
        <v>8673</v>
      </c>
      <c r="F3333" s="850" t="s">
        <v>8672</v>
      </c>
    </row>
    <row r="3334" spans="5:6">
      <c r="E3334" s="850" t="s">
        <v>8676</v>
      </c>
      <c r="F3334" s="850" t="s">
        <v>8674</v>
      </c>
    </row>
    <row r="3335" spans="5:6">
      <c r="E3335" s="850" t="s">
        <v>1325</v>
      </c>
      <c r="F3335" s="850" t="s">
        <v>5502</v>
      </c>
    </row>
    <row r="3336" spans="5:6">
      <c r="E3336" s="850" t="s">
        <v>8678</v>
      </c>
      <c r="F3336" s="850" t="s">
        <v>8677</v>
      </c>
    </row>
    <row r="3337" spans="5:6">
      <c r="E3337" s="850" t="s">
        <v>8620</v>
      </c>
      <c r="F3337" s="850" t="s">
        <v>6469</v>
      </c>
    </row>
    <row r="3338" spans="5:6">
      <c r="E3338" s="850" t="s">
        <v>8682</v>
      </c>
      <c r="F3338" s="850" t="s">
        <v>8681</v>
      </c>
    </row>
    <row r="3339" spans="5:6">
      <c r="E3339" s="850" t="s">
        <v>8684</v>
      </c>
      <c r="F3339" s="850" t="s">
        <v>143</v>
      </c>
    </row>
    <row r="3340" spans="5:6">
      <c r="E3340" s="850" t="s">
        <v>8685</v>
      </c>
      <c r="F3340" s="850" t="s">
        <v>3269</v>
      </c>
    </row>
    <row r="3341" spans="5:6">
      <c r="E3341" s="850" t="s">
        <v>8688</v>
      </c>
      <c r="F3341" s="850" t="s">
        <v>8686</v>
      </c>
    </row>
    <row r="3342" spans="5:6">
      <c r="E3342" s="850" t="s">
        <v>8690</v>
      </c>
      <c r="F3342" s="850" t="s">
        <v>8689</v>
      </c>
    </row>
    <row r="3343" spans="5:6">
      <c r="E3343" s="850" t="s">
        <v>6182</v>
      </c>
      <c r="F3343" s="850" t="s">
        <v>8135</v>
      </c>
    </row>
    <row r="3344" spans="5:6">
      <c r="E3344" s="850" t="s">
        <v>8692</v>
      </c>
      <c r="F3344" s="850" t="s">
        <v>8691</v>
      </c>
    </row>
    <row r="3345" spans="5:6">
      <c r="E3345" s="850" t="s">
        <v>4021</v>
      </c>
      <c r="F3345" s="850" t="s">
        <v>6824</v>
      </c>
    </row>
    <row r="3346" spans="5:6">
      <c r="E3346" s="850" t="s">
        <v>8251</v>
      </c>
      <c r="F3346" s="850" t="s">
        <v>8693</v>
      </c>
    </row>
    <row r="3347" spans="5:6">
      <c r="E3347" s="850" t="s">
        <v>3141</v>
      </c>
      <c r="F3347" s="850" t="s">
        <v>4680</v>
      </c>
    </row>
    <row r="3348" spans="5:6">
      <c r="E3348" s="850" t="s">
        <v>8694</v>
      </c>
      <c r="F3348" s="850" t="s">
        <v>6966</v>
      </c>
    </row>
    <row r="3349" spans="5:6">
      <c r="E3349" s="850" t="s">
        <v>1576</v>
      </c>
      <c r="F3349" s="850" t="s">
        <v>8695</v>
      </c>
    </row>
    <row r="3350" spans="5:6">
      <c r="E3350" s="850" t="s">
        <v>331</v>
      </c>
      <c r="F3350" s="850" t="s">
        <v>5071</v>
      </c>
    </row>
    <row r="3351" spans="5:6">
      <c r="E3351" s="850" t="s">
        <v>1881</v>
      </c>
      <c r="F3351" s="850" t="s">
        <v>8021</v>
      </c>
    </row>
    <row r="3352" spans="5:6">
      <c r="E3352" s="850" t="s">
        <v>7439</v>
      </c>
      <c r="F3352" s="850" t="s">
        <v>2007</v>
      </c>
    </row>
    <row r="3353" spans="5:6">
      <c r="E3353" s="850" t="s">
        <v>8697</v>
      </c>
      <c r="F3353" s="850" t="s">
        <v>6757</v>
      </c>
    </row>
    <row r="3354" spans="5:6">
      <c r="E3354" s="850" t="s">
        <v>7804</v>
      </c>
      <c r="F3354" s="850" t="s">
        <v>5966</v>
      </c>
    </row>
    <row r="3355" spans="5:6">
      <c r="E3355" s="850" t="s">
        <v>3843</v>
      </c>
      <c r="F3355" s="850" t="s">
        <v>1479</v>
      </c>
    </row>
    <row r="3356" spans="5:6">
      <c r="E3356" s="850" t="s">
        <v>510</v>
      </c>
      <c r="F3356" s="850" t="s">
        <v>7100</v>
      </c>
    </row>
    <row r="3357" spans="5:6">
      <c r="E3357" s="850" t="s">
        <v>5586</v>
      </c>
      <c r="F3357" s="850" t="s">
        <v>8698</v>
      </c>
    </row>
    <row r="3358" spans="5:6">
      <c r="E3358" s="850" t="s">
        <v>5432</v>
      </c>
      <c r="F3358" s="850" t="s">
        <v>8700</v>
      </c>
    </row>
    <row r="3359" spans="5:6">
      <c r="E3359" s="850" t="s">
        <v>8701</v>
      </c>
      <c r="F3359" s="850" t="s">
        <v>349</v>
      </c>
    </row>
    <row r="3360" spans="5:6">
      <c r="E3360" s="850" t="s">
        <v>8703</v>
      </c>
      <c r="F3360" s="850" t="s">
        <v>8702</v>
      </c>
    </row>
    <row r="3361" spans="5:6">
      <c r="E3361" s="850" t="s">
        <v>2294</v>
      </c>
      <c r="F3361" s="850" t="s">
        <v>4745</v>
      </c>
    </row>
    <row r="3362" spans="5:6">
      <c r="E3362" s="850" t="s">
        <v>8705</v>
      </c>
      <c r="F3362" s="850" t="s">
        <v>8704</v>
      </c>
    </row>
    <row r="3363" spans="5:6">
      <c r="E3363" s="850" t="s">
        <v>8706</v>
      </c>
      <c r="F3363" s="850" t="s">
        <v>7941</v>
      </c>
    </row>
    <row r="3364" spans="5:6">
      <c r="E3364" s="850" t="s">
        <v>2639</v>
      </c>
      <c r="F3364" s="850" t="s">
        <v>8707</v>
      </c>
    </row>
    <row r="3365" spans="5:6">
      <c r="E3365" s="850" t="s">
        <v>2211</v>
      </c>
      <c r="F3365" s="850" t="s">
        <v>7242</v>
      </c>
    </row>
    <row r="3366" spans="5:6">
      <c r="E3366" s="850" t="s">
        <v>8709</v>
      </c>
      <c r="F3366" s="850" t="s">
        <v>3220</v>
      </c>
    </row>
    <row r="3367" spans="5:6">
      <c r="E3367" s="850" t="s">
        <v>6282</v>
      </c>
      <c r="F3367" s="850" t="s">
        <v>3950</v>
      </c>
    </row>
    <row r="3368" spans="5:6">
      <c r="E3368" s="850" t="s">
        <v>8711</v>
      </c>
      <c r="F3368" s="850" t="s">
        <v>7274</v>
      </c>
    </row>
    <row r="3369" spans="5:6">
      <c r="E3369" s="850" t="s">
        <v>1991</v>
      </c>
      <c r="F3369" s="850" t="s">
        <v>8712</v>
      </c>
    </row>
    <row r="3370" spans="5:6">
      <c r="E3370" s="850" t="s">
        <v>8714</v>
      </c>
      <c r="F3370" s="850" t="s">
        <v>1124</v>
      </c>
    </row>
    <row r="3371" spans="5:6">
      <c r="E3371" s="850" t="s">
        <v>8716</v>
      </c>
      <c r="F3371" s="850" t="s">
        <v>5302</v>
      </c>
    </row>
    <row r="3372" spans="5:6">
      <c r="E3372" s="850" t="s">
        <v>6854</v>
      </c>
      <c r="F3372" s="850" t="s">
        <v>8717</v>
      </c>
    </row>
    <row r="3373" spans="5:6">
      <c r="E3373" s="850" t="s">
        <v>687</v>
      </c>
      <c r="F3373" s="850" t="s">
        <v>3619</v>
      </c>
    </row>
    <row r="3374" spans="5:6">
      <c r="E3374" s="850" t="s">
        <v>8718</v>
      </c>
      <c r="F3374" s="850" t="s">
        <v>4466</v>
      </c>
    </row>
    <row r="3375" spans="5:6">
      <c r="E3375" s="850" t="s">
        <v>8719</v>
      </c>
      <c r="F3375" s="850" t="s">
        <v>1292</v>
      </c>
    </row>
    <row r="3376" spans="5:6">
      <c r="E3376" s="850" t="s">
        <v>3907</v>
      </c>
      <c r="F3376" s="850" t="s">
        <v>2992</v>
      </c>
    </row>
    <row r="3377" spans="5:6">
      <c r="E3377" s="850" t="s">
        <v>8720</v>
      </c>
      <c r="F3377" s="850" t="s">
        <v>1181</v>
      </c>
    </row>
    <row r="3378" spans="5:6">
      <c r="E3378" s="850" t="s">
        <v>6591</v>
      </c>
      <c r="F3378" s="850" t="s">
        <v>8722</v>
      </c>
    </row>
    <row r="3379" spans="5:6">
      <c r="E3379" s="850" t="s">
        <v>8727</v>
      </c>
      <c r="F3379" s="850" t="s">
        <v>8725</v>
      </c>
    </row>
    <row r="3380" spans="5:6">
      <c r="E3380" s="850" t="s">
        <v>497</v>
      </c>
      <c r="F3380" s="850" t="s">
        <v>8728</v>
      </c>
    </row>
    <row r="3381" spans="5:6">
      <c r="E3381" s="850" t="s">
        <v>8564</v>
      </c>
      <c r="F3381" s="850" t="s">
        <v>7275</v>
      </c>
    </row>
    <row r="3382" spans="5:6">
      <c r="E3382" s="850" t="s">
        <v>5601</v>
      </c>
      <c r="F3382" s="850" t="s">
        <v>208</v>
      </c>
    </row>
    <row r="3383" spans="5:6">
      <c r="E3383" s="850" t="s">
        <v>7743</v>
      </c>
      <c r="F3383" s="850" t="s">
        <v>8729</v>
      </c>
    </row>
    <row r="3384" spans="5:6">
      <c r="E3384" s="850" t="s">
        <v>5443</v>
      </c>
      <c r="F3384" s="850" t="s">
        <v>8730</v>
      </c>
    </row>
    <row r="3385" spans="5:6">
      <c r="E3385" s="850" t="s">
        <v>8732</v>
      </c>
      <c r="F3385" s="850" t="s">
        <v>8731</v>
      </c>
    </row>
    <row r="3386" spans="5:6">
      <c r="E3386" s="850" t="s">
        <v>1875</v>
      </c>
      <c r="F3386" s="850" t="s">
        <v>8733</v>
      </c>
    </row>
    <row r="3387" spans="5:6">
      <c r="E3387" s="850" t="s">
        <v>7987</v>
      </c>
      <c r="F3387" s="850" t="s">
        <v>4268</v>
      </c>
    </row>
    <row r="3388" spans="5:6">
      <c r="E3388" s="850" t="s">
        <v>4412</v>
      </c>
      <c r="F3388" s="850" t="s">
        <v>7538</v>
      </c>
    </row>
    <row r="3389" spans="5:6">
      <c r="E3389" s="850" t="s">
        <v>8734</v>
      </c>
      <c r="F3389" s="850" t="s">
        <v>7002</v>
      </c>
    </row>
    <row r="3390" spans="5:6">
      <c r="E3390" s="850" t="s">
        <v>8736</v>
      </c>
      <c r="F3390" s="850" t="s">
        <v>8735</v>
      </c>
    </row>
    <row r="3391" spans="5:6">
      <c r="E3391" s="850" t="s">
        <v>3102</v>
      </c>
      <c r="F3391" s="850" t="s">
        <v>8737</v>
      </c>
    </row>
    <row r="3392" spans="5:6">
      <c r="E3392" s="850" t="s">
        <v>1547</v>
      </c>
      <c r="F3392" s="850" t="s">
        <v>8739</v>
      </c>
    </row>
    <row r="3393" spans="5:6">
      <c r="E3393" s="850" t="s">
        <v>8741</v>
      </c>
      <c r="F3393" s="850" t="s">
        <v>8740</v>
      </c>
    </row>
    <row r="3394" spans="5:6">
      <c r="E3394" s="850" t="s">
        <v>7691</v>
      </c>
      <c r="F3394" s="850" t="s">
        <v>8232</v>
      </c>
    </row>
    <row r="3395" spans="5:6">
      <c r="E3395" s="850" t="s">
        <v>8742</v>
      </c>
      <c r="F3395" s="850" t="s">
        <v>2613</v>
      </c>
    </row>
    <row r="3396" spans="5:6">
      <c r="E3396" s="850" t="s">
        <v>8201</v>
      </c>
      <c r="F3396" s="850" t="s">
        <v>8743</v>
      </c>
    </row>
    <row r="3397" spans="5:6">
      <c r="E3397" s="850" t="s">
        <v>8745</v>
      </c>
      <c r="F3397" s="850" t="s">
        <v>5399</v>
      </c>
    </row>
    <row r="3398" spans="5:6">
      <c r="E3398" s="850" t="s">
        <v>8746</v>
      </c>
      <c r="F3398" s="850" t="s">
        <v>850</v>
      </c>
    </row>
    <row r="3399" spans="5:6">
      <c r="E3399" s="850" t="s">
        <v>1741</v>
      </c>
      <c r="F3399" s="850" t="s">
        <v>8747</v>
      </c>
    </row>
    <row r="3400" spans="5:6">
      <c r="E3400" s="850" t="s">
        <v>381</v>
      </c>
      <c r="F3400" s="850" t="s">
        <v>7085</v>
      </c>
    </row>
    <row r="3401" spans="5:6">
      <c r="E3401" s="850" t="s">
        <v>3770</v>
      </c>
      <c r="F3401" s="850" t="s">
        <v>1910</v>
      </c>
    </row>
    <row r="3402" spans="5:6">
      <c r="E3402" s="850" t="s">
        <v>5036</v>
      </c>
      <c r="F3402" s="850" t="s">
        <v>7693</v>
      </c>
    </row>
    <row r="3403" spans="5:6">
      <c r="E3403" s="850" t="s">
        <v>8750</v>
      </c>
      <c r="F3403" s="850" t="s">
        <v>8748</v>
      </c>
    </row>
    <row r="3404" spans="5:6">
      <c r="E3404" s="850" t="s">
        <v>7530</v>
      </c>
      <c r="F3404" s="850" t="s">
        <v>2750</v>
      </c>
    </row>
    <row r="3405" spans="5:6">
      <c r="E3405" s="850" t="s">
        <v>641</v>
      </c>
      <c r="F3405" s="850" t="s">
        <v>8751</v>
      </c>
    </row>
    <row r="3406" spans="5:6">
      <c r="E3406" s="850" t="s">
        <v>8753</v>
      </c>
      <c r="F3406" s="850" t="s">
        <v>2309</v>
      </c>
    </row>
    <row r="3407" spans="5:6">
      <c r="E3407" s="850" t="s">
        <v>1066</v>
      </c>
      <c r="F3407" s="850" t="s">
        <v>7446</v>
      </c>
    </row>
    <row r="3408" spans="5:6">
      <c r="E3408" s="850" t="s">
        <v>281</v>
      </c>
      <c r="F3408" s="850" t="s">
        <v>5838</v>
      </c>
    </row>
    <row r="3409" spans="5:6">
      <c r="E3409" s="850" t="s">
        <v>8754</v>
      </c>
      <c r="F3409" s="850" t="s">
        <v>5356</v>
      </c>
    </row>
    <row r="3410" spans="5:6">
      <c r="E3410" s="850" t="s">
        <v>6996</v>
      </c>
      <c r="F3410" s="850" t="s">
        <v>8755</v>
      </c>
    </row>
    <row r="3411" spans="5:6">
      <c r="E3411" s="850" t="s">
        <v>5791</v>
      </c>
      <c r="F3411" s="850" t="s">
        <v>2708</v>
      </c>
    </row>
    <row r="3412" spans="5:6">
      <c r="E3412" s="850" t="s">
        <v>8756</v>
      </c>
      <c r="F3412" s="850" t="s">
        <v>8509</v>
      </c>
    </row>
    <row r="3413" spans="5:6">
      <c r="E3413" s="850" t="s">
        <v>8758</v>
      </c>
      <c r="F3413" s="850" t="s">
        <v>8757</v>
      </c>
    </row>
    <row r="3414" spans="5:6">
      <c r="E3414" s="850" t="s">
        <v>4709</v>
      </c>
      <c r="F3414" s="850" t="s">
        <v>8759</v>
      </c>
    </row>
    <row r="3415" spans="5:6">
      <c r="E3415" s="850" t="s">
        <v>4365</v>
      </c>
      <c r="F3415" s="850" t="s">
        <v>4147</v>
      </c>
    </row>
    <row r="3416" spans="5:6">
      <c r="E3416" s="850" t="s">
        <v>4953</v>
      </c>
      <c r="F3416" s="850" t="s">
        <v>8587</v>
      </c>
    </row>
    <row r="3417" spans="5:6">
      <c r="E3417" s="850" t="s">
        <v>8761</v>
      </c>
      <c r="F3417" s="850" t="s">
        <v>8760</v>
      </c>
    </row>
    <row r="3418" spans="5:6">
      <c r="E3418" s="850" t="s">
        <v>6326</v>
      </c>
      <c r="F3418" s="850" t="s">
        <v>8762</v>
      </c>
    </row>
    <row r="3419" spans="5:6">
      <c r="E3419" s="850" t="s">
        <v>8763</v>
      </c>
      <c r="F3419" s="850" t="s">
        <v>7639</v>
      </c>
    </row>
    <row r="3420" spans="5:6">
      <c r="E3420" s="850" t="s">
        <v>8764</v>
      </c>
      <c r="F3420" s="850" t="s">
        <v>7111</v>
      </c>
    </row>
    <row r="3421" spans="5:6">
      <c r="E3421" s="850" t="s">
        <v>6690</v>
      </c>
      <c r="F3421" s="850" t="s">
        <v>2652</v>
      </c>
    </row>
    <row r="3422" spans="5:6">
      <c r="E3422" s="850" t="s">
        <v>2780</v>
      </c>
      <c r="F3422" s="850" t="s">
        <v>8765</v>
      </c>
    </row>
    <row r="3423" spans="5:6">
      <c r="E3423" s="850" t="s">
        <v>8766</v>
      </c>
      <c r="F3423" s="850" t="s">
        <v>4072</v>
      </c>
    </row>
    <row r="3424" spans="5:6">
      <c r="E3424" s="850" t="s">
        <v>8445</v>
      </c>
      <c r="F3424" s="850" t="s">
        <v>4590</v>
      </c>
    </row>
    <row r="3425" spans="5:6">
      <c r="E3425" s="850" t="s">
        <v>8390</v>
      </c>
      <c r="F3425" s="850" t="s">
        <v>7199</v>
      </c>
    </row>
    <row r="3426" spans="5:6">
      <c r="E3426" s="850" t="s">
        <v>1207</v>
      </c>
      <c r="F3426" s="850" t="s">
        <v>8769</v>
      </c>
    </row>
    <row r="3427" spans="5:6">
      <c r="E3427" s="850" t="s">
        <v>8770</v>
      </c>
      <c r="F3427" s="850" t="s">
        <v>4036</v>
      </c>
    </row>
    <row r="3428" spans="5:6">
      <c r="E3428" s="850" t="s">
        <v>8772</v>
      </c>
      <c r="F3428" s="850" t="s">
        <v>8771</v>
      </c>
    </row>
    <row r="3429" spans="5:6">
      <c r="E3429" s="850" t="s">
        <v>8773</v>
      </c>
      <c r="F3429" s="850" t="s">
        <v>8546</v>
      </c>
    </row>
    <row r="3430" spans="5:6">
      <c r="E3430" s="850" t="s">
        <v>1339</v>
      </c>
      <c r="F3430" s="850" t="s">
        <v>6271</v>
      </c>
    </row>
    <row r="3431" spans="5:6">
      <c r="E3431" s="850" t="s">
        <v>4918</v>
      </c>
      <c r="F3431" s="850" t="s">
        <v>8775</v>
      </c>
    </row>
    <row r="3432" spans="5:6">
      <c r="E3432" s="850" t="s">
        <v>5884</v>
      </c>
      <c r="F3432" s="850" t="s">
        <v>1410</v>
      </c>
    </row>
    <row r="3433" spans="5:6">
      <c r="E3433" s="850" t="s">
        <v>314</v>
      </c>
      <c r="F3433" s="850" t="s">
        <v>7783</v>
      </c>
    </row>
    <row r="3434" spans="5:6">
      <c r="E3434" s="850" t="s">
        <v>8776</v>
      </c>
      <c r="F3434" s="850" t="s">
        <v>840</v>
      </c>
    </row>
    <row r="3435" spans="5:6">
      <c r="E3435" s="850" t="s">
        <v>8780</v>
      </c>
      <c r="F3435" s="850" t="s">
        <v>8777</v>
      </c>
    </row>
    <row r="3436" spans="5:6">
      <c r="E3436" s="850" t="s">
        <v>3550</v>
      </c>
      <c r="F3436" s="850" t="s">
        <v>6970</v>
      </c>
    </row>
    <row r="3437" spans="5:6">
      <c r="E3437" s="850" t="s">
        <v>8302</v>
      </c>
      <c r="F3437" s="850" t="s">
        <v>8781</v>
      </c>
    </row>
    <row r="3438" spans="5:6">
      <c r="E3438" s="850" t="s">
        <v>8783</v>
      </c>
      <c r="F3438" s="850" t="s">
        <v>7012</v>
      </c>
    </row>
    <row r="3439" spans="5:6">
      <c r="E3439" s="850" t="s">
        <v>755</v>
      </c>
      <c r="F3439" s="850" t="s">
        <v>8784</v>
      </c>
    </row>
    <row r="3440" spans="5:6">
      <c r="E3440" s="850" t="s">
        <v>7481</v>
      </c>
      <c r="F3440" s="850" t="s">
        <v>8785</v>
      </c>
    </row>
    <row r="3441" spans="5:6">
      <c r="E3441" s="850" t="s">
        <v>3207</v>
      </c>
      <c r="F3441" s="850" t="s">
        <v>6839</v>
      </c>
    </row>
    <row r="3442" spans="5:6">
      <c r="E3442" s="850" t="s">
        <v>8605</v>
      </c>
      <c r="F3442" s="850" t="s">
        <v>8786</v>
      </c>
    </row>
    <row r="3443" spans="5:6">
      <c r="E3443" s="850" t="s">
        <v>6303</v>
      </c>
      <c r="F3443" s="850" t="s">
        <v>8787</v>
      </c>
    </row>
    <row r="3444" spans="5:6">
      <c r="E3444" s="850" t="s">
        <v>8442</v>
      </c>
      <c r="F3444" s="850" t="s">
        <v>3303</v>
      </c>
    </row>
    <row r="3445" spans="5:6">
      <c r="E3445" s="850" t="s">
        <v>6672</v>
      </c>
      <c r="F3445" s="850" t="s">
        <v>8788</v>
      </c>
    </row>
    <row r="3446" spans="5:6">
      <c r="E3446" s="850" t="s">
        <v>3320</v>
      </c>
      <c r="F3446" s="850" t="s">
        <v>8145</v>
      </c>
    </row>
    <row r="3447" spans="5:6">
      <c r="E3447" s="850" t="s">
        <v>5582</v>
      </c>
      <c r="F3447" s="850" t="s">
        <v>3994</v>
      </c>
    </row>
    <row r="3448" spans="5:6">
      <c r="E3448" s="850" t="s">
        <v>8791</v>
      </c>
      <c r="F3448" s="850" t="s">
        <v>8789</v>
      </c>
    </row>
    <row r="3449" spans="5:6">
      <c r="E3449" s="850" t="s">
        <v>1978</v>
      </c>
      <c r="F3449" s="850" t="s">
        <v>837</v>
      </c>
    </row>
    <row r="3450" spans="5:6">
      <c r="E3450" s="850" t="s">
        <v>8794</v>
      </c>
      <c r="F3450" s="850" t="s">
        <v>8793</v>
      </c>
    </row>
    <row r="3451" spans="5:6">
      <c r="E3451" s="850" t="s">
        <v>2128</v>
      </c>
      <c r="F3451" s="850" t="s">
        <v>974</v>
      </c>
    </row>
    <row r="3452" spans="5:6">
      <c r="E3452" s="850" t="s">
        <v>8796</v>
      </c>
      <c r="F3452" s="850" t="s">
        <v>8795</v>
      </c>
    </row>
    <row r="3453" spans="5:6">
      <c r="E3453" s="850" t="s">
        <v>8797</v>
      </c>
      <c r="F3453" s="850" t="s">
        <v>7380</v>
      </c>
    </row>
    <row r="3454" spans="5:6">
      <c r="E3454" s="850" t="s">
        <v>1100</v>
      </c>
      <c r="F3454" s="850" t="s">
        <v>8798</v>
      </c>
    </row>
    <row r="3455" spans="5:6">
      <c r="E3455" s="850" t="s">
        <v>2250</v>
      </c>
      <c r="F3455" s="850" t="s">
        <v>5459</v>
      </c>
    </row>
    <row r="3456" spans="5:6">
      <c r="E3456" s="850" t="s">
        <v>8799</v>
      </c>
      <c r="F3456" s="850" t="s">
        <v>7329</v>
      </c>
    </row>
    <row r="3457" spans="5:6">
      <c r="E3457" s="850" t="s">
        <v>5265</v>
      </c>
      <c r="F3457" s="850" t="s">
        <v>8800</v>
      </c>
    </row>
    <row r="3458" spans="5:6">
      <c r="E3458" s="850" t="s">
        <v>8801</v>
      </c>
      <c r="F3458" s="850" t="s">
        <v>2127</v>
      </c>
    </row>
    <row r="3459" spans="5:6">
      <c r="E3459" s="850" t="s">
        <v>8802</v>
      </c>
      <c r="F3459" s="850" t="s">
        <v>3996</v>
      </c>
    </row>
    <row r="3460" spans="5:6">
      <c r="E3460" s="850" t="s">
        <v>8803</v>
      </c>
      <c r="F3460" s="850" t="s">
        <v>6616</v>
      </c>
    </row>
    <row r="3461" spans="5:6">
      <c r="E3461" s="850" t="s">
        <v>8804</v>
      </c>
      <c r="F3461" s="850" t="s">
        <v>1032</v>
      </c>
    </row>
    <row r="3462" spans="5:6">
      <c r="E3462" s="850" t="s">
        <v>8805</v>
      </c>
      <c r="F3462" s="850" t="s">
        <v>972</v>
      </c>
    </row>
    <row r="3463" spans="5:6">
      <c r="E3463" s="850" t="s">
        <v>8807</v>
      </c>
      <c r="F3463" s="850" t="s">
        <v>1775</v>
      </c>
    </row>
    <row r="3464" spans="5:6">
      <c r="E3464" s="850" t="s">
        <v>7717</v>
      </c>
      <c r="F3464" s="850" t="s">
        <v>4805</v>
      </c>
    </row>
    <row r="3465" spans="5:6">
      <c r="E3465" s="850" t="s">
        <v>8808</v>
      </c>
      <c r="F3465" s="850" t="s">
        <v>5312</v>
      </c>
    </row>
    <row r="3466" spans="5:6">
      <c r="E3466" s="850" t="s">
        <v>4715</v>
      </c>
      <c r="F3466" s="850" t="s">
        <v>3894</v>
      </c>
    </row>
    <row r="3467" spans="5:6">
      <c r="E3467" s="850" t="s">
        <v>2136</v>
      </c>
      <c r="F3467" s="850" t="s">
        <v>2706</v>
      </c>
    </row>
    <row r="3468" spans="5:6">
      <c r="E3468" s="850" t="s">
        <v>8437</v>
      </c>
      <c r="F3468" s="850" t="s">
        <v>1289</v>
      </c>
    </row>
    <row r="3469" spans="5:6">
      <c r="E3469" s="850" t="s">
        <v>6809</v>
      </c>
      <c r="F3469" s="850" t="s">
        <v>1902</v>
      </c>
    </row>
    <row r="3470" spans="5:6">
      <c r="E3470" s="850" t="s">
        <v>8812</v>
      </c>
      <c r="F3470" s="850" t="s">
        <v>8810</v>
      </c>
    </row>
    <row r="3471" spans="5:6">
      <c r="E3471" s="850" t="s">
        <v>7721</v>
      </c>
      <c r="F3471" s="850" t="s">
        <v>8814</v>
      </c>
    </row>
    <row r="3472" spans="5:6">
      <c r="E3472" s="850" t="s">
        <v>8039</v>
      </c>
      <c r="F3472" s="850" t="s">
        <v>2963</v>
      </c>
    </row>
    <row r="3473" spans="5:6">
      <c r="E3473" s="850" t="s">
        <v>6412</v>
      </c>
      <c r="F3473" s="850" t="s">
        <v>2151</v>
      </c>
    </row>
    <row r="3474" spans="5:6">
      <c r="E3474" s="850" t="s">
        <v>3689</v>
      </c>
      <c r="F3474" s="850" t="s">
        <v>7756</v>
      </c>
    </row>
    <row r="3475" spans="5:6">
      <c r="E3475" s="850" t="s">
        <v>8815</v>
      </c>
      <c r="F3475" s="850" t="s">
        <v>2824</v>
      </c>
    </row>
    <row r="3476" spans="5:6">
      <c r="E3476" s="850" t="s">
        <v>8817</v>
      </c>
      <c r="F3476" s="850" t="s">
        <v>3862</v>
      </c>
    </row>
    <row r="3477" spans="5:6">
      <c r="E3477" s="850" t="s">
        <v>8819</v>
      </c>
      <c r="F3477" s="850" t="s">
        <v>8818</v>
      </c>
    </row>
    <row r="3478" spans="5:6">
      <c r="E3478" s="850" t="s">
        <v>8822</v>
      </c>
      <c r="F3478" s="850" t="s">
        <v>8821</v>
      </c>
    </row>
    <row r="3479" spans="5:6">
      <c r="E3479" s="850" t="s">
        <v>2109</v>
      </c>
      <c r="F3479" s="850" t="s">
        <v>3147</v>
      </c>
    </row>
    <row r="3480" spans="5:6">
      <c r="E3480" s="850" t="s">
        <v>8825</v>
      </c>
      <c r="F3480" s="850" t="s">
        <v>6100</v>
      </c>
    </row>
    <row r="3481" spans="5:6">
      <c r="E3481" s="850" t="s">
        <v>6207</v>
      </c>
      <c r="F3481" s="850" t="s">
        <v>8826</v>
      </c>
    </row>
    <row r="3482" spans="5:6">
      <c r="E3482" s="850" t="s">
        <v>8266</v>
      </c>
      <c r="F3482" s="850" t="s">
        <v>1551</v>
      </c>
    </row>
    <row r="3483" spans="5:6">
      <c r="E3483" s="850" t="s">
        <v>8827</v>
      </c>
      <c r="F3483" s="850" t="s">
        <v>5911</v>
      </c>
    </row>
    <row r="3484" spans="5:6">
      <c r="E3484" s="850" t="s">
        <v>8828</v>
      </c>
      <c r="F3484" s="850" t="s">
        <v>7820</v>
      </c>
    </row>
    <row r="3485" spans="5:6">
      <c r="E3485" s="850" t="s">
        <v>8830</v>
      </c>
      <c r="F3485" s="850" t="s">
        <v>1400</v>
      </c>
    </row>
    <row r="3486" spans="5:6">
      <c r="E3486" s="850" t="s">
        <v>6865</v>
      </c>
      <c r="F3486" s="850" t="s">
        <v>4869</v>
      </c>
    </row>
    <row r="3487" spans="5:6">
      <c r="E3487" s="850" t="s">
        <v>7620</v>
      </c>
      <c r="F3487" s="850" t="s">
        <v>8832</v>
      </c>
    </row>
    <row r="3488" spans="5:6">
      <c r="E3488" s="850" t="s">
        <v>8833</v>
      </c>
      <c r="F3488" s="850" t="s">
        <v>7545</v>
      </c>
    </row>
    <row r="3489" spans="5:6">
      <c r="E3489" s="850" t="s">
        <v>6933</v>
      </c>
      <c r="F3489" s="850" t="s">
        <v>8834</v>
      </c>
    </row>
    <row r="3490" spans="5:6">
      <c r="E3490" s="850" t="s">
        <v>7901</v>
      </c>
      <c r="F3490" s="850" t="s">
        <v>3183</v>
      </c>
    </row>
    <row r="3491" spans="5:6">
      <c r="E3491" s="850" t="s">
        <v>8837</v>
      </c>
      <c r="F3491" s="850" t="s">
        <v>8836</v>
      </c>
    </row>
    <row r="3492" spans="5:6">
      <c r="E3492" s="850" t="s">
        <v>8839</v>
      </c>
      <c r="F3492" s="850" t="s">
        <v>8838</v>
      </c>
    </row>
    <row r="3493" spans="5:6">
      <c r="E3493" s="850" t="s">
        <v>7618</v>
      </c>
      <c r="F3493" s="850" t="s">
        <v>217</v>
      </c>
    </row>
    <row r="3494" spans="5:6">
      <c r="E3494" s="850" t="s">
        <v>6998</v>
      </c>
      <c r="F3494" s="850" t="s">
        <v>4488</v>
      </c>
    </row>
    <row r="3495" spans="5:6">
      <c r="E3495" s="850" t="s">
        <v>1673</v>
      </c>
      <c r="F3495" s="850" t="s">
        <v>4612</v>
      </c>
    </row>
    <row r="3496" spans="5:6">
      <c r="E3496" s="850" t="s">
        <v>8227</v>
      </c>
      <c r="F3496" s="850" t="s">
        <v>7232</v>
      </c>
    </row>
    <row r="3497" spans="5:6">
      <c r="E3497" s="850" t="s">
        <v>8842</v>
      </c>
      <c r="F3497" s="850" t="s">
        <v>8840</v>
      </c>
    </row>
    <row r="3498" spans="5:6">
      <c r="E3498" s="850" t="s">
        <v>6420</v>
      </c>
      <c r="F3498" s="850" t="s">
        <v>3643</v>
      </c>
    </row>
    <row r="3499" spans="5:6">
      <c r="E3499" s="850" t="s">
        <v>8844</v>
      </c>
      <c r="F3499" s="850" t="s">
        <v>8843</v>
      </c>
    </row>
    <row r="3500" spans="5:6">
      <c r="E3500" s="850" t="s">
        <v>6841</v>
      </c>
      <c r="F3500" s="850" t="s">
        <v>8846</v>
      </c>
    </row>
    <row r="3501" spans="5:6">
      <c r="E3501" s="850" t="s">
        <v>6175</v>
      </c>
      <c r="F3501" s="850" t="s">
        <v>7147</v>
      </c>
    </row>
    <row r="3502" spans="5:6">
      <c r="E3502" s="850" t="s">
        <v>1329</v>
      </c>
      <c r="F3502" s="850" t="s">
        <v>6398</v>
      </c>
    </row>
    <row r="3503" spans="5:6">
      <c r="E3503" s="850" t="s">
        <v>6197</v>
      </c>
      <c r="F3503" s="850" t="s">
        <v>3116</v>
      </c>
    </row>
    <row r="3504" spans="5:6">
      <c r="E3504" s="850" t="s">
        <v>8848</v>
      </c>
      <c r="F3504" s="850" t="s">
        <v>8847</v>
      </c>
    </row>
    <row r="3505" spans="5:6">
      <c r="E3505" s="850" t="s">
        <v>3256</v>
      </c>
      <c r="F3505" s="850" t="s">
        <v>4842</v>
      </c>
    </row>
    <row r="3506" spans="5:6">
      <c r="E3506" s="850" t="s">
        <v>4832</v>
      </c>
      <c r="F3506" s="850" t="s">
        <v>2959</v>
      </c>
    </row>
    <row r="3507" spans="5:6">
      <c r="E3507" s="850" t="s">
        <v>2182</v>
      </c>
      <c r="F3507" s="850" t="s">
        <v>8849</v>
      </c>
    </row>
    <row r="3508" spans="5:6">
      <c r="E3508" s="850" t="s">
        <v>8851</v>
      </c>
      <c r="F3508" s="850" t="s">
        <v>266</v>
      </c>
    </row>
    <row r="3509" spans="5:6">
      <c r="E3509" s="850" t="s">
        <v>8591</v>
      </c>
      <c r="F3509" s="850" t="s">
        <v>2723</v>
      </c>
    </row>
    <row r="3510" spans="5:6">
      <c r="E3510" s="850" t="s">
        <v>8419</v>
      </c>
      <c r="F3510" s="850" t="s">
        <v>8853</v>
      </c>
    </row>
    <row r="3511" spans="5:6">
      <c r="E3511" s="850" t="s">
        <v>896</v>
      </c>
      <c r="F3511" s="850" t="s">
        <v>5477</v>
      </c>
    </row>
    <row r="3512" spans="5:6">
      <c r="E3512" s="850" t="s">
        <v>8854</v>
      </c>
      <c r="F3512" s="850" t="s">
        <v>7696</v>
      </c>
    </row>
    <row r="3513" spans="5:6">
      <c r="E3513" s="850" t="s">
        <v>8855</v>
      </c>
      <c r="F3513" s="850" t="s">
        <v>1101</v>
      </c>
    </row>
    <row r="3514" spans="5:6">
      <c r="E3514" s="850" t="s">
        <v>8857</v>
      </c>
      <c r="F3514" s="850" t="s">
        <v>4472</v>
      </c>
    </row>
    <row r="3515" spans="5:6">
      <c r="E3515" s="850" t="s">
        <v>8641</v>
      </c>
      <c r="F3515" s="850" t="s">
        <v>8858</v>
      </c>
    </row>
    <row r="3516" spans="5:6">
      <c r="E3516" s="850" t="s">
        <v>8308</v>
      </c>
      <c r="F3516" s="850" t="s">
        <v>8859</v>
      </c>
    </row>
    <row r="3517" spans="5:6">
      <c r="E3517" s="850" t="s">
        <v>8861</v>
      </c>
      <c r="F3517" s="850" t="s">
        <v>8860</v>
      </c>
    </row>
    <row r="3518" spans="5:6">
      <c r="E3518" s="850" t="s">
        <v>3704</v>
      </c>
      <c r="F3518" s="850" t="s">
        <v>8863</v>
      </c>
    </row>
    <row r="3519" spans="5:6">
      <c r="E3519" s="850" t="s">
        <v>8865</v>
      </c>
      <c r="F3519" s="850" t="s">
        <v>8864</v>
      </c>
    </row>
    <row r="3520" spans="5:6">
      <c r="E3520" s="850" t="s">
        <v>7106</v>
      </c>
      <c r="F3520" s="850" t="s">
        <v>2672</v>
      </c>
    </row>
    <row r="3521" spans="5:6">
      <c r="E3521" s="850" t="s">
        <v>8868</v>
      </c>
      <c r="F3521" s="850" t="s">
        <v>4850</v>
      </c>
    </row>
    <row r="3522" spans="5:6">
      <c r="E3522" s="850" t="s">
        <v>5730</v>
      </c>
      <c r="F3522" s="850" t="s">
        <v>2612</v>
      </c>
    </row>
    <row r="3523" spans="5:6">
      <c r="E3523" s="850" t="s">
        <v>8869</v>
      </c>
      <c r="F3523" s="850" t="s">
        <v>3239</v>
      </c>
    </row>
    <row r="3524" spans="5:6">
      <c r="E3524" s="850" t="s">
        <v>2253</v>
      </c>
      <c r="F3524" s="850" t="s">
        <v>8870</v>
      </c>
    </row>
    <row r="3525" spans="5:6">
      <c r="E3525" s="850" t="s">
        <v>2231</v>
      </c>
      <c r="F3525" s="850" t="s">
        <v>6763</v>
      </c>
    </row>
    <row r="3526" spans="5:6">
      <c r="E3526" s="850" t="s">
        <v>8872</v>
      </c>
      <c r="F3526" s="850" t="s">
        <v>8871</v>
      </c>
    </row>
    <row r="3527" spans="5:6">
      <c r="E3527" s="850" t="s">
        <v>7807</v>
      </c>
      <c r="F3527" s="850" t="s">
        <v>8873</v>
      </c>
    </row>
    <row r="3528" spans="5:6">
      <c r="E3528" s="850" t="s">
        <v>8875</v>
      </c>
      <c r="F3528" s="850" t="s">
        <v>8874</v>
      </c>
    </row>
    <row r="3529" spans="5:6">
      <c r="E3529" s="850" t="s">
        <v>1666</v>
      </c>
      <c r="F3529" s="850" t="s">
        <v>8876</v>
      </c>
    </row>
    <row r="3530" spans="5:6">
      <c r="E3530" s="850" t="s">
        <v>8879</v>
      </c>
      <c r="F3530" s="850" t="s">
        <v>8877</v>
      </c>
    </row>
    <row r="3531" spans="5:6">
      <c r="E3531" s="850" t="s">
        <v>2282</v>
      </c>
      <c r="F3531" s="850" t="s">
        <v>8880</v>
      </c>
    </row>
    <row r="3532" spans="5:6">
      <c r="E3532" s="850" t="s">
        <v>1305</v>
      </c>
      <c r="F3532" s="850" t="s">
        <v>5345</v>
      </c>
    </row>
    <row r="3533" spans="5:6">
      <c r="E3533" s="850" t="s">
        <v>8883</v>
      </c>
      <c r="F3533" s="850" t="s">
        <v>8882</v>
      </c>
    </row>
    <row r="3534" spans="5:6">
      <c r="E3534" s="850" t="s">
        <v>8325</v>
      </c>
      <c r="F3534" s="850" t="s">
        <v>714</v>
      </c>
    </row>
    <row r="3535" spans="5:6">
      <c r="E3535" s="850" t="s">
        <v>8108</v>
      </c>
      <c r="F3535" s="850" t="s">
        <v>8884</v>
      </c>
    </row>
    <row r="3536" spans="5:6">
      <c r="E3536" s="850" t="s">
        <v>3740</v>
      </c>
      <c r="F3536" s="850" t="s">
        <v>8885</v>
      </c>
    </row>
    <row r="3537" spans="5:6">
      <c r="E3537" s="850" t="s">
        <v>8886</v>
      </c>
      <c r="F3537" s="850" t="s">
        <v>6674</v>
      </c>
    </row>
    <row r="3538" spans="5:6">
      <c r="E3538" s="850" t="s">
        <v>1748</v>
      </c>
      <c r="F3538" s="850" t="s">
        <v>8888</v>
      </c>
    </row>
    <row r="3539" spans="5:6">
      <c r="E3539" s="850" t="s">
        <v>8889</v>
      </c>
      <c r="F3539" s="850" t="s">
        <v>7140</v>
      </c>
    </row>
    <row r="3540" spans="5:6">
      <c r="E3540" s="850" t="s">
        <v>8890</v>
      </c>
      <c r="F3540" s="850" t="s">
        <v>2302</v>
      </c>
    </row>
    <row r="3541" spans="5:6">
      <c r="E3541" s="850" t="s">
        <v>8891</v>
      </c>
      <c r="F3541" s="850" t="s">
        <v>5492</v>
      </c>
    </row>
    <row r="3542" spans="5:6">
      <c r="E3542" s="850" t="s">
        <v>8893</v>
      </c>
      <c r="F3542" s="850" t="s">
        <v>8892</v>
      </c>
    </row>
    <row r="3543" spans="5:6">
      <c r="E3543" s="850" t="s">
        <v>8897</v>
      </c>
      <c r="F3543" s="850" t="s">
        <v>8894</v>
      </c>
    </row>
    <row r="3544" spans="5:6">
      <c r="E3544" s="850" t="s">
        <v>7964</v>
      </c>
      <c r="F3544" s="850" t="s">
        <v>8898</v>
      </c>
    </row>
    <row r="3545" spans="5:6">
      <c r="E3545" s="850" t="s">
        <v>4605</v>
      </c>
      <c r="F3545" s="850" t="s">
        <v>8899</v>
      </c>
    </row>
    <row r="3546" spans="5:6">
      <c r="E3546" s="850" t="s">
        <v>8901</v>
      </c>
      <c r="F3546" s="850" t="s">
        <v>6461</v>
      </c>
    </row>
    <row r="3547" spans="5:6">
      <c r="E3547" s="850" t="s">
        <v>7109</v>
      </c>
      <c r="F3547" s="850" t="s">
        <v>8902</v>
      </c>
    </row>
    <row r="3548" spans="5:6">
      <c r="E3548" s="850" t="s">
        <v>7138</v>
      </c>
      <c r="F3548" s="850" t="s">
        <v>5757</v>
      </c>
    </row>
    <row r="3549" spans="5:6">
      <c r="E3549" s="850" t="s">
        <v>8903</v>
      </c>
      <c r="F3549" s="850" t="s">
        <v>100</v>
      </c>
    </row>
    <row r="3550" spans="5:6">
      <c r="E3550" s="850" t="s">
        <v>3928</v>
      </c>
      <c r="F3550" s="850" t="s">
        <v>8904</v>
      </c>
    </row>
    <row r="3551" spans="5:6">
      <c r="E3551" s="850" t="s">
        <v>8907</v>
      </c>
      <c r="F3551" s="850" t="s">
        <v>8906</v>
      </c>
    </row>
    <row r="3552" spans="5:6">
      <c r="E3552" s="850" t="s">
        <v>8213</v>
      </c>
      <c r="F3552" s="850" t="s">
        <v>5378</v>
      </c>
    </row>
    <row r="3553" spans="5:6">
      <c r="E3553" s="850" t="s">
        <v>7686</v>
      </c>
      <c r="F3553" s="850" t="s">
        <v>8908</v>
      </c>
    </row>
    <row r="3554" spans="5:6">
      <c r="E3554" s="850" t="s">
        <v>6960</v>
      </c>
      <c r="F3554" s="850" t="s">
        <v>8910</v>
      </c>
    </row>
    <row r="3555" spans="5:6">
      <c r="E3555" s="850" t="s">
        <v>8912</v>
      </c>
      <c r="F3555" s="850" t="s">
        <v>8696</v>
      </c>
    </row>
    <row r="3556" spans="5:6">
      <c r="E3556" s="850" t="s">
        <v>6575</v>
      </c>
      <c r="F3556" s="850" t="s">
        <v>7469</v>
      </c>
    </row>
    <row r="3557" spans="5:6">
      <c r="E3557" s="850" t="s">
        <v>8915</v>
      </c>
      <c r="F3557" s="850" t="s">
        <v>8914</v>
      </c>
    </row>
    <row r="3558" spans="5:6">
      <c r="E3558" s="850" t="s">
        <v>4990</v>
      </c>
      <c r="F3558" s="850" t="s">
        <v>8034</v>
      </c>
    </row>
    <row r="3559" spans="5:6">
      <c r="E3559" s="850" t="s">
        <v>8918</v>
      </c>
      <c r="F3559" s="850" t="s">
        <v>8411</v>
      </c>
    </row>
    <row r="3560" spans="5:6">
      <c r="E3560" s="850" t="s">
        <v>8657</v>
      </c>
      <c r="F3560" s="850" t="s">
        <v>4272</v>
      </c>
    </row>
    <row r="3561" spans="5:6">
      <c r="E3561" s="850" t="s">
        <v>8920</v>
      </c>
      <c r="F3561" s="850" t="s">
        <v>8919</v>
      </c>
    </row>
    <row r="3562" spans="5:6">
      <c r="E3562" s="850" t="s">
        <v>1769</v>
      </c>
      <c r="F3562" s="850" t="s">
        <v>899</v>
      </c>
    </row>
    <row r="3563" spans="5:6">
      <c r="E3563" s="850" t="s">
        <v>5118</v>
      </c>
      <c r="F3563" s="850" t="s">
        <v>475</v>
      </c>
    </row>
    <row r="3564" spans="5:6">
      <c r="E3564" s="850" t="s">
        <v>8475</v>
      </c>
      <c r="F3564" s="850" t="s">
        <v>4798</v>
      </c>
    </row>
    <row r="3565" spans="5:6">
      <c r="E3565" s="850" t="s">
        <v>8067</v>
      </c>
      <c r="F3565" s="850" t="s">
        <v>8922</v>
      </c>
    </row>
    <row r="3566" spans="5:6">
      <c r="E3566" s="850" t="s">
        <v>8924</v>
      </c>
      <c r="F3566" s="850" t="s">
        <v>8923</v>
      </c>
    </row>
    <row r="3567" spans="5:6">
      <c r="E3567" s="850" t="s">
        <v>8925</v>
      </c>
      <c r="F3567" s="850" t="s">
        <v>4754</v>
      </c>
    </row>
    <row r="3568" spans="5:6">
      <c r="E3568" s="850" t="s">
        <v>8927</v>
      </c>
      <c r="F3568" s="850" t="s">
        <v>8926</v>
      </c>
    </row>
    <row r="3569" spans="5:6">
      <c r="E3569" s="850" t="s">
        <v>4339</v>
      </c>
      <c r="F3569" s="850" t="s">
        <v>2637</v>
      </c>
    </row>
    <row r="3570" spans="5:6">
      <c r="E3570" s="850" t="s">
        <v>8928</v>
      </c>
      <c r="F3570" s="850" t="s">
        <v>1554</v>
      </c>
    </row>
    <row r="3571" spans="5:6">
      <c r="E3571" s="850" t="s">
        <v>6119</v>
      </c>
      <c r="F3571" s="850" t="s">
        <v>7424</v>
      </c>
    </row>
    <row r="3572" spans="5:6">
      <c r="E3572" s="850" t="s">
        <v>8929</v>
      </c>
      <c r="F3572" s="850" t="s">
        <v>6107</v>
      </c>
    </row>
    <row r="3573" spans="5:6">
      <c r="E3573" s="850" t="s">
        <v>6381</v>
      </c>
      <c r="F3573" s="850" t="s">
        <v>6985</v>
      </c>
    </row>
    <row r="3574" spans="5:6">
      <c r="E3574" s="850" t="s">
        <v>8931</v>
      </c>
      <c r="F3574" s="850" t="s">
        <v>8930</v>
      </c>
    </row>
    <row r="3575" spans="5:6">
      <c r="E3575" s="850" t="s">
        <v>8932</v>
      </c>
      <c r="F3575" s="850" t="s">
        <v>8867</v>
      </c>
    </row>
    <row r="3576" spans="5:6">
      <c r="E3576" s="850" t="s">
        <v>232</v>
      </c>
      <c r="F3576" s="850" t="s">
        <v>3804</v>
      </c>
    </row>
    <row r="3577" spans="5:6">
      <c r="E3577" s="850" t="s">
        <v>8934</v>
      </c>
      <c r="F3577" s="850" t="s">
        <v>7234</v>
      </c>
    </row>
    <row r="3578" spans="5:6">
      <c r="E3578" s="850" t="s">
        <v>6706</v>
      </c>
      <c r="F3578" s="850" t="s">
        <v>7949</v>
      </c>
    </row>
    <row r="3579" spans="5:6">
      <c r="E3579" s="850" t="s">
        <v>519</v>
      </c>
      <c r="F3579" s="850" t="s">
        <v>7547</v>
      </c>
    </row>
    <row r="3580" spans="5:6">
      <c r="E3580" s="850" t="s">
        <v>572</v>
      </c>
      <c r="F3580" s="850" t="s">
        <v>8936</v>
      </c>
    </row>
    <row r="3581" spans="5:6">
      <c r="E3581" s="850" t="s">
        <v>7928</v>
      </c>
      <c r="F3581" s="850" t="s">
        <v>6617</v>
      </c>
    </row>
    <row r="3582" spans="5:6">
      <c r="E3582" s="850" t="s">
        <v>4830</v>
      </c>
      <c r="F3582" s="850" t="s">
        <v>8363</v>
      </c>
    </row>
    <row r="3583" spans="5:6">
      <c r="E3583" s="850" t="s">
        <v>8937</v>
      </c>
      <c r="F3583" s="850" t="s">
        <v>849</v>
      </c>
    </row>
    <row r="3584" spans="5:6">
      <c r="E3584" s="850" t="s">
        <v>7517</v>
      </c>
      <c r="F3584" s="850" t="s">
        <v>3365</v>
      </c>
    </row>
    <row r="3585" spans="5:6">
      <c r="E3585" s="850" t="s">
        <v>8938</v>
      </c>
      <c r="F3585" s="850" t="s">
        <v>8779</v>
      </c>
    </row>
    <row r="3586" spans="5:6">
      <c r="E3586" s="850" t="s">
        <v>2296</v>
      </c>
      <c r="F3586" s="850" t="s">
        <v>8939</v>
      </c>
    </row>
    <row r="3587" spans="5:6">
      <c r="E3587" s="850" t="s">
        <v>8940</v>
      </c>
      <c r="F3587" s="850" t="s">
        <v>8917</v>
      </c>
    </row>
    <row r="3588" spans="5:6">
      <c r="E3588" s="850" t="s">
        <v>8942</v>
      </c>
      <c r="F3588" s="850" t="s">
        <v>8941</v>
      </c>
    </row>
    <row r="3589" spans="5:6">
      <c r="E3589" s="850" t="s">
        <v>8811</v>
      </c>
      <c r="F3589" s="850" t="s">
        <v>8943</v>
      </c>
    </row>
    <row r="3590" spans="5:6">
      <c r="E3590" s="850" t="s">
        <v>2442</v>
      </c>
      <c r="F3590" s="850" t="s">
        <v>6216</v>
      </c>
    </row>
    <row r="3591" spans="5:6">
      <c r="E3591" s="850" t="s">
        <v>8944</v>
      </c>
      <c r="F3591" s="850" t="s">
        <v>5414</v>
      </c>
    </row>
    <row r="3592" spans="5:6">
      <c r="E3592" s="850" t="s">
        <v>3777</v>
      </c>
      <c r="F3592" s="850" t="s">
        <v>8946</v>
      </c>
    </row>
    <row r="3593" spans="5:6">
      <c r="E3593" s="850" t="s">
        <v>4007</v>
      </c>
      <c r="F3593" s="850" t="s">
        <v>8947</v>
      </c>
    </row>
    <row r="3594" spans="5:6">
      <c r="E3594" s="850" t="s">
        <v>8949</v>
      </c>
      <c r="F3594" s="850" t="s">
        <v>6135</v>
      </c>
    </row>
    <row r="3595" spans="5:6">
      <c r="E3595" s="850" t="s">
        <v>6788</v>
      </c>
      <c r="F3595" s="850" t="s">
        <v>1050</v>
      </c>
    </row>
    <row r="3596" spans="5:6">
      <c r="E3596" s="850" t="s">
        <v>7761</v>
      </c>
      <c r="F3596" s="850" t="s">
        <v>3364</v>
      </c>
    </row>
    <row r="3597" spans="5:6">
      <c r="E3597" s="850" t="s">
        <v>7572</v>
      </c>
      <c r="F3597" s="850" t="s">
        <v>8950</v>
      </c>
    </row>
    <row r="3598" spans="5:6">
      <c r="E3598" s="850" t="s">
        <v>3720</v>
      </c>
      <c r="F3598" s="850" t="s">
        <v>4835</v>
      </c>
    </row>
    <row r="3599" spans="5:6">
      <c r="E3599" s="850" t="s">
        <v>2973</v>
      </c>
      <c r="F3599" s="850" t="s">
        <v>2899</v>
      </c>
    </row>
    <row r="3600" spans="5:6">
      <c r="E3600" s="850" t="s">
        <v>8953</v>
      </c>
      <c r="F3600" s="850" t="s">
        <v>8951</v>
      </c>
    </row>
    <row r="3601" spans="5:6">
      <c r="E3601" s="850" t="s">
        <v>8954</v>
      </c>
      <c r="F3601" s="850" t="s">
        <v>2651</v>
      </c>
    </row>
    <row r="3602" spans="5:6">
      <c r="E3602" s="850" t="s">
        <v>8955</v>
      </c>
      <c r="F3602" s="850" t="s">
        <v>1480</v>
      </c>
    </row>
    <row r="3603" spans="5:6">
      <c r="E3603" s="850" t="s">
        <v>7520</v>
      </c>
      <c r="F3603" s="850" t="s">
        <v>1586</v>
      </c>
    </row>
    <row r="3604" spans="5:6">
      <c r="E3604" s="850" t="s">
        <v>2841</v>
      </c>
      <c r="F3604" s="850" t="s">
        <v>1824</v>
      </c>
    </row>
    <row r="3605" spans="5:6">
      <c r="E3605" s="850" t="s">
        <v>8957</v>
      </c>
      <c r="F3605" s="850" t="s">
        <v>8956</v>
      </c>
    </row>
    <row r="3606" spans="5:6">
      <c r="E3606" s="850" t="s">
        <v>6949</v>
      </c>
      <c r="F3606" s="850" t="s">
        <v>8610</v>
      </c>
    </row>
    <row r="3607" spans="5:6">
      <c r="E3607" s="850" t="s">
        <v>8958</v>
      </c>
      <c r="F3607" s="850" t="s">
        <v>668</v>
      </c>
    </row>
    <row r="3608" spans="5:6">
      <c r="E3608" s="850" t="s">
        <v>486</v>
      </c>
      <c r="F3608" s="850" t="s">
        <v>2313</v>
      </c>
    </row>
    <row r="3609" spans="5:6">
      <c r="E3609" s="850" t="s">
        <v>4107</v>
      </c>
      <c r="F3609" s="850" t="s">
        <v>8687</v>
      </c>
    </row>
    <row r="3610" spans="5:6">
      <c r="E3610" s="850" t="s">
        <v>8959</v>
      </c>
      <c r="F3610" s="850" t="s">
        <v>6670</v>
      </c>
    </row>
    <row r="3611" spans="5:6">
      <c r="E3611" s="850" t="s">
        <v>8962</v>
      </c>
      <c r="F3611" s="850" t="s">
        <v>4078</v>
      </c>
    </row>
    <row r="3612" spans="5:6">
      <c r="E3612" s="850" t="s">
        <v>8963</v>
      </c>
      <c r="F3612" s="850" t="s">
        <v>7506</v>
      </c>
    </row>
    <row r="3613" spans="5:6">
      <c r="E3613" s="850" t="s">
        <v>8965</v>
      </c>
      <c r="F3613" s="850" t="s">
        <v>8964</v>
      </c>
    </row>
    <row r="3614" spans="5:6">
      <c r="E3614" s="850" t="s">
        <v>8482</v>
      </c>
      <c r="F3614" s="850" t="s">
        <v>8966</v>
      </c>
    </row>
    <row r="3615" spans="5:6">
      <c r="E3615" s="850" t="s">
        <v>8968</v>
      </c>
      <c r="F3615" s="850" t="s">
        <v>1627</v>
      </c>
    </row>
    <row r="3616" spans="5:6">
      <c r="E3616" s="850" t="s">
        <v>7353</v>
      </c>
      <c r="F3616" s="850" t="s">
        <v>4275</v>
      </c>
    </row>
    <row r="3617" spans="5:6">
      <c r="E3617" s="850" t="s">
        <v>1960</v>
      </c>
      <c r="F3617" s="850" t="s">
        <v>8970</v>
      </c>
    </row>
    <row r="3618" spans="5:6">
      <c r="E3618" s="850" t="s">
        <v>2382</v>
      </c>
      <c r="F3618" s="850" t="s">
        <v>8971</v>
      </c>
    </row>
    <row r="3619" spans="5:6">
      <c r="E3619" s="850" t="s">
        <v>5859</v>
      </c>
      <c r="F3619" s="850" t="s">
        <v>7077</v>
      </c>
    </row>
    <row r="3620" spans="5:6">
      <c r="E3620" s="850" t="s">
        <v>8417</v>
      </c>
      <c r="F3620" s="850" t="s">
        <v>8972</v>
      </c>
    </row>
    <row r="3621" spans="5:6">
      <c r="E3621" s="850" t="s">
        <v>8973</v>
      </c>
      <c r="F3621" s="850" t="s">
        <v>8921</v>
      </c>
    </row>
    <row r="3622" spans="5:6">
      <c r="E3622" s="850" t="s">
        <v>4205</v>
      </c>
      <c r="F3622" s="850" t="s">
        <v>8975</v>
      </c>
    </row>
    <row r="3623" spans="5:6">
      <c r="E3623" s="850" t="s">
        <v>8976</v>
      </c>
      <c r="F3623" s="850" t="s">
        <v>8082</v>
      </c>
    </row>
    <row r="3624" spans="5:6">
      <c r="E3624" s="850" t="s">
        <v>8977</v>
      </c>
      <c r="F3624" s="850" t="s">
        <v>6497</v>
      </c>
    </row>
    <row r="3625" spans="5:6">
      <c r="E3625" s="850" t="s">
        <v>59</v>
      </c>
      <c r="F3625" s="850" t="s">
        <v>30</v>
      </c>
    </row>
    <row r="3626" spans="5:6">
      <c r="E3626" s="850" t="s">
        <v>5144</v>
      </c>
      <c r="F3626" s="850" t="s">
        <v>5750</v>
      </c>
    </row>
    <row r="3627" spans="5:6">
      <c r="E3627" s="850" t="s">
        <v>8974</v>
      </c>
      <c r="F3627" s="850" t="s">
        <v>5612</v>
      </c>
    </row>
    <row r="3628" spans="5:6">
      <c r="E3628" s="850" t="s">
        <v>8900</v>
      </c>
      <c r="F3628" s="850" t="s">
        <v>8978</v>
      </c>
    </row>
    <row r="3629" spans="5:6">
      <c r="E3629" s="850" t="s">
        <v>8948</v>
      </c>
      <c r="F3629" s="850" t="s">
        <v>2272</v>
      </c>
    </row>
    <row r="3630" spans="5:6">
      <c r="E3630" s="850" t="s">
        <v>5359</v>
      </c>
      <c r="F3630" s="850" t="s">
        <v>2903</v>
      </c>
    </row>
    <row r="3631" spans="5:6">
      <c r="E3631" s="850" t="s">
        <v>3973</v>
      </c>
      <c r="F3631" s="850" t="s">
        <v>7945</v>
      </c>
    </row>
    <row r="3632" spans="5:6">
      <c r="E3632" s="850" t="s">
        <v>3956</v>
      </c>
      <c r="F3632" s="850" t="s">
        <v>8979</v>
      </c>
    </row>
    <row r="3633" spans="5:6">
      <c r="E3633" s="850" t="s">
        <v>7565</v>
      </c>
      <c r="F3633" s="850" t="s">
        <v>7318</v>
      </c>
    </row>
    <row r="3634" spans="5:6">
      <c r="E3634" s="850" t="s">
        <v>559</v>
      </c>
      <c r="F3634" s="850" t="s">
        <v>8980</v>
      </c>
    </row>
    <row r="3635" spans="5:6">
      <c r="E3635" s="850" t="s">
        <v>548</v>
      </c>
      <c r="F3635" s="850" t="s">
        <v>8981</v>
      </c>
    </row>
    <row r="3636" spans="5:6">
      <c r="E3636" s="850" t="s">
        <v>3310</v>
      </c>
      <c r="F3636" s="850" t="s">
        <v>3059</v>
      </c>
    </row>
    <row r="3637" spans="5:6">
      <c r="E3637" s="850" t="s">
        <v>8982</v>
      </c>
      <c r="F3637" s="850" t="s">
        <v>4593</v>
      </c>
    </row>
    <row r="3638" spans="5:6">
      <c r="E3638" s="850" t="s">
        <v>6921</v>
      </c>
      <c r="F3638" s="850" t="s">
        <v>7829</v>
      </c>
    </row>
    <row r="3639" spans="5:6">
      <c r="E3639" s="850" t="s">
        <v>979</v>
      </c>
      <c r="F3639" s="850" t="s">
        <v>8984</v>
      </c>
    </row>
    <row r="3640" spans="5:6">
      <c r="E3640" s="850" t="s">
        <v>8986</v>
      </c>
      <c r="F3640" s="850" t="s">
        <v>8985</v>
      </c>
    </row>
    <row r="3641" spans="5:6">
      <c r="E3641" s="850" t="s">
        <v>7037</v>
      </c>
      <c r="F3641" s="850" t="s">
        <v>8988</v>
      </c>
    </row>
    <row r="3642" spans="5:6">
      <c r="E3642" s="850" t="s">
        <v>2484</v>
      </c>
      <c r="F3642" s="850" t="s">
        <v>843</v>
      </c>
    </row>
    <row r="3643" spans="5:6">
      <c r="E3643" s="850" t="s">
        <v>8713</v>
      </c>
      <c r="F3643" s="850" t="s">
        <v>2407</v>
      </c>
    </row>
    <row r="3644" spans="5:6">
      <c r="E3644" s="850" t="s">
        <v>8989</v>
      </c>
      <c r="F3644" s="850" t="s">
        <v>7183</v>
      </c>
    </row>
    <row r="3645" spans="5:6">
      <c r="E3645" s="850" t="s">
        <v>6746</v>
      </c>
      <c r="F3645" s="850" t="s">
        <v>7985</v>
      </c>
    </row>
    <row r="3646" spans="5:6">
      <c r="E3646" s="850" t="s">
        <v>8990</v>
      </c>
      <c r="F3646" s="850" t="s">
        <v>2968</v>
      </c>
    </row>
    <row r="3647" spans="5:6">
      <c r="E3647" s="850" t="s">
        <v>7188</v>
      </c>
      <c r="F3647" s="850" t="s">
        <v>7467</v>
      </c>
    </row>
    <row r="3648" spans="5:6">
      <c r="E3648" s="850" t="s">
        <v>3194</v>
      </c>
      <c r="F3648" s="850" t="s">
        <v>5602</v>
      </c>
    </row>
    <row r="3649" spans="5:6">
      <c r="E3649" s="850" t="s">
        <v>5315</v>
      </c>
      <c r="F3649" s="850" t="s">
        <v>4496</v>
      </c>
    </row>
    <row r="3650" spans="5:6">
      <c r="E3650" s="850" t="s">
        <v>4582</v>
      </c>
      <c r="F3650" s="850" t="s">
        <v>2771</v>
      </c>
    </row>
    <row r="3651" spans="5:6">
      <c r="E3651" s="850" t="s">
        <v>8992</v>
      </c>
      <c r="F3651" s="850" t="s">
        <v>8991</v>
      </c>
    </row>
    <row r="3652" spans="5:6">
      <c r="E3652" s="850" t="s">
        <v>7745</v>
      </c>
      <c r="F3652" s="850" t="s">
        <v>8993</v>
      </c>
    </row>
    <row r="3653" spans="5:6">
      <c r="E3653" s="850" t="s">
        <v>4552</v>
      </c>
      <c r="F3653" s="850" t="s">
        <v>8994</v>
      </c>
    </row>
    <row r="3654" spans="5:6">
      <c r="E3654" s="850" t="s">
        <v>8995</v>
      </c>
      <c r="F3654" s="850" t="s">
        <v>1161</v>
      </c>
    </row>
    <row r="3655" spans="5:6">
      <c r="E3655" s="850" t="s">
        <v>7124</v>
      </c>
      <c r="F3655" s="850" t="s">
        <v>3880</v>
      </c>
    </row>
    <row r="3656" spans="5:6">
      <c r="E3656" s="850" t="s">
        <v>8997</v>
      </c>
      <c r="F3656" s="850" t="s">
        <v>8052</v>
      </c>
    </row>
    <row r="3657" spans="5:6">
      <c r="E3657" s="850" t="s">
        <v>8999</v>
      </c>
      <c r="F3657" s="850" t="s">
        <v>8998</v>
      </c>
    </row>
    <row r="3658" spans="5:6">
      <c r="E3658" s="850" t="s">
        <v>9000</v>
      </c>
      <c r="F3658" s="850" t="s">
        <v>3536</v>
      </c>
    </row>
    <row r="3659" spans="5:6">
      <c r="E3659" s="850" t="s">
        <v>9002</v>
      </c>
      <c r="F3659" s="850" t="s">
        <v>9001</v>
      </c>
    </row>
    <row r="3660" spans="5:6">
      <c r="E3660" s="850" t="s">
        <v>9004</v>
      </c>
      <c r="F3660" s="850" t="s">
        <v>7580</v>
      </c>
    </row>
    <row r="3661" spans="5:6">
      <c r="E3661" s="850" t="s">
        <v>9006</v>
      </c>
      <c r="F3661" s="850" t="s">
        <v>9005</v>
      </c>
    </row>
    <row r="3662" spans="5:6">
      <c r="E3662" s="850" t="s">
        <v>9007</v>
      </c>
      <c r="F3662" s="850" t="s">
        <v>1398</v>
      </c>
    </row>
    <row r="3663" spans="5:6">
      <c r="E3663" s="850" t="s">
        <v>3759</v>
      </c>
      <c r="F3663" s="850" t="s">
        <v>6693</v>
      </c>
    </row>
    <row r="3664" spans="5:6">
      <c r="E3664" s="850" t="s">
        <v>9008</v>
      </c>
      <c r="F3664" s="850" t="s">
        <v>5068</v>
      </c>
    </row>
    <row r="3665" spans="5:6">
      <c r="E3665" s="850" t="s">
        <v>9011</v>
      </c>
      <c r="F3665" s="850" t="s">
        <v>8194</v>
      </c>
    </row>
    <row r="3666" spans="5:6">
      <c r="E3666" s="850" t="s">
        <v>8896</v>
      </c>
      <c r="F3666" s="850" t="s">
        <v>3020</v>
      </c>
    </row>
    <row r="3667" spans="5:6">
      <c r="E3667" s="850" t="s">
        <v>2704</v>
      </c>
      <c r="F3667" s="850" t="s">
        <v>9012</v>
      </c>
    </row>
    <row r="3668" spans="5:6">
      <c r="E3668" s="850" t="s">
        <v>8487</v>
      </c>
      <c r="F3668" s="850" t="s">
        <v>9013</v>
      </c>
    </row>
    <row r="3669" spans="5:6">
      <c r="E3669" s="850" t="s">
        <v>8012</v>
      </c>
      <c r="F3669" s="850" t="s">
        <v>1228</v>
      </c>
    </row>
    <row r="3670" spans="5:6">
      <c r="E3670" s="850" t="s">
        <v>3802</v>
      </c>
      <c r="F3670" s="850" t="s">
        <v>9014</v>
      </c>
    </row>
    <row r="3671" spans="5:6">
      <c r="E3671" s="850" t="s">
        <v>9016</v>
      </c>
      <c r="F3671" s="850" t="s">
        <v>9015</v>
      </c>
    </row>
    <row r="3672" spans="5:6">
      <c r="E3672" s="850" t="s">
        <v>9020</v>
      </c>
      <c r="F3672" s="850" t="s">
        <v>9019</v>
      </c>
    </row>
    <row r="3673" spans="5:6">
      <c r="E3673" s="850" t="s">
        <v>9022</v>
      </c>
      <c r="F3673" s="850" t="s">
        <v>917</v>
      </c>
    </row>
    <row r="3674" spans="5:6">
      <c r="E3674" s="850" t="s">
        <v>1040</v>
      </c>
      <c r="F3674" s="850" t="s">
        <v>3341</v>
      </c>
    </row>
    <row r="3675" spans="5:6">
      <c r="E3675" s="850" t="s">
        <v>9024</v>
      </c>
      <c r="F3675" s="850" t="s">
        <v>1623</v>
      </c>
    </row>
    <row r="3676" spans="5:6">
      <c r="E3676" s="850" t="s">
        <v>9027</v>
      </c>
      <c r="F3676" s="850" t="s">
        <v>9025</v>
      </c>
    </row>
    <row r="3677" spans="5:6">
      <c r="E3677" s="850" t="s">
        <v>1713</v>
      </c>
      <c r="F3677" s="850" t="s">
        <v>9030</v>
      </c>
    </row>
    <row r="3678" spans="5:6">
      <c r="E3678" s="850" t="s">
        <v>9034</v>
      </c>
      <c r="F3678" s="850" t="s">
        <v>9032</v>
      </c>
    </row>
    <row r="3679" spans="5:6">
      <c r="E3679" s="850" t="s">
        <v>2157</v>
      </c>
      <c r="F3679" s="850" t="s">
        <v>9035</v>
      </c>
    </row>
    <row r="3680" spans="5:6">
      <c r="E3680" s="850" t="s">
        <v>9036</v>
      </c>
      <c r="F3680" s="850" t="s">
        <v>3543</v>
      </c>
    </row>
    <row r="3681" spans="5:6">
      <c r="E3681" s="850" t="s">
        <v>8050</v>
      </c>
      <c r="F3681" s="850" t="s">
        <v>9038</v>
      </c>
    </row>
    <row r="3682" spans="5:6">
      <c r="E3682" s="850" t="s">
        <v>6944</v>
      </c>
      <c r="F3682" s="850" t="s">
        <v>9039</v>
      </c>
    </row>
    <row r="3683" spans="5:6">
      <c r="E3683" s="850" t="s">
        <v>9040</v>
      </c>
      <c r="F3683" s="850" t="s">
        <v>3044</v>
      </c>
    </row>
    <row r="3684" spans="5:6">
      <c r="E3684" s="850" t="s">
        <v>9043</v>
      </c>
      <c r="F3684" s="850" t="s">
        <v>5662</v>
      </c>
    </row>
    <row r="3685" spans="5:6">
      <c r="E3685" s="850" t="s">
        <v>9046</v>
      </c>
      <c r="F3685" s="850" t="s">
        <v>9045</v>
      </c>
    </row>
    <row r="3686" spans="5:6">
      <c r="E3686" s="850" t="s">
        <v>5204</v>
      </c>
      <c r="F3686" s="850" t="s">
        <v>9047</v>
      </c>
    </row>
    <row r="3687" spans="5:6">
      <c r="E3687" s="850" t="s">
        <v>4239</v>
      </c>
      <c r="F3687" s="850" t="s">
        <v>8262</v>
      </c>
    </row>
    <row r="3688" spans="5:6">
      <c r="E3688" s="850" t="s">
        <v>4541</v>
      </c>
      <c r="F3688" s="850" t="s">
        <v>8006</v>
      </c>
    </row>
    <row r="3689" spans="5:6">
      <c r="E3689" s="850" t="s">
        <v>256</v>
      </c>
      <c r="F3689" s="850" t="s">
        <v>5774</v>
      </c>
    </row>
    <row r="3690" spans="5:6">
      <c r="E3690" s="850" t="s">
        <v>8515</v>
      </c>
      <c r="F3690" s="850" t="s">
        <v>9049</v>
      </c>
    </row>
    <row r="3691" spans="5:6">
      <c r="E3691" s="850" t="s">
        <v>8969</v>
      </c>
      <c r="F3691" s="850" t="s">
        <v>9050</v>
      </c>
    </row>
    <row r="3692" spans="5:6">
      <c r="E3692" s="850" t="s">
        <v>9053</v>
      </c>
      <c r="F3692" s="850" t="s">
        <v>9051</v>
      </c>
    </row>
    <row r="3693" spans="5:6">
      <c r="E3693" s="850" t="s">
        <v>1331</v>
      </c>
      <c r="F3693" s="850" t="s">
        <v>9054</v>
      </c>
    </row>
    <row r="3694" spans="5:6">
      <c r="E3694" s="850" t="s">
        <v>815</v>
      </c>
      <c r="F3694" s="850" t="s">
        <v>9057</v>
      </c>
    </row>
    <row r="3695" spans="5:6">
      <c r="E3695" s="850" t="s">
        <v>9059</v>
      </c>
      <c r="F3695" s="850" t="s">
        <v>9058</v>
      </c>
    </row>
    <row r="3696" spans="5:6">
      <c r="E3696" s="850" t="s">
        <v>9060</v>
      </c>
      <c r="F3696" s="850" t="s">
        <v>2378</v>
      </c>
    </row>
    <row r="3697" spans="5:6">
      <c r="E3697" s="850" t="s">
        <v>9061</v>
      </c>
      <c r="F3697" s="850" t="s">
        <v>1048</v>
      </c>
    </row>
    <row r="3698" spans="5:6">
      <c r="E3698" s="850" t="s">
        <v>328</v>
      </c>
      <c r="F3698" s="850" t="s">
        <v>9062</v>
      </c>
    </row>
    <row r="3699" spans="5:6">
      <c r="E3699" s="850" t="s">
        <v>8534</v>
      </c>
      <c r="F3699" s="850" t="s">
        <v>9064</v>
      </c>
    </row>
    <row r="3700" spans="5:6">
      <c r="E3700" s="850" t="s">
        <v>3724</v>
      </c>
      <c r="F3700" s="850" t="s">
        <v>4266</v>
      </c>
    </row>
    <row r="3701" spans="5:6">
      <c r="E3701" s="850" t="s">
        <v>9065</v>
      </c>
      <c r="F3701" s="850" t="s">
        <v>6484</v>
      </c>
    </row>
    <row r="3702" spans="5:6">
      <c r="E3702" s="850" t="s">
        <v>1846</v>
      </c>
      <c r="F3702" s="850" t="s">
        <v>3503</v>
      </c>
    </row>
    <row r="3703" spans="5:6">
      <c r="E3703" s="850" t="s">
        <v>9070</v>
      </c>
      <c r="F3703" s="850" t="s">
        <v>9069</v>
      </c>
    </row>
    <row r="3704" spans="5:6">
      <c r="E3704" s="850" t="s">
        <v>346</v>
      </c>
      <c r="F3704" s="850" t="s">
        <v>5820</v>
      </c>
    </row>
    <row r="3705" spans="5:6">
      <c r="E3705" s="850" t="s">
        <v>9072</v>
      </c>
      <c r="F3705" s="850" t="s">
        <v>9071</v>
      </c>
    </row>
    <row r="3706" spans="5:6">
      <c r="E3706" s="850" t="s">
        <v>9018</v>
      </c>
      <c r="F3706" s="850" t="s">
        <v>9073</v>
      </c>
    </row>
    <row r="3707" spans="5:6">
      <c r="E3707" s="850" t="s">
        <v>9075</v>
      </c>
      <c r="F3707" s="850" t="s">
        <v>9074</v>
      </c>
    </row>
    <row r="3708" spans="5:6">
      <c r="E3708" s="850" t="s">
        <v>2663</v>
      </c>
      <c r="F3708" s="850" t="s">
        <v>9076</v>
      </c>
    </row>
    <row r="3709" spans="5:6">
      <c r="E3709" s="850" t="s">
        <v>1172</v>
      </c>
      <c r="F3709" s="850" t="s">
        <v>4018</v>
      </c>
    </row>
    <row r="3710" spans="5:6">
      <c r="E3710" s="850" t="s">
        <v>2490</v>
      </c>
      <c r="F3710" s="850" t="s">
        <v>9077</v>
      </c>
    </row>
    <row r="3711" spans="5:6">
      <c r="E3711" s="850" t="s">
        <v>7827</v>
      </c>
      <c r="F3711" s="850" t="s">
        <v>3583</v>
      </c>
    </row>
    <row r="3712" spans="5:6">
      <c r="E3712" s="850" t="s">
        <v>9078</v>
      </c>
      <c r="F3712" s="850" t="s">
        <v>1915</v>
      </c>
    </row>
    <row r="3713" spans="5:6">
      <c r="E3713" s="850" t="s">
        <v>9080</v>
      </c>
      <c r="F3713" s="850" t="s">
        <v>9079</v>
      </c>
    </row>
    <row r="3714" spans="5:6">
      <c r="E3714" s="850" t="s">
        <v>3979</v>
      </c>
      <c r="F3714" s="850" t="s">
        <v>9081</v>
      </c>
    </row>
    <row r="3715" spans="5:6">
      <c r="E3715" s="850" t="s">
        <v>8909</v>
      </c>
      <c r="F3715" s="850" t="s">
        <v>8961</v>
      </c>
    </row>
    <row r="3716" spans="5:6">
      <c r="E3716" s="850" t="s">
        <v>9084</v>
      </c>
      <c r="F3716" s="850" t="s">
        <v>9083</v>
      </c>
    </row>
    <row r="3717" spans="5:6">
      <c r="E3717" s="850" t="s">
        <v>3588</v>
      </c>
      <c r="F3717" s="850" t="s">
        <v>2002</v>
      </c>
    </row>
    <row r="3718" spans="5:6">
      <c r="E3718" s="850" t="s">
        <v>1659</v>
      </c>
      <c r="F3718" s="850" t="s">
        <v>9085</v>
      </c>
    </row>
    <row r="3719" spans="5:6">
      <c r="E3719" s="850" t="s">
        <v>4464</v>
      </c>
      <c r="F3719" s="850" t="s">
        <v>205</v>
      </c>
    </row>
    <row r="3720" spans="5:6">
      <c r="E3720" s="850" t="s">
        <v>9086</v>
      </c>
      <c r="F3720" s="850" t="s">
        <v>8118</v>
      </c>
    </row>
    <row r="3721" spans="5:6">
      <c r="E3721" s="850" t="s">
        <v>9087</v>
      </c>
      <c r="F3721" s="850" t="s">
        <v>5575</v>
      </c>
    </row>
    <row r="3722" spans="5:6">
      <c r="E3722" s="850" t="s">
        <v>5240</v>
      </c>
      <c r="F3722" s="850" t="s">
        <v>7854</v>
      </c>
    </row>
    <row r="3723" spans="5:6">
      <c r="E3723" s="850" t="s">
        <v>5768</v>
      </c>
      <c r="F3723" s="850" t="s">
        <v>9088</v>
      </c>
    </row>
    <row r="3724" spans="5:6">
      <c r="E3724" s="850" t="s">
        <v>616</v>
      </c>
      <c r="F3724" s="850" t="s">
        <v>7464</v>
      </c>
    </row>
    <row r="3725" spans="5:6">
      <c r="E3725" s="850" t="s">
        <v>8599</v>
      </c>
      <c r="F3725" s="850" t="s">
        <v>9089</v>
      </c>
    </row>
    <row r="3726" spans="5:6">
      <c r="E3726" s="850" t="s">
        <v>9092</v>
      </c>
      <c r="F3726" s="850" t="s">
        <v>9091</v>
      </c>
    </row>
    <row r="3727" spans="5:6">
      <c r="E3727" s="850" t="s">
        <v>9094</v>
      </c>
      <c r="F3727" s="850" t="s">
        <v>9093</v>
      </c>
    </row>
    <row r="3728" spans="5:6">
      <c r="E3728" s="850" t="s">
        <v>4404</v>
      </c>
      <c r="F3728" s="850" t="s">
        <v>6741</v>
      </c>
    </row>
    <row r="3729" spans="5:6">
      <c r="E3729" s="850" t="s">
        <v>5048</v>
      </c>
      <c r="F3729" s="850" t="s">
        <v>9095</v>
      </c>
    </row>
    <row r="3730" spans="5:6">
      <c r="E3730" s="850" t="s">
        <v>7302</v>
      </c>
      <c r="F3730" s="850" t="s">
        <v>9096</v>
      </c>
    </row>
    <row r="3731" spans="5:6">
      <c r="E3731" s="850" t="s">
        <v>9098</v>
      </c>
      <c r="F3731" s="850" t="s">
        <v>9097</v>
      </c>
    </row>
    <row r="3732" spans="5:6">
      <c r="E3732" s="850" t="s">
        <v>3602</v>
      </c>
      <c r="F3732" s="850" t="s">
        <v>9099</v>
      </c>
    </row>
    <row r="3733" spans="5:6">
      <c r="E3733" s="850" t="s">
        <v>9103</v>
      </c>
      <c r="F3733" s="850" t="s">
        <v>9102</v>
      </c>
    </row>
    <row r="3734" spans="5:6">
      <c r="E3734" s="850" t="s">
        <v>6102</v>
      </c>
      <c r="F3734" s="850" t="s">
        <v>9104</v>
      </c>
    </row>
    <row r="3735" spans="5:6">
      <c r="E3735" s="850" t="s">
        <v>9105</v>
      </c>
      <c r="F3735" s="850" t="s">
        <v>29</v>
      </c>
    </row>
    <row r="3736" spans="5:6">
      <c r="E3736" s="850" t="s">
        <v>9107</v>
      </c>
      <c r="F3736" s="850" t="s">
        <v>9106</v>
      </c>
    </row>
    <row r="3737" spans="5:6">
      <c r="E3737" s="850" t="s">
        <v>9108</v>
      </c>
      <c r="F3737" s="850" t="s">
        <v>4762</v>
      </c>
    </row>
    <row r="3738" spans="5:6">
      <c r="E3738" s="850" t="s">
        <v>9110</v>
      </c>
      <c r="F3738" s="850" t="s">
        <v>5324</v>
      </c>
    </row>
    <row r="3739" spans="5:6">
      <c r="E3739" s="850" t="s">
        <v>5194</v>
      </c>
      <c r="F3739" s="850" t="s">
        <v>2949</v>
      </c>
    </row>
    <row r="3740" spans="5:6">
      <c r="E3740" s="850" t="s">
        <v>5340</v>
      </c>
      <c r="F3740" s="850" t="s">
        <v>5781</v>
      </c>
    </row>
    <row r="3741" spans="5:6">
      <c r="E3741" s="850" t="s">
        <v>3988</v>
      </c>
      <c r="F3741" s="850" t="s">
        <v>9111</v>
      </c>
    </row>
    <row r="3742" spans="5:6">
      <c r="E3742" s="850" t="s">
        <v>32</v>
      </c>
      <c r="F3742" s="850" t="s">
        <v>8774</v>
      </c>
    </row>
    <row r="3743" spans="5:6">
      <c r="E3743" s="850" t="s">
        <v>9112</v>
      </c>
      <c r="F3743" s="850" t="s">
        <v>3640</v>
      </c>
    </row>
    <row r="3744" spans="5:6">
      <c r="E3744" s="850" t="s">
        <v>3108</v>
      </c>
      <c r="F3744" s="850" t="s">
        <v>9114</v>
      </c>
    </row>
    <row r="3745" spans="5:6">
      <c r="E3745" s="850" t="s">
        <v>4080</v>
      </c>
      <c r="F3745" s="850" t="s">
        <v>1620</v>
      </c>
    </row>
    <row r="3746" spans="5:6">
      <c r="E3746" s="850" t="s">
        <v>3507</v>
      </c>
      <c r="F3746" s="850" t="s">
        <v>487</v>
      </c>
    </row>
    <row r="3747" spans="5:6">
      <c r="E3747" s="850" t="s">
        <v>1017</v>
      </c>
      <c r="F3747" s="850" t="s">
        <v>9115</v>
      </c>
    </row>
    <row r="3748" spans="5:6">
      <c r="E3748" s="850" t="s">
        <v>5709</v>
      </c>
      <c r="F3748" s="850" t="s">
        <v>780</v>
      </c>
    </row>
    <row r="3749" spans="5:6">
      <c r="E3749" s="850" t="s">
        <v>9116</v>
      </c>
      <c r="F3749" s="850" t="s">
        <v>4035</v>
      </c>
    </row>
    <row r="3750" spans="5:6">
      <c r="E3750" s="850" t="s">
        <v>4765</v>
      </c>
      <c r="F3750" s="850" t="s">
        <v>9117</v>
      </c>
    </row>
    <row r="3751" spans="5:6">
      <c r="E3751" s="850" t="s">
        <v>805</v>
      </c>
      <c r="F3751" s="850" t="s">
        <v>1502</v>
      </c>
    </row>
  </sheetData>
  <phoneticPr fontId="3"/>
  <dataValidations count="1">
    <dataValidation imeMode="on" allowBlank="1" showDropDown="0" showInputMessage="1" showErrorMessage="1" sqref="K4 N4 Q4 AG4 AJ4"/>
  </dataValidations>
  <pageMargins left="0.7" right="0.7" top="0.75" bottom="0.75" header="0.3" footer="0.3"/>
  <pageSetup paperSize="9" fitToWidth="1" fitToHeight="1" orientation="portrait" usePrinterDefaults="1"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K208"/>
  <sheetViews>
    <sheetView showGridLines="0" zoomScaleSheetLayoutView="100" workbookViewId="0">
      <pane ySplit="1" topLeftCell="A2" activePane="bottomLeft" state="frozen"/>
      <selection pane="bottomLeft" activeCell="A2" sqref="A2"/>
    </sheetView>
  </sheetViews>
  <sheetFormatPr defaultColWidth="0" defaultRowHeight="18.75" zeroHeight="1"/>
  <cols>
    <col min="1" max="3" width="2.90625" style="2" customWidth="1"/>
    <col min="4" max="5" width="6.453125" style="2" customWidth="1"/>
    <col min="6" max="6" width="33.08984375" style="2" customWidth="1"/>
    <col min="7" max="7" width="15.90625" style="2" customWidth="1"/>
    <col min="8" max="8" width="55.7265625" style="1" customWidth="1"/>
    <col min="9" max="9" width="17.90625" style="44" customWidth="1"/>
    <col min="10" max="10" width="92.08984375" style="2" customWidth="1"/>
    <col min="11" max="16384" width="9" style="2" hidden="1" customWidth="1"/>
  </cols>
  <sheetData>
    <row r="1" spans="1:10" ht="102" customHeight="1">
      <c r="A1" s="3" t="s">
        <v>9838</v>
      </c>
    </row>
    <row r="2" spans="1:10" ht="13.5" customHeight="1">
      <c r="B2" s="47"/>
    </row>
    <row r="3" spans="1:10" ht="18" customHeight="1">
      <c r="B3" s="4" t="s">
        <v>7695</v>
      </c>
      <c r="C3" s="5"/>
      <c r="D3" s="5"/>
      <c r="E3" s="5"/>
      <c r="I3" s="42"/>
      <c r="J3" s="43"/>
    </row>
    <row r="4" spans="1:10" ht="18" customHeight="1">
      <c r="B4" s="48" t="s">
        <v>9523</v>
      </c>
      <c r="C4" s="5"/>
      <c r="D4" s="5"/>
      <c r="E4" s="5"/>
      <c r="I4" s="42"/>
      <c r="J4" s="43"/>
    </row>
    <row r="5" spans="1:10" ht="18" customHeight="1">
      <c r="C5" s="52" t="s">
        <v>1135</v>
      </c>
      <c r="D5" s="63" t="s">
        <v>60</v>
      </c>
      <c r="E5" s="98"/>
      <c r="F5" s="123"/>
      <c r="G5" s="52" t="s">
        <v>9525</v>
      </c>
      <c r="H5" s="187" t="s">
        <v>1128</v>
      </c>
      <c r="I5" s="52" t="s">
        <v>3568</v>
      </c>
      <c r="J5" s="284" t="s">
        <v>9574</v>
      </c>
    </row>
    <row r="6" spans="1:10" ht="33" customHeight="1">
      <c r="C6" s="53" t="s">
        <v>8852</v>
      </c>
      <c r="D6" s="64" t="s">
        <v>6314</v>
      </c>
      <c r="E6" s="99"/>
      <c r="F6" s="124"/>
      <c r="G6" s="156" t="str">
        <f>IF(ISBLANK(H6),"必須","入力済")</f>
        <v>必須</v>
      </c>
      <c r="H6" s="188"/>
      <c r="I6" s="235" t="s">
        <v>7319</v>
      </c>
      <c r="J6" s="285" t="s">
        <v>9824</v>
      </c>
    </row>
    <row r="7" spans="1:10" ht="33" customHeight="1">
      <c r="C7" s="54" t="s">
        <v>9228</v>
      </c>
      <c r="D7" s="65" t="s">
        <v>833</v>
      </c>
      <c r="E7" s="84"/>
      <c r="F7" s="125"/>
      <c r="G7" s="156" t="str">
        <f>IF(ISBLANK(H7),"必須","入力済")</f>
        <v>必須</v>
      </c>
      <c r="H7" s="189"/>
      <c r="I7" s="236" t="s">
        <v>7319</v>
      </c>
      <c r="J7" s="286" t="s">
        <v>9825</v>
      </c>
    </row>
    <row r="8" spans="1:10" ht="33" customHeight="1">
      <c r="C8" s="55" t="s">
        <v>1052</v>
      </c>
      <c r="D8" s="66" t="s">
        <v>9422</v>
      </c>
      <c r="E8" s="100" t="s">
        <v>9553</v>
      </c>
      <c r="F8" s="126"/>
      <c r="G8" s="156" t="str">
        <f>IF(ISBLANK(H8),"必須","入力済")</f>
        <v>必須</v>
      </c>
      <c r="H8" s="190"/>
      <c r="I8" s="237" t="s">
        <v>8699</v>
      </c>
      <c r="J8" s="287" t="s">
        <v>9572</v>
      </c>
    </row>
    <row r="9" spans="1:10" ht="33">
      <c r="C9" s="56" t="s">
        <v>361</v>
      </c>
      <c r="D9" s="67"/>
      <c r="E9" s="101" t="s">
        <v>9665</v>
      </c>
      <c r="F9" s="127"/>
      <c r="G9" s="157" t="str">
        <f>IF(ISBLANK(H9),"必須","入力済")</f>
        <v>必須</v>
      </c>
      <c r="H9" s="191"/>
      <c r="I9" s="238" t="s">
        <v>9689</v>
      </c>
      <c r="J9" s="288" t="s">
        <v>5224</v>
      </c>
    </row>
    <row r="10" spans="1:10" ht="33" customHeight="1">
      <c r="C10" s="57" t="s">
        <v>8517</v>
      </c>
      <c r="D10" s="68"/>
      <c r="E10" s="85" t="s">
        <v>9246</v>
      </c>
      <c r="F10" s="128"/>
      <c r="G10" s="158" t="str">
        <f>IF(ISBLANK(H10),"必須","入力済")</f>
        <v>必須</v>
      </c>
      <c r="H10" s="192"/>
      <c r="I10" s="239" t="s">
        <v>8699</v>
      </c>
      <c r="J10" s="289" t="s">
        <v>9576</v>
      </c>
    </row>
    <row r="11" spans="1:10" ht="13.5" customHeight="1"/>
    <row r="12" spans="1:10" ht="18" customHeight="1">
      <c r="B12" s="5" t="s">
        <v>9510</v>
      </c>
      <c r="C12" s="5"/>
      <c r="D12" s="5"/>
      <c r="E12" s="5"/>
    </row>
    <row r="13" spans="1:10" ht="18" customHeight="1">
      <c r="C13" s="52" t="s">
        <v>1135</v>
      </c>
      <c r="D13" s="63" t="s">
        <v>60</v>
      </c>
      <c r="E13" s="98"/>
      <c r="F13" s="123"/>
      <c r="G13" s="52" t="s">
        <v>9525</v>
      </c>
      <c r="H13" s="187" t="s">
        <v>1128</v>
      </c>
      <c r="I13" s="52" t="s">
        <v>3568</v>
      </c>
      <c r="J13" s="284" t="s">
        <v>9574</v>
      </c>
    </row>
    <row r="14" spans="1:10" ht="33">
      <c r="C14" s="55" t="s">
        <v>8852</v>
      </c>
      <c r="D14" s="69" t="s">
        <v>9554</v>
      </c>
      <c r="E14" s="100" t="s">
        <v>1119</v>
      </c>
      <c r="F14" s="126"/>
      <c r="G14" s="156" t="str">
        <f>IF(ISBLANK(H14),IF(H15="国外","該当の場合は必須","必須"),"入力済")</f>
        <v>必須</v>
      </c>
      <c r="H14" s="193"/>
      <c r="I14" s="240" t="s">
        <v>9688</v>
      </c>
      <c r="J14" s="290" t="s">
        <v>9826</v>
      </c>
    </row>
    <row r="15" spans="1:10" ht="33" customHeight="1">
      <c r="C15" s="58" t="s">
        <v>9228</v>
      </c>
      <c r="D15" s="67"/>
      <c r="E15" s="102" t="s">
        <v>953</v>
      </c>
      <c r="F15" s="129"/>
      <c r="G15" s="159" t="str">
        <f>IF(ISBLANK(H15),"必須","入力済")</f>
        <v>必須</v>
      </c>
      <c r="H15" s="194"/>
      <c r="I15" s="241" t="s">
        <v>8699</v>
      </c>
      <c r="J15" s="291" t="s">
        <v>9575</v>
      </c>
    </row>
    <row r="16" spans="1:10" ht="33" customHeight="1">
      <c r="C16" s="56" t="s">
        <v>1052</v>
      </c>
      <c r="D16" s="67"/>
      <c r="E16" s="103" t="s">
        <v>11048</v>
      </c>
      <c r="F16" s="130"/>
      <c r="G16" s="157" t="str">
        <f>IF(ISBLANK(H16),"必須","入力済")</f>
        <v>必須</v>
      </c>
      <c r="H16" s="195"/>
      <c r="I16" s="242" t="s">
        <v>8699</v>
      </c>
      <c r="J16" s="288" t="s">
        <v>2375</v>
      </c>
    </row>
    <row r="17" spans="3:10" ht="33" customHeight="1">
      <c r="C17" s="56" t="s">
        <v>361</v>
      </c>
      <c r="D17" s="67"/>
      <c r="E17" s="103" t="s">
        <v>6982</v>
      </c>
      <c r="F17" s="130"/>
      <c r="G17" s="157" t="str">
        <f>IF(ISBLANK(H17),"必須","入力済"&amp;CHAR(10)&amp;"（"&amp;LEN(SUBSTITUTE(H17,CHAR(10),""))&amp;"文字）")</f>
        <v>必須</v>
      </c>
      <c r="H17" s="195"/>
      <c r="I17" s="242" t="s">
        <v>8699</v>
      </c>
      <c r="J17" s="288" t="s">
        <v>11086</v>
      </c>
    </row>
    <row r="18" spans="3:10" ht="33" customHeight="1">
      <c r="C18" s="56" t="s">
        <v>8517</v>
      </c>
      <c r="D18" s="67"/>
      <c r="E18" s="104" t="s">
        <v>435</v>
      </c>
      <c r="F18" s="131"/>
      <c r="G18" s="157" t="str">
        <f>IF(ISBLANK(H18),"必須","入力済")</f>
        <v>必須</v>
      </c>
      <c r="H18" s="195"/>
      <c r="I18" s="242" t="s">
        <v>8699</v>
      </c>
      <c r="J18" s="288" t="s">
        <v>4047</v>
      </c>
    </row>
    <row r="19" spans="3:10" ht="33">
      <c r="C19" s="56" t="s">
        <v>9513</v>
      </c>
      <c r="D19" s="67"/>
      <c r="E19" s="105" t="s">
        <v>9668</v>
      </c>
      <c r="F19" s="132"/>
      <c r="G19" s="159" t="str">
        <f>IF(ISBLANK(H19),"必須","入力済")</f>
        <v>必須</v>
      </c>
      <c r="H19" s="196"/>
      <c r="I19" s="243" t="s">
        <v>9689</v>
      </c>
      <c r="J19" s="291" t="s">
        <v>9664</v>
      </c>
    </row>
    <row r="20" spans="3:10" ht="33.75">
      <c r="C20" s="57" t="s">
        <v>9514</v>
      </c>
      <c r="D20" s="68"/>
      <c r="E20" s="106" t="s">
        <v>942</v>
      </c>
      <c r="F20" s="133"/>
      <c r="G20" s="159" t="str">
        <f>IF(ISBLANK(H20),"該当の場合は必須","入力済")</f>
        <v>該当の場合は必須</v>
      </c>
      <c r="H20" s="197"/>
      <c r="I20" s="244" t="s">
        <v>9690</v>
      </c>
      <c r="J20" s="292" t="s">
        <v>8723</v>
      </c>
    </row>
    <row r="21" spans="3:10" ht="33" customHeight="1">
      <c r="C21" s="55" t="s">
        <v>6745</v>
      </c>
      <c r="D21" s="69" t="s">
        <v>9555</v>
      </c>
      <c r="E21" s="100" t="s">
        <v>9526</v>
      </c>
      <c r="F21" s="126"/>
      <c r="G21" s="156" t="str">
        <f>IF(ISBLANK(H21),"必須","入力済")</f>
        <v>必須</v>
      </c>
      <c r="H21" s="190"/>
      <c r="I21" s="245" t="s">
        <v>8699</v>
      </c>
      <c r="J21" s="293" t="s">
        <v>6570</v>
      </c>
    </row>
    <row r="22" spans="3:10" ht="49.5">
      <c r="C22" s="56" t="s">
        <v>9515</v>
      </c>
      <c r="D22" s="70"/>
      <c r="E22" s="103" t="s">
        <v>6708</v>
      </c>
      <c r="F22" s="130"/>
      <c r="G22" s="160" t="str">
        <f>IF(ISBLANK(H22),"該当の場合は必須","入力済")</f>
        <v>該当の場合は必須</v>
      </c>
      <c r="H22" s="195"/>
      <c r="I22" s="246" t="s">
        <v>9688</v>
      </c>
      <c r="J22" s="288" t="s">
        <v>9581</v>
      </c>
    </row>
    <row r="23" spans="3:10" ht="49.5">
      <c r="C23" s="56" t="s">
        <v>6703</v>
      </c>
      <c r="D23" s="67"/>
      <c r="E23" s="102" t="str">
        <f>IF(H21="","氏名（法人の場合は法人名）",IF(H21="個人","氏名","法人名"))</f>
        <v>氏名（法人の場合は法人名）</v>
      </c>
      <c r="F23" s="129"/>
      <c r="G23" s="161" t="str">
        <f>IF(ISBLANK(H23),"必須","入力済")</f>
        <v>必須</v>
      </c>
      <c r="H23" s="196"/>
      <c r="I23" s="247" t="s">
        <v>9690</v>
      </c>
      <c r="J23" s="291" t="s">
        <v>2502</v>
      </c>
    </row>
    <row r="24" spans="3:10" ht="49.5">
      <c r="C24" s="56" t="s">
        <v>9516</v>
      </c>
      <c r="D24" s="67"/>
      <c r="E24" s="104" t="s">
        <v>5407</v>
      </c>
      <c r="F24" s="131"/>
      <c r="G24" s="157" t="str">
        <f>IF(ISBLANK(H24),"必須","入力済")</f>
        <v>必須</v>
      </c>
      <c r="H24" s="198"/>
      <c r="I24" s="246" t="s">
        <v>9690</v>
      </c>
      <c r="J24" s="288" t="s">
        <v>9767</v>
      </c>
    </row>
    <row r="25" spans="3:10" ht="33">
      <c r="C25" s="56" t="s">
        <v>1364</v>
      </c>
      <c r="D25" s="67"/>
      <c r="E25" s="102" t="s">
        <v>9472</v>
      </c>
      <c r="F25" s="129"/>
      <c r="G25" s="162" t="str">
        <f>IF(ISBLANK(H25),"必須","入力済")</f>
        <v>必須</v>
      </c>
      <c r="H25" s="196"/>
      <c r="I25" s="247" t="s">
        <v>9688</v>
      </c>
      <c r="J25" s="291" t="s">
        <v>9577</v>
      </c>
    </row>
    <row r="26" spans="3:10" ht="49.5" customHeight="1">
      <c r="C26" s="56" t="s">
        <v>9517</v>
      </c>
      <c r="D26" s="67"/>
      <c r="E26" s="104" t="s">
        <v>9466</v>
      </c>
      <c r="F26" s="131"/>
      <c r="G26" s="160" t="str">
        <f>IF(ISBLANK(H26),"必須","入力済")</f>
        <v>必須</v>
      </c>
      <c r="H26" s="195"/>
      <c r="I26" s="242" t="s">
        <v>9579</v>
      </c>
      <c r="J26" s="288" t="s">
        <v>5503</v>
      </c>
    </row>
    <row r="27" spans="3:10" ht="33">
      <c r="C27" s="56" t="s">
        <v>9518</v>
      </c>
      <c r="D27" s="67"/>
      <c r="E27" s="101" t="s">
        <v>9667</v>
      </c>
      <c r="F27" s="127"/>
      <c r="G27" s="157" t="str">
        <f>IF(ISBLANK(H27),"必須","入力済"&amp;CHAR(10)&amp;"（"&amp;LEN(SUBSTITUTE(H27,CHAR(10),""))&amp;"文字）")</f>
        <v>必須</v>
      </c>
      <c r="H27" s="199"/>
      <c r="I27" s="246" t="s">
        <v>9690</v>
      </c>
      <c r="J27" s="288" t="s">
        <v>11082</v>
      </c>
    </row>
    <row r="28" spans="3:10" ht="49.5" customHeight="1">
      <c r="C28" s="57" t="s">
        <v>11059</v>
      </c>
      <c r="D28" s="68"/>
      <c r="E28" s="107" t="s">
        <v>11049</v>
      </c>
      <c r="F28" s="134"/>
      <c r="G28" s="163" t="str">
        <f>IF(ISBLANK(H28),"必須","入力済")</f>
        <v>必須</v>
      </c>
      <c r="H28" s="200"/>
      <c r="I28" s="248" t="s">
        <v>8699</v>
      </c>
      <c r="J28" s="294" t="s">
        <v>11068</v>
      </c>
    </row>
    <row r="29" spans="3:10" ht="49.5" customHeight="1">
      <c r="C29" s="56" t="s">
        <v>4971</v>
      </c>
      <c r="D29" s="71" t="s">
        <v>11050</v>
      </c>
      <c r="E29" s="103" t="s">
        <v>9822</v>
      </c>
      <c r="F29" s="130"/>
      <c r="G29" s="160" t="str">
        <f>IF(ISBLANK(H29),"必須","入力済")</f>
        <v>必須</v>
      </c>
      <c r="H29" s="195"/>
      <c r="I29" s="242" t="s">
        <v>9579</v>
      </c>
      <c r="J29" s="288" t="s">
        <v>9597</v>
      </c>
    </row>
    <row r="30" spans="3:10" ht="33.75" customHeight="1">
      <c r="C30" s="56" t="s">
        <v>4226</v>
      </c>
      <c r="D30" s="72"/>
      <c r="E30" s="108" t="s">
        <v>8528</v>
      </c>
      <c r="F30" s="135"/>
      <c r="G30" s="157" t="str">
        <f>IF(ISBLANK(H30),"必須","入力済"&amp;CHAR(10)&amp;"（"&amp;LEN(SUBSTITUTE(H30,CHAR(10),""))&amp;"文字）")</f>
        <v>必須</v>
      </c>
      <c r="H30" s="199"/>
      <c r="I30" s="246" t="s">
        <v>9690</v>
      </c>
      <c r="J30" s="288" t="s">
        <v>893</v>
      </c>
    </row>
    <row r="31" spans="3:10" ht="49.5" customHeight="1">
      <c r="C31" s="56" t="s">
        <v>9419</v>
      </c>
      <c r="D31" s="72"/>
      <c r="E31" s="103" t="s">
        <v>4534</v>
      </c>
      <c r="F31" s="130"/>
      <c r="G31" s="160" t="str">
        <f>IF(ISBLANK(H31),"必須","入力済")</f>
        <v>必須</v>
      </c>
      <c r="H31" s="195"/>
      <c r="I31" s="242" t="s">
        <v>9579</v>
      </c>
      <c r="J31" s="288" t="s">
        <v>11083</v>
      </c>
    </row>
    <row r="32" spans="3:10" ht="33.75" customHeight="1">
      <c r="C32" s="56" t="s">
        <v>6095</v>
      </c>
      <c r="D32" s="72"/>
      <c r="E32" s="108" t="s">
        <v>7133</v>
      </c>
      <c r="F32" s="135"/>
      <c r="G32" s="157" t="str">
        <f>IF(ISBLANK(H32),"必須","入力済"&amp;CHAR(10)&amp;"（"&amp;LEN(SUBSTITUTE(H32,CHAR(10),""))&amp;"文字）")</f>
        <v>必須</v>
      </c>
      <c r="H32" s="199"/>
      <c r="I32" s="246" t="s">
        <v>9690</v>
      </c>
      <c r="J32" s="288" t="s">
        <v>9989</v>
      </c>
    </row>
    <row r="33" spans="2:10" ht="49.5" customHeight="1">
      <c r="C33" s="59" t="s">
        <v>3484</v>
      </c>
      <c r="D33" s="72"/>
      <c r="E33" s="108" t="s">
        <v>2049</v>
      </c>
      <c r="F33" s="135"/>
      <c r="G33" s="157" t="str">
        <f>IF(ISBLANK(H33),"必須","入力済")</f>
        <v>必須</v>
      </c>
      <c r="H33" s="201"/>
      <c r="I33" s="249" t="s">
        <v>8699</v>
      </c>
      <c r="J33" s="295" t="s">
        <v>11084</v>
      </c>
    </row>
    <row r="34" spans="2:10" ht="66" customHeight="1">
      <c r="C34" s="56" t="s">
        <v>11060</v>
      </c>
      <c r="D34" s="72"/>
      <c r="E34" s="109" t="s">
        <v>9244</v>
      </c>
      <c r="F34" s="136"/>
      <c r="G34" s="164" t="str">
        <f>IF(ISBLANK(H34),"必須","入力済")</f>
        <v>必須</v>
      </c>
      <c r="H34" s="195"/>
      <c r="I34" s="242" t="s">
        <v>9579</v>
      </c>
      <c r="J34" s="288" t="s">
        <v>5751</v>
      </c>
    </row>
    <row r="35" spans="2:10" ht="33.75" customHeight="1">
      <c r="C35" s="56" t="s">
        <v>1836</v>
      </c>
      <c r="D35" s="72"/>
      <c r="E35" s="108" t="s">
        <v>9142</v>
      </c>
      <c r="F35" s="135"/>
      <c r="G35" s="157" t="str">
        <f>IF(ISBLANK(H35),"必須","入力済"&amp;CHAR(10)&amp;"（"&amp;LEN(SUBSTITUTE(H35,CHAR(10),""))&amp;"文字）")</f>
        <v>必須</v>
      </c>
      <c r="H35" s="199"/>
      <c r="I35" s="246" t="s">
        <v>9690</v>
      </c>
      <c r="J35" s="288" t="s">
        <v>7297</v>
      </c>
    </row>
    <row r="36" spans="2:10" ht="49.5" customHeight="1">
      <c r="C36" s="56" t="s">
        <v>3301</v>
      </c>
      <c r="D36" s="72"/>
      <c r="E36" s="109" t="s">
        <v>10599</v>
      </c>
      <c r="F36" s="136"/>
      <c r="G36" s="164" t="str">
        <f>IF(ISBLANK(H36),"必須","入力済")</f>
        <v>必須</v>
      </c>
      <c r="H36" s="195"/>
      <c r="I36" s="242" t="s">
        <v>9579</v>
      </c>
      <c r="J36" s="288" t="s">
        <v>11089</v>
      </c>
    </row>
    <row r="37" spans="2:10" ht="33.75" customHeight="1">
      <c r="C37" s="57" t="s">
        <v>11061</v>
      </c>
      <c r="D37" s="73"/>
      <c r="E37" s="107" t="s">
        <v>11047</v>
      </c>
      <c r="F37" s="134"/>
      <c r="G37" s="163" t="str">
        <f>IF(ISBLANK(H37),"必須","入力済"&amp;CHAR(10)&amp;"（"&amp;LEN(SUBSTITUTE(H37,CHAR(10),""))&amp;"文字）")</f>
        <v>必須</v>
      </c>
      <c r="H37" s="202"/>
      <c r="I37" s="250" t="s">
        <v>9690</v>
      </c>
      <c r="J37" s="294" t="s">
        <v>11085</v>
      </c>
    </row>
    <row r="38" spans="2:10" ht="33" customHeight="1">
      <c r="C38" s="55" t="s">
        <v>9391</v>
      </c>
      <c r="D38" s="69" t="s">
        <v>9527</v>
      </c>
      <c r="E38" s="100" t="s">
        <v>9627</v>
      </c>
      <c r="F38" s="126"/>
      <c r="G38" s="165" t="str">
        <f t="shared" ref="G38:G45" si="0">IF(ISBLANK(H38),"必須","入力済")</f>
        <v>必須</v>
      </c>
      <c r="H38" s="190"/>
      <c r="I38" s="55" t="s">
        <v>8699</v>
      </c>
      <c r="J38" s="287" t="s">
        <v>9849</v>
      </c>
    </row>
    <row r="39" spans="2:10" ht="49.5">
      <c r="C39" s="56" t="s">
        <v>11062</v>
      </c>
      <c r="D39" s="70"/>
      <c r="E39" s="101" t="s">
        <v>3650</v>
      </c>
      <c r="F39" s="127"/>
      <c r="G39" s="157" t="str">
        <f t="shared" si="0"/>
        <v>必須</v>
      </c>
      <c r="H39" s="198"/>
      <c r="I39" s="251" t="s">
        <v>9690</v>
      </c>
      <c r="J39" s="288" t="s">
        <v>9676</v>
      </c>
    </row>
    <row r="40" spans="2:10" ht="33">
      <c r="C40" s="56" t="s">
        <v>11063</v>
      </c>
      <c r="D40" s="70"/>
      <c r="E40" s="104" t="s">
        <v>4074</v>
      </c>
      <c r="F40" s="131"/>
      <c r="G40" s="157" t="str">
        <f t="shared" si="0"/>
        <v>必須</v>
      </c>
      <c r="H40" s="198"/>
      <c r="I40" s="251" t="s">
        <v>9688</v>
      </c>
      <c r="J40" s="288" t="s">
        <v>9519</v>
      </c>
    </row>
    <row r="41" spans="2:10" ht="33.75">
      <c r="C41" s="57" t="s">
        <v>11064</v>
      </c>
      <c r="D41" s="74"/>
      <c r="E41" s="85" t="s">
        <v>9500</v>
      </c>
      <c r="F41" s="128"/>
      <c r="G41" s="163" t="str">
        <f t="shared" si="0"/>
        <v>必須</v>
      </c>
      <c r="H41" s="203"/>
      <c r="I41" s="252" t="s">
        <v>9688</v>
      </c>
      <c r="J41" s="289" t="s">
        <v>9677</v>
      </c>
    </row>
    <row r="42" spans="2:10" ht="49.5" customHeight="1">
      <c r="C42" s="55" t="s">
        <v>11015</v>
      </c>
      <c r="D42" s="66" t="s">
        <v>1114</v>
      </c>
      <c r="E42" s="100" t="s">
        <v>1114</v>
      </c>
      <c r="F42" s="126"/>
      <c r="G42" s="166" t="str">
        <f t="shared" si="0"/>
        <v>必須</v>
      </c>
      <c r="H42" s="190"/>
      <c r="I42" s="245" t="s">
        <v>8699</v>
      </c>
      <c r="J42" s="287" t="s">
        <v>11041</v>
      </c>
    </row>
    <row r="43" spans="2:10" ht="50.25">
      <c r="C43" s="57" t="s">
        <v>11065</v>
      </c>
      <c r="D43" s="68"/>
      <c r="E43" s="110" t="s">
        <v>7794</v>
      </c>
      <c r="F43" s="137"/>
      <c r="G43" s="163" t="str">
        <f t="shared" si="0"/>
        <v>必須</v>
      </c>
      <c r="H43" s="204"/>
      <c r="I43" s="250" t="s">
        <v>9690</v>
      </c>
      <c r="J43" s="294" t="s">
        <v>11069</v>
      </c>
    </row>
    <row r="44" spans="2:10" ht="49.5" customHeight="1">
      <c r="C44" s="54" t="s">
        <v>11066</v>
      </c>
      <c r="D44" s="65" t="s">
        <v>9528</v>
      </c>
      <c r="E44" s="84"/>
      <c r="F44" s="125"/>
      <c r="G44" s="167" t="str">
        <f t="shared" si="0"/>
        <v>必須</v>
      </c>
      <c r="H44" s="205"/>
      <c r="I44" s="253" t="s">
        <v>8699</v>
      </c>
      <c r="J44" s="296" t="s">
        <v>9580</v>
      </c>
    </row>
    <row r="45" spans="2:10" ht="33" customHeight="1">
      <c r="C45" s="58" t="s">
        <v>11067</v>
      </c>
      <c r="D45" s="75" t="s">
        <v>11070</v>
      </c>
      <c r="E45" s="111"/>
      <c r="F45" s="138"/>
      <c r="G45" s="168" t="str">
        <f t="shared" si="0"/>
        <v>必須</v>
      </c>
      <c r="H45" s="206"/>
      <c r="I45" s="254" t="s">
        <v>9688</v>
      </c>
      <c r="J45" s="297" t="s">
        <v>11087</v>
      </c>
    </row>
    <row r="46" spans="2:10">
      <c r="I46" s="42"/>
      <c r="J46" s="43"/>
    </row>
    <row r="47" spans="2:10" ht="19.5">
      <c r="B47" s="5" t="s">
        <v>9512</v>
      </c>
      <c r="C47" s="5"/>
      <c r="D47" s="5"/>
      <c r="E47" s="5"/>
      <c r="I47" s="42"/>
      <c r="J47" s="43"/>
    </row>
    <row r="48" spans="2:10" ht="20.25">
      <c r="C48" s="52" t="s">
        <v>1135</v>
      </c>
      <c r="D48" s="63" t="s">
        <v>60</v>
      </c>
      <c r="E48" s="98"/>
      <c r="F48" s="123"/>
      <c r="G48" s="52" t="s">
        <v>9525</v>
      </c>
      <c r="H48" s="187" t="s">
        <v>1128</v>
      </c>
      <c r="I48" s="52" t="s">
        <v>3568</v>
      </c>
      <c r="J48" s="284" t="s">
        <v>9574</v>
      </c>
    </row>
    <row r="49" spans="2:10" ht="33">
      <c r="C49" s="55" t="s">
        <v>8852</v>
      </c>
      <c r="D49" s="76" t="s">
        <v>9530</v>
      </c>
      <c r="E49" s="100" t="s">
        <v>1119</v>
      </c>
      <c r="F49" s="126"/>
      <c r="G49" s="156" t="str">
        <f>IF(ISBLANK(H49),IF(H50="国外","該当の場合は必須","必須"),"入力済")</f>
        <v>必須</v>
      </c>
      <c r="H49" s="193"/>
      <c r="I49" s="240" t="s">
        <v>9688</v>
      </c>
      <c r="J49" s="290" t="s">
        <v>9826</v>
      </c>
    </row>
    <row r="50" spans="2:10" ht="33" customHeight="1">
      <c r="C50" s="56" t="s">
        <v>9228</v>
      </c>
      <c r="D50" s="77"/>
      <c r="E50" s="102" t="s">
        <v>953</v>
      </c>
      <c r="F50" s="129"/>
      <c r="G50" s="161" t="str">
        <f>IF(ISBLANK(H50),"必須","入力済")</f>
        <v>必須</v>
      </c>
      <c r="H50" s="194"/>
      <c r="I50" s="241" t="s">
        <v>8699</v>
      </c>
      <c r="J50" s="291" t="s">
        <v>9575</v>
      </c>
    </row>
    <row r="51" spans="2:10" ht="33" customHeight="1">
      <c r="C51" s="56" t="s">
        <v>1052</v>
      </c>
      <c r="D51" s="77"/>
      <c r="E51" s="102" t="s">
        <v>435</v>
      </c>
      <c r="F51" s="129"/>
      <c r="G51" s="159" t="str">
        <f>IF(ISBLANK(H51),"必須","入力済")</f>
        <v>必須</v>
      </c>
      <c r="H51" s="194"/>
      <c r="I51" s="241" t="s">
        <v>8699</v>
      </c>
      <c r="J51" s="291" t="s">
        <v>4047</v>
      </c>
    </row>
    <row r="52" spans="2:10" ht="33">
      <c r="C52" s="56" t="s">
        <v>361</v>
      </c>
      <c r="D52" s="77"/>
      <c r="E52" s="102" t="s">
        <v>9668</v>
      </c>
      <c r="F52" s="129"/>
      <c r="G52" s="161" t="str">
        <f>IF(ISBLANK(H52),"必須","入力済")</f>
        <v>必須</v>
      </c>
      <c r="H52" s="196"/>
      <c r="I52" s="243" t="s">
        <v>9690</v>
      </c>
      <c r="J52" s="298" t="s">
        <v>1370</v>
      </c>
    </row>
    <row r="53" spans="2:10" ht="33.75">
      <c r="C53" s="57" t="s">
        <v>8517</v>
      </c>
      <c r="D53" s="78"/>
      <c r="E53" s="85" t="s">
        <v>942</v>
      </c>
      <c r="F53" s="128"/>
      <c r="G53" s="169" t="str">
        <f>IF(ISBLANK(H53),"該当の場合は必須","入力済")</f>
        <v>該当の場合は必須</v>
      </c>
      <c r="H53" s="197"/>
      <c r="I53" s="244" t="s">
        <v>9690</v>
      </c>
      <c r="J53" s="292" t="s">
        <v>9827</v>
      </c>
    </row>
    <row r="54" spans="2:10" ht="33" customHeight="1">
      <c r="C54" s="55" t="s">
        <v>9513</v>
      </c>
      <c r="D54" s="79" t="s">
        <v>4281</v>
      </c>
      <c r="E54" s="100" t="s">
        <v>9526</v>
      </c>
      <c r="F54" s="126"/>
      <c r="G54" s="156" t="str">
        <f>IF(ISBLANK(H54),"必須","入力済")</f>
        <v>必須</v>
      </c>
      <c r="H54" s="190"/>
      <c r="I54" s="245" t="s">
        <v>8699</v>
      </c>
      <c r="J54" s="293" t="s">
        <v>6570</v>
      </c>
    </row>
    <row r="55" spans="2:10" ht="49.5">
      <c r="C55" s="56" t="s">
        <v>9514</v>
      </c>
      <c r="D55" s="80"/>
      <c r="E55" s="102" t="str">
        <f>IF(H54="","氏名（法人の場合は法人名）",IF(H54="個人","氏名","法人名"))</f>
        <v>氏名（法人の場合は法人名）</v>
      </c>
      <c r="F55" s="129"/>
      <c r="G55" s="161" t="str">
        <f>IF(ISBLANK(H55),"必須","入力済")</f>
        <v>必須</v>
      </c>
      <c r="H55" s="196"/>
      <c r="I55" s="247" t="s">
        <v>9690</v>
      </c>
      <c r="J55" s="291" t="s">
        <v>9848</v>
      </c>
    </row>
    <row r="56" spans="2:10" ht="50.25">
      <c r="C56" s="57" t="s">
        <v>6745</v>
      </c>
      <c r="D56" s="81"/>
      <c r="E56" s="90" t="s">
        <v>5407</v>
      </c>
      <c r="F56" s="139"/>
      <c r="G56" s="163" t="str">
        <f>IF(ISBLANK(H56),"必須","入力済")</f>
        <v>必須</v>
      </c>
      <c r="H56" s="204"/>
      <c r="I56" s="250" t="s">
        <v>9690</v>
      </c>
      <c r="J56" s="294" t="s">
        <v>9675</v>
      </c>
    </row>
    <row r="57" spans="2:10" ht="49.5" customHeight="1">
      <c r="C57" s="54" t="s">
        <v>9515</v>
      </c>
      <c r="D57" s="65" t="s">
        <v>9531</v>
      </c>
      <c r="E57" s="84"/>
      <c r="F57" s="125"/>
      <c r="G57" s="167" t="str">
        <f>IF(ISBLANK(H57),"必須","入力済")</f>
        <v>必須</v>
      </c>
      <c r="H57" s="205"/>
      <c r="I57" s="253" t="s">
        <v>8699</v>
      </c>
      <c r="J57" s="296" t="s">
        <v>9582</v>
      </c>
    </row>
    <row r="58" spans="2:10" ht="33" customHeight="1">
      <c r="C58" s="54" t="s">
        <v>6703</v>
      </c>
      <c r="D58" s="82" t="s">
        <v>9853</v>
      </c>
      <c r="E58" s="112"/>
      <c r="F58" s="140"/>
      <c r="G58" s="170" t="str">
        <f>IF(ISBLANK(H58),"必須","入力済")</f>
        <v>必須</v>
      </c>
      <c r="H58" s="207"/>
      <c r="I58" s="255" t="s">
        <v>9688</v>
      </c>
      <c r="J58" s="299" t="s">
        <v>4173</v>
      </c>
    </row>
    <row r="59" spans="2:10"/>
    <row r="60" spans="2:10" ht="24">
      <c r="B60" s="4" t="s">
        <v>9476</v>
      </c>
      <c r="C60" s="5"/>
      <c r="D60" s="5"/>
      <c r="E60" s="5"/>
      <c r="I60" s="42"/>
      <c r="J60" s="43"/>
    </row>
    <row r="61" spans="2:10" ht="19.5">
      <c r="B61" s="5" t="s">
        <v>9520</v>
      </c>
      <c r="C61" s="1"/>
      <c r="D61" s="1"/>
      <c r="E61" s="1"/>
      <c r="I61" s="42"/>
      <c r="J61" s="43"/>
    </row>
    <row r="62" spans="2:10" ht="20.25">
      <c r="C62" s="52" t="s">
        <v>1135</v>
      </c>
      <c r="D62" s="63" t="s">
        <v>60</v>
      </c>
      <c r="E62" s="98"/>
      <c r="F62" s="123"/>
      <c r="G62" s="52" t="s">
        <v>9525</v>
      </c>
      <c r="H62" s="187" t="s">
        <v>1128</v>
      </c>
      <c r="I62" s="52" t="s">
        <v>3568</v>
      </c>
      <c r="J62" s="284" t="s">
        <v>9574</v>
      </c>
    </row>
    <row r="63" spans="2:10" ht="53.5" customHeight="1">
      <c r="C63" s="55" t="s">
        <v>8852</v>
      </c>
      <c r="D63" s="83" t="s">
        <v>5306</v>
      </c>
      <c r="E63" s="113"/>
      <c r="F63" s="141"/>
      <c r="G63" s="156" t="str">
        <f>IF(ISBLANK(H63),"必須","入力済")</f>
        <v>必須</v>
      </c>
      <c r="H63" s="190"/>
      <c r="I63" s="237" t="s">
        <v>8699</v>
      </c>
      <c r="J63" s="300" t="s">
        <v>9583</v>
      </c>
    </row>
    <row r="64" spans="2:10" ht="33" customHeight="1">
      <c r="C64" s="57" t="s">
        <v>9228</v>
      </c>
      <c r="D64" s="53"/>
      <c r="E64" s="90" t="s">
        <v>9509</v>
      </c>
      <c r="F64" s="139"/>
      <c r="G64" s="171" t="str">
        <f>IF(ISBLANK(H64),"必須","入力済")</f>
        <v>必須</v>
      </c>
      <c r="H64" s="208"/>
      <c r="I64" s="256" t="s">
        <v>7319</v>
      </c>
      <c r="J64" s="301" t="s">
        <v>975</v>
      </c>
    </row>
    <row r="65" spans="1:11" ht="49.5" customHeight="1">
      <c r="C65" s="54" t="s">
        <v>1052</v>
      </c>
      <c r="D65" s="65" t="s">
        <v>9842</v>
      </c>
      <c r="E65" s="84"/>
      <c r="F65" s="125"/>
      <c r="G65" s="172" t="str">
        <f>IF(ISBLANK(H65),"必須","入力済")</f>
        <v>必須</v>
      </c>
      <c r="H65" s="209"/>
      <c r="I65" s="257" t="s">
        <v>9688</v>
      </c>
      <c r="J65" s="296" t="s">
        <v>7408</v>
      </c>
    </row>
    <row r="66" spans="1:11">
      <c r="F66" s="142"/>
      <c r="G66" s="142"/>
      <c r="H66" s="210"/>
      <c r="I66" s="42"/>
      <c r="J66" s="43"/>
    </row>
    <row r="67" spans="1:11" s="45" customFormat="1" ht="19.5" customHeight="1">
      <c r="B67" s="49" t="s">
        <v>9828</v>
      </c>
      <c r="C67" s="49"/>
      <c r="D67" s="49"/>
      <c r="E67" s="49"/>
      <c r="F67" s="49"/>
      <c r="G67" s="49"/>
      <c r="H67" s="49"/>
      <c r="I67" s="49"/>
      <c r="J67" s="49"/>
      <c r="K67" s="49"/>
    </row>
    <row r="68" spans="1:11" s="45" customFormat="1" ht="18" customHeight="1">
      <c r="B68" s="51"/>
      <c r="C68" s="51" t="s">
        <v>545</v>
      </c>
      <c r="D68" s="51"/>
      <c r="E68" s="51"/>
      <c r="F68" s="51"/>
      <c r="G68" s="51"/>
      <c r="H68" s="51"/>
      <c r="I68" s="51"/>
      <c r="J68" s="51"/>
      <c r="K68" s="51"/>
    </row>
    <row r="69" spans="1:11" s="45" customFormat="1" ht="18" customHeight="1">
      <c r="B69" s="51"/>
      <c r="C69" s="51" t="s">
        <v>9592</v>
      </c>
      <c r="D69" s="51"/>
      <c r="E69" s="51"/>
      <c r="F69" s="51"/>
      <c r="G69" s="51"/>
      <c r="H69" s="51"/>
      <c r="I69" s="51"/>
      <c r="J69" s="51"/>
      <c r="K69" s="51"/>
    </row>
    <row r="70" spans="1:11" s="45" customFormat="1" ht="18" customHeight="1">
      <c r="B70" s="51"/>
      <c r="C70" s="51"/>
      <c r="D70" s="51" t="s">
        <v>9762</v>
      </c>
      <c r="E70" s="51"/>
      <c r="F70" s="51"/>
      <c r="G70" s="51"/>
      <c r="H70" s="51"/>
      <c r="I70" s="51"/>
      <c r="J70" s="51"/>
      <c r="K70" s="51"/>
    </row>
    <row r="71" spans="1:11" s="45" customFormat="1" ht="18" customHeight="1">
      <c r="B71" s="51"/>
      <c r="C71" s="51" t="s">
        <v>9532</v>
      </c>
      <c r="D71" s="51"/>
      <c r="E71" s="51"/>
      <c r="F71" s="51"/>
      <c r="G71" s="51"/>
      <c r="H71" s="51"/>
      <c r="I71" s="51"/>
      <c r="J71" s="51"/>
      <c r="K71" s="51"/>
    </row>
    <row r="72" spans="1:11" s="45" customFormat="1" ht="18" customHeight="1">
      <c r="B72" s="51"/>
      <c r="C72" s="51"/>
      <c r="D72" s="51"/>
      <c r="E72" s="51"/>
      <c r="F72" s="51"/>
      <c r="G72" s="51"/>
      <c r="H72" s="51"/>
      <c r="I72" s="51"/>
      <c r="J72" s="51"/>
      <c r="K72" s="51"/>
    </row>
    <row r="73" spans="1:11" s="45" customFormat="1" ht="16" customHeight="1">
      <c r="B73" s="51"/>
      <c r="C73" s="52" t="s">
        <v>1135</v>
      </c>
      <c r="D73" s="63" t="s">
        <v>60</v>
      </c>
      <c r="E73" s="98"/>
      <c r="F73" s="123"/>
      <c r="G73" s="52" t="s">
        <v>9525</v>
      </c>
      <c r="H73" s="187" t="s">
        <v>1128</v>
      </c>
      <c r="I73" s="52" t="s">
        <v>3568</v>
      </c>
      <c r="J73" s="284" t="s">
        <v>9574</v>
      </c>
    </row>
    <row r="74" spans="1:11" s="45" customFormat="1" ht="36.65" customHeight="1">
      <c r="B74" s="50"/>
      <c r="C74" s="60" t="s">
        <v>8852</v>
      </c>
      <c r="D74" s="84" t="s">
        <v>3541</v>
      </c>
      <c r="E74" s="84"/>
      <c r="F74" s="125"/>
      <c r="G74" s="173" t="str">
        <f>IF(ISBLANK(H74),"必須","入力済")</f>
        <v>必須</v>
      </c>
      <c r="H74" s="211"/>
      <c r="I74" s="258" t="s">
        <v>8699</v>
      </c>
      <c r="J74" s="296" t="s">
        <v>4702</v>
      </c>
      <c r="K74" s="51"/>
    </row>
    <row r="75" spans="1:11" s="45" customFormat="1" ht="36" customHeight="1">
      <c r="B75" s="51"/>
      <c r="C75" s="61"/>
      <c r="D75" s="61"/>
      <c r="E75" s="61"/>
      <c r="F75" s="61"/>
      <c r="G75" s="51"/>
      <c r="H75" s="212" t="str">
        <f>IF(H74="現況地目や共有持分割合等の単位にまとめて届出","※すべての筆の情報を別紙にて提出（要確認）","  ")</f>
        <v xml:space="preserve">  </v>
      </c>
      <c r="I75" s="51"/>
      <c r="J75" s="51"/>
      <c r="K75" s="51"/>
    </row>
    <row r="76" spans="1:11" ht="24">
      <c r="B76" s="4" t="str">
        <f>IF(H74="","一筆目の情報",IF(H74="一筆ごとに届出","面積割合の大きい筆情報から順に入力（一筆目）",IF(H74="現況地目や共有持分割合等の単位にまとめて届出","代表となる筆情報を入力 （一つ目の単位）")))</f>
        <v>一筆目の情報</v>
      </c>
      <c r="C76" s="62"/>
      <c r="D76" s="62"/>
      <c r="E76" s="62"/>
      <c r="I76" s="42"/>
      <c r="J76" s="43"/>
    </row>
    <row r="77" spans="1:11" ht="20.25">
      <c r="C77" s="52" t="s">
        <v>1135</v>
      </c>
      <c r="D77" s="63" t="s">
        <v>60</v>
      </c>
      <c r="E77" s="98"/>
      <c r="F77" s="123"/>
      <c r="G77" s="52" t="s">
        <v>9525</v>
      </c>
      <c r="H77" s="187" t="s">
        <v>1128</v>
      </c>
      <c r="I77" s="52" t="s">
        <v>3568</v>
      </c>
      <c r="J77" s="284" t="s">
        <v>9574</v>
      </c>
    </row>
    <row r="78" spans="1:11" ht="33" customHeight="1">
      <c r="C78" s="55" t="s">
        <v>8852</v>
      </c>
      <c r="D78" s="66" t="s">
        <v>1458</v>
      </c>
      <c r="E78" s="100" t="s">
        <v>953</v>
      </c>
      <c r="F78" s="126"/>
      <c r="G78" s="156" t="s">
        <v>11043</v>
      </c>
      <c r="H78" s="213" t="str">
        <f>IFERROR(VLOOKUP(A79,参照A!ET5:EU71,2,FALSE),"")</f>
        <v>高知県</v>
      </c>
      <c r="I78" s="259" t="s">
        <v>9586</v>
      </c>
      <c r="J78" s="287" t="s">
        <v>9584</v>
      </c>
    </row>
    <row r="79" spans="1:11" ht="33" customHeight="1">
      <c r="A79" s="46" t="str">
        <f>行政用!H18</f>
        <v>高知県_39</v>
      </c>
      <c r="C79" s="56" t="s">
        <v>9228</v>
      </c>
      <c r="D79" s="67"/>
      <c r="E79" s="102" t="s">
        <v>435</v>
      </c>
      <c r="F79" s="129"/>
      <c r="G79" s="161" t="str">
        <f>IF(ISBLANK(H79),"必須","入力済")</f>
        <v>必須</v>
      </c>
      <c r="H79" s="194"/>
      <c r="I79" s="241" t="s">
        <v>8699</v>
      </c>
      <c r="J79" s="291" t="s">
        <v>9585</v>
      </c>
    </row>
    <row r="80" spans="1:11" ht="33">
      <c r="C80" s="56" t="s">
        <v>1052</v>
      </c>
      <c r="D80" s="67"/>
      <c r="E80" s="114" t="s">
        <v>5094</v>
      </c>
      <c r="F80" s="143" t="s">
        <v>9533</v>
      </c>
      <c r="G80" s="161" t="str">
        <f>IF(ISBLANK(H80),"必須","入力済")</f>
        <v>必須</v>
      </c>
      <c r="H80" s="196"/>
      <c r="I80" s="260" t="s">
        <v>9690</v>
      </c>
      <c r="J80" s="30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56" t="s">
        <v>361</v>
      </c>
      <c r="D81" s="67"/>
      <c r="E81" s="67"/>
      <c r="F81" s="144" t="s">
        <v>4109</v>
      </c>
      <c r="G81" s="161" t="str">
        <f>IF(ISBLANK(H81),"必須","入力済")</f>
        <v>必須</v>
      </c>
      <c r="H81" s="196"/>
      <c r="I81" s="260" t="s">
        <v>9690</v>
      </c>
      <c r="J81" s="302"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2" spans="2:10" ht="33">
      <c r="C82" s="56" t="s">
        <v>8517</v>
      </c>
      <c r="D82" s="67"/>
      <c r="E82" s="114" t="s">
        <v>9534</v>
      </c>
      <c r="F82" s="145" t="s">
        <v>9551</v>
      </c>
      <c r="G82" s="174" t="str">
        <f>IF(ISBLANK(H82),"任意","入力済")</f>
        <v>任意</v>
      </c>
      <c r="H82" s="196"/>
      <c r="I82" s="260" t="s">
        <v>9690</v>
      </c>
      <c r="J82" s="30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c r="C83" s="57" t="s">
        <v>9513</v>
      </c>
      <c r="D83" s="68"/>
      <c r="E83" s="68"/>
      <c r="F83" s="146" t="s">
        <v>9552</v>
      </c>
      <c r="G83" s="169" t="str">
        <f>IF(ISBLANK(H83),"任意","入力済")</f>
        <v>任意</v>
      </c>
      <c r="H83" s="197"/>
      <c r="I83" s="261" t="s">
        <v>9690</v>
      </c>
      <c r="J83" s="303"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4" spans="2:10" ht="33" customHeight="1">
      <c r="C84" s="55" t="s">
        <v>9514</v>
      </c>
      <c r="D84" s="66" t="s">
        <v>9535</v>
      </c>
      <c r="E84" s="100" t="s">
        <v>9537</v>
      </c>
      <c r="F84" s="126"/>
      <c r="G84" s="156" t="str">
        <f>IF(ISBLANK(H84),"必須","入力済")</f>
        <v>必須</v>
      </c>
      <c r="H84" s="190"/>
      <c r="I84" s="245" t="s">
        <v>8699</v>
      </c>
      <c r="J84" s="304" t="s">
        <v>9857</v>
      </c>
    </row>
    <row r="85" spans="2:10" ht="33" customHeight="1">
      <c r="C85" s="57" t="s">
        <v>6745</v>
      </c>
      <c r="D85" s="68"/>
      <c r="E85" s="85" t="s">
        <v>9538</v>
      </c>
      <c r="F85" s="128"/>
      <c r="G85" s="158" t="str">
        <f>IF(ISBLANK(H85),"必須","入力済")</f>
        <v>必須</v>
      </c>
      <c r="H85" s="192"/>
      <c r="I85" s="262" t="s">
        <v>8699</v>
      </c>
      <c r="J85" s="289" t="s">
        <v>1199</v>
      </c>
    </row>
    <row r="86" spans="2:10" ht="33" customHeight="1">
      <c r="C86" s="54" t="s">
        <v>9515</v>
      </c>
      <c r="D86" s="82" t="s">
        <v>6012</v>
      </c>
      <c r="E86" s="112"/>
      <c r="F86" s="140"/>
      <c r="G86" s="170" t="str">
        <f>IF(ISBLANK(H86),"必須","入力済")</f>
        <v>必須</v>
      </c>
      <c r="H86" s="207"/>
      <c r="I86" s="263" t="s">
        <v>9688</v>
      </c>
      <c r="J86" s="299" t="s">
        <v>9511</v>
      </c>
    </row>
    <row r="87" spans="2:10" ht="33" customHeight="1">
      <c r="C87" s="54" t="s">
        <v>6703</v>
      </c>
      <c r="D87" s="65" t="s">
        <v>1416</v>
      </c>
      <c r="E87" s="84"/>
      <c r="F87" s="125"/>
      <c r="G87" s="175" t="str">
        <f>IF(ISBLANK(H87),"可能な限り","入力済")</f>
        <v>可能な限り</v>
      </c>
      <c r="H87" s="214"/>
      <c r="I87" s="264" t="s">
        <v>9688</v>
      </c>
      <c r="J87" s="296" t="s">
        <v>9678</v>
      </c>
    </row>
    <row r="88" spans="2:10" ht="66" customHeight="1">
      <c r="C88" s="54" t="s">
        <v>9516</v>
      </c>
      <c r="D88" s="65" t="s">
        <v>9566</v>
      </c>
      <c r="E88" s="84"/>
      <c r="F88" s="125"/>
      <c r="G88" s="167" t="str">
        <f>IF(ISBLANK(H88),"必須","入力済")</f>
        <v>必須</v>
      </c>
      <c r="H88" s="205"/>
      <c r="I88" s="265" t="s">
        <v>8699</v>
      </c>
      <c r="J88" s="296" t="s">
        <v>9870</v>
      </c>
    </row>
    <row r="89" spans="2:10" ht="33.75">
      <c r="C89" s="54" t="s">
        <v>1364</v>
      </c>
      <c r="D89" s="65" t="s">
        <v>8166</v>
      </c>
      <c r="E89" s="84"/>
      <c r="F89" s="125"/>
      <c r="G89" s="159" t="str">
        <f>IF(ISBLANK(H89),"該当の場合は必須","入力済")</f>
        <v>該当の場合は必須</v>
      </c>
      <c r="H89" s="215"/>
      <c r="I89" s="266" t="s">
        <v>9690</v>
      </c>
      <c r="J89" s="296" t="s">
        <v>9679</v>
      </c>
    </row>
    <row r="90" spans="2:10" ht="33" customHeight="1">
      <c r="C90" s="54" t="s">
        <v>9517</v>
      </c>
      <c r="D90" s="65" t="s">
        <v>9234</v>
      </c>
      <c r="E90" s="84"/>
      <c r="F90" s="125"/>
      <c r="G90" s="175" t="str">
        <f>IF(ISBLANK(H90),"可能な限り","入力済")</f>
        <v>可能な限り</v>
      </c>
      <c r="H90" s="216"/>
      <c r="I90" s="267" t="s">
        <v>9688</v>
      </c>
      <c r="J90" s="296" t="s">
        <v>9858</v>
      </c>
    </row>
    <row r="91" spans="2:10" ht="33" customHeight="1">
      <c r="C91" s="54" t="s">
        <v>9518</v>
      </c>
      <c r="D91" s="82" t="s">
        <v>9474</v>
      </c>
      <c r="E91" s="112"/>
      <c r="F91" s="140"/>
      <c r="G91" s="176" t="str">
        <f>IF(ISBLANK(H91),"可能な限り","入力済")</f>
        <v>可能な限り</v>
      </c>
      <c r="H91" s="217"/>
      <c r="I91" s="263" t="s">
        <v>9688</v>
      </c>
      <c r="J91" s="299" t="s">
        <v>6150</v>
      </c>
    </row>
    <row r="92" spans="2:10">
      <c r="F92" s="51"/>
      <c r="G92" s="51"/>
      <c r="I92" s="42"/>
      <c r="J92" s="43"/>
    </row>
    <row r="93" spans="2:10" ht="24">
      <c r="B93" s="4" t="str">
        <f>IF(H74="","二筆目の情報",IF(H74="一筆ごとに届出","面積割合の大きい筆情報から順に入力（二筆目）",IF(H74="現況地目や共有持分割合等の単位にまとめて届出","代表となる筆情報を入力 （二つ目の単位）")))</f>
        <v>二筆目の情報</v>
      </c>
      <c r="C93" s="1"/>
      <c r="D93" s="1"/>
      <c r="E93" s="1"/>
      <c r="I93" s="42"/>
      <c r="J93" s="43"/>
    </row>
    <row r="94" spans="2:10" ht="20.25">
      <c r="C94" s="52" t="s">
        <v>1135</v>
      </c>
      <c r="D94" s="63" t="s">
        <v>60</v>
      </c>
      <c r="E94" s="98"/>
      <c r="F94" s="123"/>
      <c r="G94" s="52" t="s">
        <v>9525</v>
      </c>
      <c r="H94" s="187" t="s">
        <v>1128</v>
      </c>
      <c r="I94" s="52" t="s">
        <v>3568</v>
      </c>
      <c r="J94" s="284" t="s">
        <v>9574</v>
      </c>
    </row>
    <row r="95" spans="2:10" ht="33" customHeight="1">
      <c r="C95" s="57" t="s">
        <v>8852</v>
      </c>
      <c r="D95" s="85" t="s">
        <v>9662</v>
      </c>
      <c r="E95" s="115"/>
      <c r="F95" s="128"/>
      <c r="G95" s="158" t="str">
        <f>IF(ISBLANK(H95),"必須","入力済")</f>
        <v>必須</v>
      </c>
      <c r="H95" s="192"/>
      <c r="I95" s="57" t="s">
        <v>8699</v>
      </c>
      <c r="J95" s="289" t="s">
        <v>9831</v>
      </c>
    </row>
    <row r="96" spans="2:10" ht="33">
      <c r="C96" s="56" t="s">
        <v>9228</v>
      </c>
      <c r="D96" s="86" t="s">
        <v>1458</v>
      </c>
      <c r="E96" s="86" t="s">
        <v>5094</v>
      </c>
      <c r="F96" s="147" t="s">
        <v>9533</v>
      </c>
      <c r="G96" s="160" t="str">
        <f>IF(ISBLANK(H96),"必須","入力済")</f>
        <v>必須</v>
      </c>
      <c r="H96" s="191"/>
      <c r="I96" s="268" t="s">
        <v>9690</v>
      </c>
      <c r="J96"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56" t="s">
        <v>1052</v>
      </c>
      <c r="D97" s="87"/>
      <c r="E97" s="87"/>
      <c r="F97" s="148" t="s">
        <v>4109</v>
      </c>
      <c r="G97" s="160" t="str">
        <f>IF(ISBLANK(H97),"必須","入力済")</f>
        <v>必須</v>
      </c>
      <c r="H97" s="191"/>
      <c r="I97" s="268" t="s">
        <v>9690</v>
      </c>
      <c r="J97" s="305"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98" spans="2:10" ht="33">
      <c r="C98" s="56" t="s">
        <v>361</v>
      </c>
      <c r="D98" s="87"/>
      <c r="E98" s="86" t="s">
        <v>9534</v>
      </c>
      <c r="F98" s="147" t="s">
        <v>9551</v>
      </c>
      <c r="G98" s="177" t="str">
        <f>IF(ISBLANK(H98),"任意","入力済")</f>
        <v>任意</v>
      </c>
      <c r="H98" s="191"/>
      <c r="I98" s="268" t="s">
        <v>9690</v>
      </c>
      <c r="J98"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c r="C99" s="57" t="s">
        <v>8517</v>
      </c>
      <c r="D99" s="88"/>
      <c r="E99" s="88"/>
      <c r="F99" s="149" t="s">
        <v>9552</v>
      </c>
      <c r="G99" s="178" t="str">
        <f>IF(ISBLANK(H99),"任意","入力済")</f>
        <v>任意</v>
      </c>
      <c r="H99" s="218"/>
      <c r="I99" s="269" t="s">
        <v>9690</v>
      </c>
      <c r="J99" s="306"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0" spans="2:10" ht="33" customHeight="1">
      <c r="C100" s="55" t="s">
        <v>9513</v>
      </c>
      <c r="D100" s="89" t="s">
        <v>9535</v>
      </c>
      <c r="E100" s="116" t="s">
        <v>9537</v>
      </c>
      <c r="F100" s="150"/>
      <c r="G100" s="166" t="str">
        <f>IF(ISBLANK(H100),"必須","入力済")</f>
        <v>必須</v>
      </c>
      <c r="H100" s="219"/>
      <c r="I100" s="270" t="s">
        <v>8699</v>
      </c>
      <c r="J100" s="307" t="s">
        <v>9857</v>
      </c>
    </row>
    <row r="101" spans="2:10" ht="33" customHeight="1">
      <c r="C101" s="57" t="s">
        <v>9514</v>
      </c>
      <c r="D101" s="88"/>
      <c r="E101" s="90" t="s">
        <v>9538</v>
      </c>
      <c r="F101" s="139"/>
      <c r="G101" s="179" t="str">
        <f>IF(ISBLANK(H101),"必須","入力済")</f>
        <v>必須</v>
      </c>
      <c r="H101" s="200"/>
      <c r="I101" s="271" t="s">
        <v>8699</v>
      </c>
      <c r="J101" s="294" t="s">
        <v>1199</v>
      </c>
    </row>
    <row r="102" spans="2:10" ht="33" customHeight="1">
      <c r="C102" s="54" t="s">
        <v>6745</v>
      </c>
      <c r="D102" s="82" t="s">
        <v>6012</v>
      </c>
      <c r="E102" s="112"/>
      <c r="F102" s="140"/>
      <c r="G102" s="170" t="str">
        <f>IF(ISBLANK(H102),"必須","入力済")</f>
        <v>必須</v>
      </c>
      <c r="H102" s="207"/>
      <c r="I102" s="263" t="s">
        <v>9688</v>
      </c>
      <c r="J102" s="299" t="s">
        <v>9511</v>
      </c>
    </row>
    <row r="103" spans="2:10" ht="33" customHeight="1">
      <c r="C103" s="54" t="s">
        <v>9515</v>
      </c>
      <c r="D103" s="82" t="s">
        <v>1416</v>
      </c>
      <c r="E103" s="112"/>
      <c r="F103" s="140"/>
      <c r="G103" s="180" t="str">
        <f>IF(ISBLANK(H103),"可能な限り","入力済")</f>
        <v>可能な限り</v>
      </c>
      <c r="H103" s="220"/>
      <c r="I103" s="272" t="s">
        <v>9688</v>
      </c>
      <c r="J103" s="299" t="s">
        <v>9680</v>
      </c>
    </row>
    <row r="104" spans="2:10" ht="66" customHeight="1">
      <c r="C104" s="54" t="s">
        <v>6703</v>
      </c>
      <c r="D104" s="82" t="s">
        <v>9566</v>
      </c>
      <c r="E104" s="112"/>
      <c r="F104" s="140"/>
      <c r="G104" s="181" t="str">
        <f>IF(ISBLANK(H104),"必須","入力済")</f>
        <v>必須</v>
      </c>
      <c r="H104" s="221"/>
      <c r="I104" s="273" t="s">
        <v>8699</v>
      </c>
      <c r="J104" s="299" t="s">
        <v>9870</v>
      </c>
    </row>
    <row r="105" spans="2:10" ht="33.75">
      <c r="C105" s="54" t="s">
        <v>9516</v>
      </c>
      <c r="D105" s="82" t="s">
        <v>8166</v>
      </c>
      <c r="E105" s="112"/>
      <c r="F105" s="140"/>
      <c r="G105" s="176" t="str">
        <f>IF(ISBLANK(H105),"該当の場合は必須","入力済")</f>
        <v>該当の場合は必須</v>
      </c>
      <c r="H105" s="222"/>
      <c r="I105" s="263" t="s">
        <v>9690</v>
      </c>
      <c r="J105" s="299" t="s">
        <v>9679</v>
      </c>
    </row>
    <row r="106" spans="2:10" ht="33" customHeight="1">
      <c r="C106" s="54" t="s">
        <v>1364</v>
      </c>
      <c r="D106" s="82" t="s">
        <v>9234</v>
      </c>
      <c r="E106" s="112"/>
      <c r="F106" s="140"/>
      <c r="G106" s="180" t="str">
        <f>IF(ISBLANK(H106),"可能な限り","入力済")</f>
        <v>可能な限り</v>
      </c>
      <c r="H106" s="217"/>
      <c r="I106" s="274" t="s">
        <v>9688</v>
      </c>
      <c r="J106" s="299" t="s">
        <v>9859</v>
      </c>
    </row>
    <row r="107" spans="2:10" ht="33" customHeight="1">
      <c r="C107" s="54" t="s">
        <v>9517</v>
      </c>
      <c r="D107" s="82" t="s">
        <v>9474</v>
      </c>
      <c r="E107" s="112"/>
      <c r="F107" s="140"/>
      <c r="G107" s="176" t="str">
        <f>IF(ISBLANK(H107),"可能な限り","入力済")</f>
        <v>可能な限り</v>
      </c>
      <c r="H107" s="217"/>
      <c r="I107" s="263" t="s">
        <v>9688</v>
      </c>
      <c r="J107" s="299" t="s">
        <v>6150</v>
      </c>
    </row>
    <row r="108" spans="2:10">
      <c r="F108" s="51"/>
      <c r="G108" s="51"/>
      <c r="H108" s="210"/>
      <c r="I108" s="42"/>
      <c r="J108" s="43"/>
    </row>
    <row r="109" spans="2:10" ht="24">
      <c r="B109" s="4" t="str">
        <f>IF(H74="","三筆目の情報",IF(H74="一筆ごとに届出","面積割合の大きい筆情報から順に入力（三筆目）",IF(H74="現況地目や共有持分割合等の単位にまとめて届出","代表となる筆情報を入力 （三つ目の単位）")))</f>
        <v>三筆目の情報</v>
      </c>
      <c r="C109" s="1"/>
      <c r="D109" s="1"/>
      <c r="E109" s="1"/>
      <c r="I109" s="42"/>
      <c r="J109" s="43"/>
    </row>
    <row r="110" spans="2:10" ht="20.25">
      <c r="C110" s="52" t="s">
        <v>1135</v>
      </c>
      <c r="D110" s="63" t="s">
        <v>60</v>
      </c>
      <c r="E110" s="98"/>
      <c r="F110" s="123"/>
      <c r="G110" s="52" t="s">
        <v>9525</v>
      </c>
      <c r="H110" s="187" t="s">
        <v>1128</v>
      </c>
      <c r="I110" s="52" t="s">
        <v>3568</v>
      </c>
      <c r="J110" s="284" t="s">
        <v>9574</v>
      </c>
    </row>
    <row r="111" spans="2:10" ht="33" customHeight="1">
      <c r="C111" s="57" t="s">
        <v>8852</v>
      </c>
      <c r="D111" s="90" t="s">
        <v>9663</v>
      </c>
      <c r="E111" s="117"/>
      <c r="F111" s="139"/>
      <c r="G111" s="179" t="str">
        <f>IF(ISBLANK(H111),"必須","入力済")</f>
        <v>必須</v>
      </c>
      <c r="H111" s="200"/>
      <c r="I111" s="275" t="s">
        <v>8699</v>
      </c>
      <c r="J111" s="294" t="s">
        <v>5839</v>
      </c>
    </row>
    <row r="112" spans="2:10" ht="33">
      <c r="C112" s="56" t="s">
        <v>9228</v>
      </c>
      <c r="D112" s="86" t="s">
        <v>1458</v>
      </c>
      <c r="E112" s="86" t="s">
        <v>5094</v>
      </c>
      <c r="F112" s="147" t="s">
        <v>9533</v>
      </c>
      <c r="G112" s="160" t="str">
        <f>IF(ISBLANK(H112),"必須","入力済")</f>
        <v>必須</v>
      </c>
      <c r="H112" s="191"/>
      <c r="I112" s="268" t="s">
        <v>9690</v>
      </c>
      <c r="J112"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56" t="s">
        <v>1052</v>
      </c>
      <c r="D113" s="87"/>
      <c r="E113" s="87"/>
      <c r="F113" s="148" t="s">
        <v>4109</v>
      </c>
      <c r="G113" s="160" t="str">
        <f>IF(ISBLANK(H113),"必須","入力済")</f>
        <v>必須</v>
      </c>
      <c r="H113" s="191"/>
      <c r="I113" s="268" t="s">
        <v>9690</v>
      </c>
      <c r="J113"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4" spans="2:10" ht="33">
      <c r="C114" s="56" t="s">
        <v>361</v>
      </c>
      <c r="D114" s="87"/>
      <c r="E114" s="86" t="s">
        <v>9534</v>
      </c>
      <c r="F114" s="147" t="s">
        <v>9551</v>
      </c>
      <c r="G114" s="177" t="str">
        <f>IF(ISBLANK(H114),"任意","入力済")</f>
        <v>任意</v>
      </c>
      <c r="H114" s="191"/>
      <c r="I114" s="268" t="s">
        <v>9690</v>
      </c>
      <c r="J114"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c r="C115" s="57" t="s">
        <v>8517</v>
      </c>
      <c r="D115" s="88"/>
      <c r="E115" s="88"/>
      <c r="F115" s="149" t="s">
        <v>9552</v>
      </c>
      <c r="G115" s="178" t="str">
        <f>IF(ISBLANK(H115),"任意","入力済")</f>
        <v>任意</v>
      </c>
      <c r="H115" s="218"/>
      <c r="I115" s="269" t="s">
        <v>9690</v>
      </c>
      <c r="J115"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16" spans="2:10" ht="33" customHeight="1">
      <c r="C116" s="55" t="s">
        <v>9513</v>
      </c>
      <c r="D116" s="89" t="s">
        <v>9535</v>
      </c>
      <c r="E116" s="116" t="s">
        <v>9537</v>
      </c>
      <c r="F116" s="150"/>
      <c r="G116" s="166" t="str">
        <f>IF(ISBLANK(H116),"必須","入力済")</f>
        <v>必須</v>
      </c>
      <c r="H116" s="219"/>
      <c r="I116" s="270" t="s">
        <v>8699</v>
      </c>
      <c r="J116" s="307" t="s">
        <v>9857</v>
      </c>
    </row>
    <row r="117" spans="2:10" ht="33" customHeight="1">
      <c r="C117" s="57" t="s">
        <v>9514</v>
      </c>
      <c r="D117" s="88"/>
      <c r="E117" s="90" t="s">
        <v>9538</v>
      </c>
      <c r="F117" s="139"/>
      <c r="G117" s="179" t="str">
        <f>IF(ISBLANK(H117),"必須","入力済")</f>
        <v>必須</v>
      </c>
      <c r="H117" s="200"/>
      <c r="I117" s="271" t="s">
        <v>8699</v>
      </c>
      <c r="J117" s="294" t="s">
        <v>1199</v>
      </c>
    </row>
    <row r="118" spans="2:10" ht="33" customHeight="1">
      <c r="C118" s="54" t="s">
        <v>6745</v>
      </c>
      <c r="D118" s="82" t="s">
        <v>6012</v>
      </c>
      <c r="E118" s="112"/>
      <c r="F118" s="140"/>
      <c r="G118" s="170" t="str">
        <f>IF(ISBLANK(H118),"必須","入力済")</f>
        <v>必須</v>
      </c>
      <c r="H118" s="207"/>
      <c r="I118" s="263" t="s">
        <v>9688</v>
      </c>
      <c r="J118" s="299" t="s">
        <v>9511</v>
      </c>
    </row>
    <row r="119" spans="2:10" ht="33" customHeight="1">
      <c r="C119" s="54" t="s">
        <v>9515</v>
      </c>
      <c r="D119" s="82" t="s">
        <v>1416</v>
      </c>
      <c r="E119" s="112"/>
      <c r="F119" s="140"/>
      <c r="G119" s="180" t="str">
        <f>IF(ISBLANK(H119),"可能な限り","入力済")</f>
        <v>可能な限り</v>
      </c>
      <c r="H119" s="220"/>
      <c r="I119" s="272" t="s">
        <v>9688</v>
      </c>
      <c r="J119" s="299" t="s">
        <v>9680</v>
      </c>
    </row>
    <row r="120" spans="2:10" ht="66" customHeight="1">
      <c r="C120" s="54" t="s">
        <v>6703</v>
      </c>
      <c r="D120" s="82" t="s">
        <v>9566</v>
      </c>
      <c r="E120" s="112"/>
      <c r="F120" s="140"/>
      <c r="G120" s="181" t="str">
        <f>IF(ISBLANK(H120),"必須","入力済")</f>
        <v>必須</v>
      </c>
      <c r="H120" s="221"/>
      <c r="I120" s="273" t="s">
        <v>8699</v>
      </c>
      <c r="J120" s="299" t="s">
        <v>9870</v>
      </c>
    </row>
    <row r="121" spans="2:10" ht="33.75">
      <c r="C121" s="54" t="s">
        <v>9516</v>
      </c>
      <c r="D121" s="82" t="s">
        <v>8166</v>
      </c>
      <c r="E121" s="112"/>
      <c r="F121" s="140"/>
      <c r="G121" s="176" t="str">
        <f>IF(ISBLANK(H121),"該当の場合は必須","入力済")</f>
        <v>該当の場合は必須</v>
      </c>
      <c r="H121" s="222"/>
      <c r="I121" s="263" t="s">
        <v>9690</v>
      </c>
      <c r="J121" s="299" t="s">
        <v>9679</v>
      </c>
    </row>
    <row r="122" spans="2:10" ht="33" customHeight="1">
      <c r="C122" s="54" t="s">
        <v>1364</v>
      </c>
      <c r="D122" s="82" t="s">
        <v>9234</v>
      </c>
      <c r="E122" s="112"/>
      <c r="F122" s="140"/>
      <c r="G122" s="180" t="str">
        <f>IF(ISBLANK(H122),"可能な限り","入力済")</f>
        <v>可能な限り</v>
      </c>
      <c r="H122" s="217"/>
      <c r="I122" s="274" t="s">
        <v>9688</v>
      </c>
      <c r="J122" s="299" t="s">
        <v>9859</v>
      </c>
    </row>
    <row r="123" spans="2:10" ht="33" customHeight="1">
      <c r="C123" s="54" t="s">
        <v>9517</v>
      </c>
      <c r="D123" s="82" t="s">
        <v>9474</v>
      </c>
      <c r="E123" s="112"/>
      <c r="F123" s="140"/>
      <c r="G123" s="176" t="str">
        <f>IF(ISBLANK(H123),"可能な限り","入力済")</f>
        <v>可能な限り</v>
      </c>
      <c r="H123" s="217"/>
      <c r="I123" s="263" t="s">
        <v>9688</v>
      </c>
      <c r="J123" s="299" t="s">
        <v>6150</v>
      </c>
    </row>
    <row r="124" spans="2:10">
      <c r="F124" s="51"/>
      <c r="G124" s="51"/>
      <c r="I124" s="42"/>
      <c r="J124" s="43"/>
    </row>
    <row r="125" spans="2:10" ht="24">
      <c r="B125" s="4" t="str">
        <f>IF(H74="","四筆目の情報",IF(H74="一筆ごとに届出","面積割合の大きい筆情報から順に入力（四筆目）",IF(H74="現況地目や共有持分割合等の単位にまとめて届出","代表となる筆情報を入力 （四つ目の単位）")))</f>
        <v>四筆目の情報</v>
      </c>
      <c r="C125" s="1"/>
      <c r="D125" s="1"/>
      <c r="E125" s="1"/>
      <c r="I125" s="42"/>
      <c r="J125" s="43"/>
    </row>
    <row r="126" spans="2:10" ht="20.25">
      <c r="C126" s="52" t="s">
        <v>1135</v>
      </c>
      <c r="D126" s="63" t="s">
        <v>60</v>
      </c>
      <c r="E126" s="98"/>
      <c r="F126" s="123"/>
      <c r="G126" s="52" t="s">
        <v>9525</v>
      </c>
      <c r="H126" s="187" t="s">
        <v>1128</v>
      </c>
      <c r="I126" s="52" t="s">
        <v>3568</v>
      </c>
      <c r="J126" s="284" t="s">
        <v>9574</v>
      </c>
    </row>
    <row r="127" spans="2:10" ht="33" customHeight="1">
      <c r="C127" s="57" t="s">
        <v>8852</v>
      </c>
      <c r="D127" s="90" t="s">
        <v>7215</v>
      </c>
      <c r="E127" s="117"/>
      <c r="F127" s="139"/>
      <c r="G127" s="179" t="str">
        <f>IF(ISBLANK(H127),"必須","入力済")</f>
        <v>必須</v>
      </c>
      <c r="H127" s="200"/>
      <c r="I127" s="275" t="s">
        <v>8699</v>
      </c>
      <c r="J127" s="294" t="s">
        <v>5027</v>
      </c>
    </row>
    <row r="128" spans="2:10" ht="33">
      <c r="C128" s="56" t="s">
        <v>9228</v>
      </c>
      <c r="D128" s="86" t="s">
        <v>1458</v>
      </c>
      <c r="E128" s="86" t="s">
        <v>5094</v>
      </c>
      <c r="F128" s="147" t="s">
        <v>9533</v>
      </c>
      <c r="G128" s="160" t="str">
        <f>IF(ISBLANK(H128),"必須","入力済")</f>
        <v>必須</v>
      </c>
      <c r="H128" s="191"/>
      <c r="I128" s="268" t="s">
        <v>9690</v>
      </c>
      <c r="J128"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56" t="s">
        <v>1052</v>
      </c>
      <c r="D129" s="87"/>
      <c r="E129" s="87"/>
      <c r="F129" s="148" t="s">
        <v>4109</v>
      </c>
      <c r="G129" s="160" t="str">
        <f>IF(ISBLANK(H129),"必須","入力済")</f>
        <v>必須</v>
      </c>
      <c r="H129" s="191"/>
      <c r="I129" s="268" t="s">
        <v>9690</v>
      </c>
      <c r="J129"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0" spans="2:10" ht="33">
      <c r="C130" s="56" t="s">
        <v>361</v>
      </c>
      <c r="D130" s="87"/>
      <c r="E130" s="86" t="s">
        <v>9534</v>
      </c>
      <c r="F130" s="147" t="s">
        <v>9551</v>
      </c>
      <c r="G130" s="177" t="str">
        <f>IF(ISBLANK(H130),"任意","入力済")</f>
        <v>任意</v>
      </c>
      <c r="H130" s="191"/>
      <c r="I130" s="268" t="s">
        <v>9690</v>
      </c>
      <c r="J130"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c r="C131" s="57" t="s">
        <v>8517</v>
      </c>
      <c r="D131" s="88"/>
      <c r="E131" s="88"/>
      <c r="F131" s="149" t="s">
        <v>9552</v>
      </c>
      <c r="G131" s="178" t="str">
        <f>IF(ISBLANK(H131),"任意","入力済")</f>
        <v>任意</v>
      </c>
      <c r="H131" s="218"/>
      <c r="I131" s="269" t="s">
        <v>9690</v>
      </c>
      <c r="J131"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2" spans="2:10" ht="33" customHeight="1">
      <c r="C132" s="55" t="s">
        <v>9513</v>
      </c>
      <c r="D132" s="89" t="s">
        <v>9535</v>
      </c>
      <c r="E132" s="116" t="s">
        <v>9537</v>
      </c>
      <c r="F132" s="150"/>
      <c r="G132" s="166" t="str">
        <f>IF(ISBLANK(H132),"必須","入力済")</f>
        <v>必須</v>
      </c>
      <c r="H132" s="219"/>
      <c r="I132" s="270" t="s">
        <v>8699</v>
      </c>
      <c r="J132" s="307" t="s">
        <v>9857</v>
      </c>
    </row>
    <row r="133" spans="2:10" ht="33" customHeight="1">
      <c r="C133" s="57" t="s">
        <v>9514</v>
      </c>
      <c r="D133" s="88"/>
      <c r="E133" s="90" t="s">
        <v>9538</v>
      </c>
      <c r="F133" s="139"/>
      <c r="G133" s="179" t="str">
        <f>IF(ISBLANK(H133),"必須","入力済")</f>
        <v>必須</v>
      </c>
      <c r="H133" s="200"/>
      <c r="I133" s="271" t="s">
        <v>8699</v>
      </c>
      <c r="J133" s="294" t="s">
        <v>1199</v>
      </c>
    </row>
    <row r="134" spans="2:10" ht="33" customHeight="1">
      <c r="C134" s="54" t="s">
        <v>6745</v>
      </c>
      <c r="D134" s="82" t="s">
        <v>6012</v>
      </c>
      <c r="E134" s="112"/>
      <c r="F134" s="140"/>
      <c r="G134" s="170" t="str">
        <f>IF(ISBLANK(H134),"必須","入力済")</f>
        <v>必須</v>
      </c>
      <c r="H134" s="207"/>
      <c r="I134" s="263" t="s">
        <v>9688</v>
      </c>
      <c r="J134" s="299" t="s">
        <v>9511</v>
      </c>
    </row>
    <row r="135" spans="2:10" ht="33" customHeight="1">
      <c r="C135" s="54" t="s">
        <v>9515</v>
      </c>
      <c r="D135" s="82" t="s">
        <v>1416</v>
      </c>
      <c r="E135" s="112"/>
      <c r="F135" s="140"/>
      <c r="G135" s="180" t="str">
        <f>IF(ISBLANK(H135),"可能な限り","入力済")</f>
        <v>可能な限り</v>
      </c>
      <c r="H135" s="220"/>
      <c r="I135" s="272" t="s">
        <v>9688</v>
      </c>
      <c r="J135" s="299" t="s">
        <v>9680</v>
      </c>
    </row>
    <row r="136" spans="2:10" ht="66" customHeight="1">
      <c r="C136" s="54" t="s">
        <v>6703</v>
      </c>
      <c r="D136" s="82" t="s">
        <v>9566</v>
      </c>
      <c r="E136" s="112"/>
      <c r="F136" s="140"/>
      <c r="G136" s="181" t="str">
        <f>IF(ISBLANK(H136),"必須","入力済")</f>
        <v>必須</v>
      </c>
      <c r="H136" s="221"/>
      <c r="I136" s="273" t="s">
        <v>8699</v>
      </c>
      <c r="J136" s="299" t="s">
        <v>9870</v>
      </c>
    </row>
    <row r="137" spans="2:10" ht="33.75">
      <c r="C137" s="54" t="s">
        <v>9516</v>
      </c>
      <c r="D137" s="82" t="s">
        <v>8166</v>
      </c>
      <c r="E137" s="112"/>
      <c r="F137" s="140"/>
      <c r="G137" s="176" t="str">
        <f>IF(ISBLANK(H137),"該当の場合は必須","入力済")</f>
        <v>該当の場合は必須</v>
      </c>
      <c r="H137" s="222"/>
      <c r="I137" s="263" t="s">
        <v>9690</v>
      </c>
      <c r="J137" s="299" t="s">
        <v>9679</v>
      </c>
    </row>
    <row r="138" spans="2:10" ht="33" customHeight="1">
      <c r="C138" s="54" t="s">
        <v>1364</v>
      </c>
      <c r="D138" s="82" t="s">
        <v>9234</v>
      </c>
      <c r="E138" s="112"/>
      <c r="F138" s="140"/>
      <c r="G138" s="180" t="str">
        <f>IF(ISBLANK(H138),"可能な限り","入力済")</f>
        <v>可能な限り</v>
      </c>
      <c r="H138" s="217"/>
      <c r="I138" s="274" t="s">
        <v>9688</v>
      </c>
      <c r="J138" s="299" t="s">
        <v>9859</v>
      </c>
    </row>
    <row r="139" spans="2:10" ht="33" customHeight="1">
      <c r="C139" s="54" t="s">
        <v>9517</v>
      </c>
      <c r="D139" s="82" t="s">
        <v>9474</v>
      </c>
      <c r="E139" s="112"/>
      <c r="F139" s="140"/>
      <c r="G139" s="176" t="str">
        <f>IF(ISBLANK(H139),"可能な限り","入力済")</f>
        <v>可能な限り</v>
      </c>
      <c r="H139" s="217"/>
      <c r="I139" s="263" t="s">
        <v>9688</v>
      </c>
      <c r="J139" s="299" t="s">
        <v>6150</v>
      </c>
    </row>
    <row r="140" spans="2:10">
      <c r="F140" s="51"/>
      <c r="G140" s="51"/>
      <c r="H140" s="210"/>
      <c r="I140" s="42"/>
      <c r="J140" s="43"/>
    </row>
    <row r="141" spans="2:10" ht="24">
      <c r="B141" s="4" t="str">
        <f>IF(H74="","五筆目の情報",IF(H74="一筆ごとに届出","面積割合の大きい筆情報から順に入力（五筆目）",IF(H74="現況地目や共有持分割合等の単位にまとめて届出","代表となる筆情報を入力 （五つ目の単位）")))</f>
        <v>五筆目の情報</v>
      </c>
      <c r="C141" s="1"/>
      <c r="D141" s="1"/>
      <c r="E141" s="1"/>
      <c r="I141" s="42"/>
      <c r="J141" s="43"/>
    </row>
    <row r="142" spans="2:10" ht="20.25">
      <c r="C142" s="52" t="s">
        <v>1135</v>
      </c>
      <c r="D142" s="63" t="s">
        <v>60</v>
      </c>
      <c r="E142" s="98"/>
      <c r="F142" s="123"/>
      <c r="G142" s="52" t="s">
        <v>9525</v>
      </c>
      <c r="H142" s="187" t="s">
        <v>1128</v>
      </c>
      <c r="I142" s="52" t="s">
        <v>3568</v>
      </c>
      <c r="J142" s="284" t="s">
        <v>9574</v>
      </c>
    </row>
    <row r="143" spans="2:10" ht="33" customHeight="1">
      <c r="C143" s="57" t="s">
        <v>8852</v>
      </c>
      <c r="D143" s="90" t="s">
        <v>8608</v>
      </c>
      <c r="E143" s="117"/>
      <c r="F143" s="139"/>
      <c r="G143" s="179" t="str">
        <f>IF(ISBLANK(H143),"必須","入力済")</f>
        <v>必須</v>
      </c>
      <c r="H143" s="200"/>
      <c r="I143" s="275" t="s">
        <v>8699</v>
      </c>
      <c r="J143" s="294" t="s">
        <v>9833</v>
      </c>
    </row>
    <row r="144" spans="2:10" ht="33">
      <c r="C144" s="56" t="s">
        <v>9228</v>
      </c>
      <c r="D144" s="89" t="s">
        <v>1458</v>
      </c>
      <c r="E144" s="89" t="s">
        <v>5094</v>
      </c>
      <c r="F144" s="151" t="s">
        <v>9533</v>
      </c>
      <c r="G144" s="166" t="str">
        <f>IF(ISBLANK(H144),"必須","入力済")</f>
        <v>必須</v>
      </c>
      <c r="H144" s="191"/>
      <c r="I144" s="276" t="s">
        <v>9690</v>
      </c>
      <c r="J144" s="30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56" t="s">
        <v>1052</v>
      </c>
      <c r="D145" s="87"/>
      <c r="E145" s="87"/>
      <c r="F145" s="148" t="s">
        <v>4109</v>
      </c>
      <c r="G145" s="160" t="str">
        <f>IF(ISBLANK(H145),"必須","入力済")</f>
        <v>必須</v>
      </c>
      <c r="H145" s="191"/>
      <c r="I145" s="268" t="s">
        <v>9690</v>
      </c>
      <c r="J145"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46" spans="2:10" ht="33">
      <c r="C146" s="56" t="s">
        <v>361</v>
      </c>
      <c r="D146" s="87"/>
      <c r="E146" s="86" t="s">
        <v>9534</v>
      </c>
      <c r="F146" s="147" t="s">
        <v>9551</v>
      </c>
      <c r="G146" s="177" t="str">
        <f>IF(ISBLANK(H146),"任意","入力済")</f>
        <v>任意</v>
      </c>
      <c r="H146" s="191"/>
      <c r="I146" s="268" t="s">
        <v>9690</v>
      </c>
      <c r="J146"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c r="C147" s="57" t="s">
        <v>8517</v>
      </c>
      <c r="D147" s="88"/>
      <c r="E147" s="88"/>
      <c r="F147" s="149" t="s">
        <v>9552</v>
      </c>
      <c r="G147" s="178" t="str">
        <f>IF(ISBLANK(H147),"任意","入力済")</f>
        <v>任意</v>
      </c>
      <c r="H147" s="218"/>
      <c r="I147" s="269" t="s">
        <v>9690</v>
      </c>
      <c r="J147"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48" spans="2:10" ht="33" customHeight="1">
      <c r="C148" s="55" t="s">
        <v>9513</v>
      </c>
      <c r="D148" s="89" t="s">
        <v>9535</v>
      </c>
      <c r="E148" s="116" t="s">
        <v>9537</v>
      </c>
      <c r="F148" s="150"/>
      <c r="G148" s="166" t="str">
        <f>IF(ISBLANK(H148),"必須","入力済")</f>
        <v>必須</v>
      </c>
      <c r="H148" s="219"/>
      <c r="I148" s="270" t="s">
        <v>8699</v>
      </c>
      <c r="J148" s="307" t="s">
        <v>9857</v>
      </c>
    </row>
    <row r="149" spans="2:10" ht="33" customHeight="1">
      <c r="C149" s="57" t="s">
        <v>9514</v>
      </c>
      <c r="D149" s="88"/>
      <c r="E149" s="90" t="s">
        <v>9538</v>
      </c>
      <c r="F149" s="139"/>
      <c r="G149" s="179" t="str">
        <f>IF(ISBLANK(H149),"必須","入力済")</f>
        <v>必須</v>
      </c>
      <c r="H149" s="200"/>
      <c r="I149" s="271" t="s">
        <v>8699</v>
      </c>
      <c r="J149" s="294" t="s">
        <v>1199</v>
      </c>
    </row>
    <row r="150" spans="2:10" ht="33" customHeight="1">
      <c r="C150" s="54" t="s">
        <v>6745</v>
      </c>
      <c r="D150" s="82" t="s">
        <v>6012</v>
      </c>
      <c r="E150" s="112"/>
      <c r="F150" s="140"/>
      <c r="G150" s="170" t="str">
        <f>IF(ISBLANK(H150),"必須","入力済")</f>
        <v>必須</v>
      </c>
      <c r="H150" s="207"/>
      <c r="I150" s="263" t="s">
        <v>9688</v>
      </c>
      <c r="J150" s="299" t="s">
        <v>9511</v>
      </c>
    </row>
    <row r="151" spans="2:10" ht="33" customHeight="1">
      <c r="C151" s="54" t="s">
        <v>9515</v>
      </c>
      <c r="D151" s="82" t="s">
        <v>1416</v>
      </c>
      <c r="E151" s="112"/>
      <c r="F151" s="140"/>
      <c r="G151" s="180" t="str">
        <f>IF(ISBLANK(H151),"可能な限り","入力済")</f>
        <v>可能な限り</v>
      </c>
      <c r="H151" s="220"/>
      <c r="I151" s="272" t="s">
        <v>9688</v>
      </c>
      <c r="J151" s="299" t="s">
        <v>9680</v>
      </c>
    </row>
    <row r="152" spans="2:10" ht="66" customHeight="1">
      <c r="C152" s="54" t="s">
        <v>6703</v>
      </c>
      <c r="D152" s="82" t="s">
        <v>9566</v>
      </c>
      <c r="E152" s="112"/>
      <c r="F152" s="140"/>
      <c r="G152" s="181" t="str">
        <f>IF(ISBLANK(H152),"必須","入力済")</f>
        <v>必須</v>
      </c>
      <c r="H152" s="221"/>
      <c r="I152" s="273" t="s">
        <v>8699</v>
      </c>
      <c r="J152" s="299" t="s">
        <v>9870</v>
      </c>
    </row>
    <row r="153" spans="2:10" ht="33.75">
      <c r="C153" s="54" t="s">
        <v>9516</v>
      </c>
      <c r="D153" s="82" t="s">
        <v>8166</v>
      </c>
      <c r="E153" s="112"/>
      <c r="F153" s="140"/>
      <c r="G153" s="176" t="str">
        <f>IF(ISBLANK(H153),"該当の場合は必須","入力済")</f>
        <v>該当の場合は必須</v>
      </c>
      <c r="H153" s="222"/>
      <c r="I153" s="263" t="s">
        <v>9690</v>
      </c>
      <c r="J153" s="299" t="s">
        <v>9679</v>
      </c>
    </row>
    <row r="154" spans="2:10" ht="33" customHeight="1">
      <c r="C154" s="54" t="s">
        <v>1364</v>
      </c>
      <c r="D154" s="82" t="s">
        <v>9234</v>
      </c>
      <c r="E154" s="112"/>
      <c r="F154" s="140"/>
      <c r="G154" s="180" t="str">
        <f>IF(ISBLANK(H154),"可能な限り","入力済")</f>
        <v>可能な限り</v>
      </c>
      <c r="H154" s="217"/>
      <c r="I154" s="274" t="s">
        <v>9688</v>
      </c>
      <c r="J154" s="299" t="s">
        <v>9859</v>
      </c>
    </row>
    <row r="155" spans="2:10" ht="33" customHeight="1">
      <c r="C155" s="54" t="s">
        <v>9517</v>
      </c>
      <c r="D155" s="82" t="s">
        <v>9474</v>
      </c>
      <c r="E155" s="112"/>
      <c r="F155" s="140"/>
      <c r="G155" s="176" t="str">
        <f>IF(ISBLANK(H155),"可能な限り","入力済")</f>
        <v>可能な限り</v>
      </c>
      <c r="H155" s="217"/>
      <c r="I155" s="263" t="s">
        <v>9688</v>
      </c>
      <c r="J155" s="299" t="s">
        <v>6150</v>
      </c>
    </row>
    <row r="156" spans="2:10">
      <c r="F156" s="51"/>
      <c r="G156" s="51"/>
      <c r="H156" s="210"/>
      <c r="I156" s="42"/>
      <c r="J156" s="43"/>
    </row>
    <row r="157" spans="2:10" ht="19.5">
      <c r="B157" s="5" t="s">
        <v>9834</v>
      </c>
      <c r="C157" s="1"/>
      <c r="D157" s="1"/>
      <c r="E157" s="1"/>
      <c r="F157" s="51"/>
      <c r="G157" s="51"/>
      <c r="H157" s="210"/>
      <c r="I157" s="42"/>
      <c r="J157" s="43"/>
    </row>
    <row r="158" spans="2:10" ht="20.25">
      <c r="C158" s="52" t="s">
        <v>1135</v>
      </c>
      <c r="D158" s="63" t="s">
        <v>60</v>
      </c>
      <c r="E158" s="98"/>
      <c r="F158" s="123"/>
      <c r="G158" s="52" t="s">
        <v>9525</v>
      </c>
      <c r="H158" s="187" t="s">
        <v>1128</v>
      </c>
      <c r="I158" s="52" t="s">
        <v>3568</v>
      </c>
      <c r="J158" s="284" t="s">
        <v>9574</v>
      </c>
    </row>
    <row r="159" spans="2:10" ht="33" customHeight="1">
      <c r="C159" s="54" t="s">
        <v>8852</v>
      </c>
      <c r="D159" s="65" t="s">
        <v>9539</v>
      </c>
      <c r="E159" s="84"/>
      <c r="F159" s="125"/>
      <c r="G159" s="167" t="str">
        <f>IF(ISBLANK(H159),"必須","入力済")</f>
        <v>必須</v>
      </c>
      <c r="H159" s="214"/>
      <c r="I159" s="264" t="s">
        <v>9688</v>
      </c>
      <c r="J159" s="296" t="s">
        <v>8790</v>
      </c>
    </row>
    <row r="160" spans="2:10" ht="33" customHeight="1">
      <c r="C160" s="54" t="s">
        <v>9228</v>
      </c>
      <c r="D160" s="65" t="s">
        <v>9541</v>
      </c>
      <c r="E160" s="84"/>
      <c r="F160" s="125"/>
      <c r="G160" s="167" t="str">
        <f>IF(ISBLANK(H160),"必須","入力済")</f>
        <v>必須</v>
      </c>
      <c r="H160" s="216"/>
      <c r="I160" s="267" t="s">
        <v>9688</v>
      </c>
      <c r="J160" s="296" t="s">
        <v>9352</v>
      </c>
    </row>
    <row r="161" spans="2:10" ht="33" customHeight="1">
      <c r="C161" s="54" t="s">
        <v>1052</v>
      </c>
      <c r="D161" s="65" t="s">
        <v>9542</v>
      </c>
      <c r="E161" s="84"/>
      <c r="F161" s="125"/>
      <c r="G161" s="167" t="str">
        <f>IF(ISBLANK(H161),"必須","自動計算")</f>
        <v>自動計算</v>
      </c>
      <c r="H161" s="223" t="str">
        <f>IF(OR(H159="",H160="",H159=0),"",CEILING(H160/H159,1))</f>
        <v/>
      </c>
      <c r="I161" s="277" t="s">
        <v>9586</v>
      </c>
      <c r="J161" s="296" t="s">
        <v>9861</v>
      </c>
    </row>
    <row r="162" spans="2:10" ht="33" customHeight="1">
      <c r="C162" s="54" t="s">
        <v>361</v>
      </c>
      <c r="D162" s="82" t="s">
        <v>9543</v>
      </c>
      <c r="E162" s="112"/>
      <c r="F162" s="140"/>
      <c r="G162" s="176" t="str">
        <f>IF(ISBLANK(H162),"必須","入力済")</f>
        <v>必須</v>
      </c>
      <c r="H162" s="217"/>
      <c r="I162" s="263" t="s">
        <v>9836</v>
      </c>
      <c r="J162" s="299" t="s">
        <v>9682</v>
      </c>
    </row>
    <row r="163" spans="2:10" ht="19.5"/>
    <row r="164" spans="2:10" ht="63" customHeight="1">
      <c r="C164" s="54" t="s">
        <v>8517</v>
      </c>
      <c r="D164" s="65" t="s">
        <v>9565</v>
      </c>
      <c r="E164" s="84"/>
      <c r="F164" s="125"/>
      <c r="G164" s="172" t="str">
        <f>IF(ISBLANK($H$164),"必須","入力済")</f>
        <v>必須</v>
      </c>
      <c r="H164" s="224"/>
      <c r="I164" s="266" t="s">
        <v>9688</v>
      </c>
      <c r="J164" s="296" t="s">
        <v>9683</v>
      </c>
    </row>
    <row r="165" spans="2:10">
      <c r="F165" s="142"/>
      <c r="G165" s="142"/>
      <c r="H165" s="210"/>
      <c r="I165" s="42"/>
      <c r="J165" s="43"/>
    </row>
    <row r="166" spans="2:10" ht="24">
      <c r="B166" s="4" t="s">
        <v>5657</v>
      </c>
      <c r="C166" s="5"/>
      <c r="D166" s="5"/>
      <c r="E166" s="5"/>
      <c r="I166" s="42"/>
      <c r="J166" s="43"/>
    </row>
    <row r="167" spans="2:10" ht="19.5">
      <c r="C167" s="9" t="s">
        <v>1135</v>
      </c>
      <c r="D167" s="13" t="s">
        <v>60</v>
      </c>
      <c r="E167" s="20"/>
      <c r="F167" s="7"/>
      <c r="G167" s="9" t="s">
        <v>9525</v>
      </c>
      <c r="H167" s="225" t="s">
        <v>1128</v>
      </c>
      <c r="I167" s="9" t="s">
        <v>3568</v>
      </c>
      <c r="J167" s="310" t="s">
        <v>9574</v>
      </c>
    </row>
    <row r="168" spans="2:10" ht="33" customHeight="1">
      <c r="C168" s="57" t="s">
        <v>8852</v>
      </c>
      <c r="D168" s="85" t="s">
        <v>9544</v>
      </c>
      <c r="E168" s="115"/>
      <c r="F168" s="128"/>
      <c r="G168" s="158" t="str">
        <f>IF(ISBLANK(H168),"必須","入力済")</f>
        <v>必須</v>
      </c>
      <c r="H168" s="192"/>
      <c r="I168" s="57" t="s">
        <v>8699</v>
      </c>
      <c r="J168" s="289" t="s">
        <v>9587</v>
      </c>
    </row>
    <row r="169" spans="2:10" ht="33" customHeight="1">
      <c r="C169" s="54" t="s">
        <v>9228</v>
      </c>
      <c r="D169" s="91" t="s">
        <v>9545</v>
      </c>
      <c r="E169" s="118"/>
      <c r="F169" s="152"/>
      <c r="G169" s="170" t="str">
        <f>IF(ISBLANK(H169),"必須","入力済")</f>
        <v>必須</v>
      </c>
      <c r="H169" s="221"/>
      <c r="I169" s="278" t="s">
        <v>8699</v>
      </c>
      <c r="J169" s="299" t="s">
        <v>9588</v>
      </c>
    </row>
    <row r="170" spans="2:10" ht="314.25">
      <c r="C170" s="54" t="s">
        <v>1052</v>
      </c>
      <c r="D170" s="92" t="s">
        <v>6369</v>
      </c>
      <c r="E170" s="84"/>
      <c r="F170" s="125"/>
      <c r="G170" s="172" t="str">
        <f>IF(ISBLANK(H170),"必須","入力済"&amp;CHAR(10)&amp;"（"&amp;LEN(SUBSTITUTE(H170,CHAR(10),""))&amp;"文字）")</f>
        <v>必須</v>
      </c>
      <c r="H170" s="226"/>
      <c r="I170" s="257" t="s">
        <v>9690</v>
      </c>
      <c r="J170" s="311" t="s">
        <v>9529</v>
      </c>
    </row>
    <row r="171" spans="2:10" ht="66.75">
      <c r="C171" s="54" t="s">
        <v>361</v>
      </c>
      <c r="D171" s="65" t="s">
        <v>9494</v>
      </c>
      <c r="E171" s="84"/>
      <c r="F171" s="125"/>
      <c r="G171" s="182" t="str">
        <f>IF(ISBLANK(H171),"必須","入力済"&amp;CHAR(10)&amp;"（"&amp;LEN(SUBSTITUTE(H171,CHAR(10),""))&amp;"文字）")</f>
        <v>必須</v>
      </c>
      <c r="H171" s="227"/>
      <c r="I171" s="266" t="s">
        <v>9690</v>
      </c>
      <c r="J171" s="312" t="s">
        <v>9837</v>
      </c>
    </row>
    <row r="172" spans="2:10" ht="33" customHeight="1">
      <c r="C172" s="54" t="s">
        <v>8517</v>
      </c>
      <c r="D172" s="65" t="s">
        <v>9453</v>
      </c>
      <c r="E172" s="84"/>
      <c r="F172" s="125"/>
      <c r="G172" s="173" t="str">
        <f>IF(ISBLANK(H172),"必須","入力済")</f>
        <v>必須</v>
      </c>
      <c r="H172" s="205"/>
      <c r="I172" s="54" t="s">
        <v>8699</v>
      </c>
      <c r="J172" s="313" t="s">
        <v>9589</v>
      </c>
    </row>
    <row r="173" spans="2:10" ht="49.5" customHeight="1">
      <c r="C173" s="54" t="s">
        <v>9513</v>
      </c>
      <c r="D173" s="92" t="s">
        <v>9256</v>
      </c>
      <c r="E173" s="84"/>
      <c r="F173" s="125"/>
      <c r="G173" s="175" t="str">
        <f>IF(ISBLANK(H173),"必須","入力済")</f>
        <v>必須</v>
      </c>
      <c r="H173" s="214"/>
      <c r="I173" s="264" t="s">
        <v>9688</v>
      </c>
      <c r="J173" s="296" t="s">
        <v>9684</v>
      </c>
    </row>
    <row r="174" spans="2:10" ht="33" customHeight="1">
      <c r="C174" s="54" t="s">
        <v>9514</v>
      </c>
      <c r="D174" s="93" t="s">
        <v>9452</v>
      </c>
      <c r="E174" s="119"/>
      <c r="F174" s="153"/>
      <c r="G174" s="183" t="str">
        <f>IF(ISBLANK(H174),"該当の場合は必須","入力済")</f>
        <v>該当の場合は必須</v>
      </c>
      <c r="H174" s="220"/>
      <c r="I174" s="272" t="s">
        <v>5621</v>
      </c>
      <c r="J174" s="299" t="s">
        <v>9685</v>
      </c>
    </row>
    <row r="175" spans="2:10" ht="33" customHeight="1">
      <c r="C175" s="54"/>
      <c r="D175" s="94" t="s">
        <v>7774</v>
      </c>
      <c r="E175" s="120"/>
      <c r="F175" s="120"/>
      <c r="G175" s="120"/>
      <c r="H175" s="120"/>
      <c r="I175" s="120"/>
      <c r="J175" s="314"/>
    </row>
    <row r="176" spans="2:10" ht="33" customHeight="1">
      <c r="C176" s="54" t="s">
        <v>6745</v>
      </c>
      <c r="D176" s="65" t="s">
        <v>9621</v>
      </c>
      <c r="E176" s="84"/>
      <c r="F176" s="125"/>
      <c r="G176" s="173" t="str">
        <f>IF(ISBLANK(H176),"必須","入力済")</f>
        <v>必須</v>
      </c>
      <c r="H176" s="205"/>
      <c r="I176" s="54" t="s">
        <v>8699</v>
      </c>
      <c r="J176" s="313" t="s">
        <v>9620</v>
      </c>
    </row>
    <row r="177" spans="2:10" ht="33" customHeight="1">
      <c r="C177" s="54" t="s">
        <v>9515</v>
      </c>
      <c r="D177" s="82" t="s">
        <v>8008</v>
      </c>
      <c r="E177" s="112"/>
      <c r="F177" s="140"/>
      <c r="G177" s="180" t="str">
        <f>IF(ISBLANK(H177),"該当する場合","入力済")</f>
        <v>該当する場合</v>
      </c>
      <c r="H177" s="221"/>
      <c r="I177" s="278" t="s">
        <v>8699</v>
      </c>
      <c r="J177" s="315" t="s">
        <v>7350</v>
      </c>
    </row>
    <row r="178" spans="2:10" ht="33" customHeight="1">
      <c r="C178" s="54" t="s">
        <v>6703</v>
      </c>
      <c r="D178" s="82" t="s">
        <v>9451</v>
      </c>
      <c r="E178" s="112"/>
      <c r="F178" s="140"/>
      <c r="G178" s="180" t="str">
        <f>IF(ISBLANK(H178),"該当する場合","入力済")</f>
        <v>該当する場合</v>
      </c>
      <c r="H178" s="221"/>
      <c r="I178" s="278" t="s">
        <v>8699</v>
      </c>
      <c r="J178" s="315" t="s">
        <v>6507</v>
      </c>
    </row>
    <row r="179" spans="2:10" ht="33" customHeight="1">
      <c r="C179" s="54" t="s">
        <v>9516</v>
      </c>
      <c r="D179" s="82" t="s">
        <v>4029</v>
      </c>
      <c r="E179" s="112"/>
      <c r="F179" s="140"/>
      <c r="G179" s="180" t="str">
        <f>IF(ISBLANK(H179),"該当する場合","入力済")</f>
        <v>該当する場合</v>
      </c>
      <c r="H179" s="221"/>
      <c r="I179" s="278" t="s">
        <v>8699</v>
      </c>
      <c r="J179" s="315" t="s">
        <v>9590</v>
      </c>
    </row>
    <row r="180" spans="2:10" ht="33" customHeight="1">
      <c r="C180" s="54" t="s">
        <v>1364</v>
      </c>
      <c r="D180" s="82" t="s">
        <v>51</v>
      </c>
      <c r="E180" s="112"/>
      <c r="F180" s="140"/>
      <c r="G180" s="180" t="str">
        <f>IF(ISBLANK(H180),"該当する場合","入力済")</f>
        <v>該当する場合</v>
      </c>
      <c r="H180" s="221"/>
      <c r="I180" s="278" t="s">
        <v>8699</v>
      </c>
      <c r="J180" s="315" t="s">
        <v>9591</v>
      </c>
    </row>
    <row r="181" spans="2:10" ht="33.75">
      <c r="C181" s="54" t="s">
        <v>9517</v>
      </c>
      <c r="D181" s="91" t="s">
        <v>2596</v>
      </c>
      <c r="E181" s="118"/>
      <c r="F181" s="152"/>
      <c r="G181" s="180" t="str">
        <f>IF(ISBLANK(H181),"必須","入力済")</f>
        <v>必須</v>
      </c>
      <c r="H181" s="222"/>
      <c r="I181" s="263" t="s">
        <v>9690</v>
      </c>
      <c r="J181" s="299" t="s">
        <v>8721</v>
      </c>
    </row>
    <row r="182" spans="2:10" ht="33.75">
      <c r="C182" s="54" t="s">
        <v>9518</v>
      </c>
      <c r="D182" s="82" t="s">
        <v>9670</v>
      </c>
      <c r="E182" s="112"/>
      <c r="F182" s="140"/>
      <c r="G182" s="180" t="str">
        <f>IF(ISBLANK(H182),"必須","入力済")</f>
        <v>必須</v>
      </c>
      <c r="H182" s="222"/>
      <c r="I182" s="263" t="s">
        <v>9690</v>
      </c>
      <c r="J182" s="299" t="s">
        <v>9686</v>
      </c>
    </row>
    <row r="183" spans="2:10">
      <c r="F183" s="51"/>
      <c r="G183" s="51"/>
      <c r="H183" s="228"/>
      <c r="I183" s="42"/>
      <c r="J183" s="43"/>
    </row>
    <row r="184" spans="2:10" ht="24">
      <c r="B184" s="4" t="s">
        <v>9495</v>
      </c>
      <c r="C184" s="5"/>
      <c r="D184" s="5"/>
      <c r="E184" s="5"/>
      <c r="I184" s="42"/>
      <c r="J184" s="43"/>
    </row>
    <row r="185" spans="2:10" ht="19.5">
      <c r="C185" s="9" t="s">
        <v>1135</v>
      </c>
      <c r="D185" s="13" t="s">
        <v>60</v>
      </c>
      <c r="E185" s="20"/>
      <c r="F185" s="7"/>
      <c r="G185" s="9" t="s">
        <v>9525</v>
      </c>
      <c r="H185" s="225" t="s">
        <v>1128</v>
      </c>
      <c r="I185" s="9" t="s">
        <v>3568</v>
      </c>
      <c r="J185" s="310" t="s">
        <v>9574</v>
      </c>
    </row>
    <row r="186" spans="2:10" ht="33" customHeight="1">
      <c r="C186" s="57" t="s">
        <v>8852</v>
      </c>
      <c r="D186" s="85" t="s">
        <v>9496</v>
      </c>
      <c r="E186" s="115"/>
      <c r="F186" s="128"/>
      <c r="G186" s="184" t="str">
        <f>IF(ISBLANK(H186),"必須","入力済")</f>
        <v>必須</v>
      </c>
      <c r="H186" s="192"/>
      <c r="I186" s="57" t="s">
        <v>8699</v>
      </c>
      <c r="J186" s="316" t="s">
        <v>3355</v>
      </c>
    </row>
    <row r="187" spans="2:10" ht="83.25">
      <c r="C187" s="54" t="s">
        <v>9228</v>
      </c>
      <c r="D187" s="91" t="s">
        <v>9546</v>
      </c>
      <c r="E187" s="118"/>
      <c r="F187" s="152"/>
      <c r="G187" s="176" t="str">
        <f>IF(ISBLANK(H187),"必須","入力済"&amp;CHAR(10)&amp;"（"&amp;LEN(SUBSTITUTE(H187,CHAR(10),""))&amp;"文字）")</f>
        <v>必須</v>
      </c>
      <c r="H187" s="229"/>
      <c r="I187" s="279" t="s">
        <v>9690</v>
      </c>
      <c r="J187" s="317" t="s">
        <v>1003</v>
      </c>
    </row>
    <row r="188" spans="2:10" ht="33" customHeight="1">
      <c r="C188" s="54" t="s">
        <v>1052</v>
      </c>
      <c r="D188" s="82" t="s">
        <v>9547</v>
      </c>
      <c r="E188" s="112"/>
      <c r="F188" s="140"/>
      <c r="G188" s="176" t="str">
        <f>IF(ISBLANK(H188),"必須","入力済")</f>
        <v>必須</v>
      </c>
      <c r="H188" s="221"/>
      <c r="I188" s="278" t="s">
        <v>8699</v>
      </c>
      <c r="J188" s="299" t="s">
        <v>5266</v>
      </c>
    </row>
    <row r="189" spans="2:10" ht="33.75">
      <c r="C189" s="54" t="s">
        <v>361</v>
      </c>
      <c r="D189" s="82" t="s">
        <v>9548</v>
      </c>
      <c r="E189" s="112"/>
      <c r="F189" s="140"/>
      <c r="G189" s="176" t="str">
        <f>IF(ISBLANK(H189),"必須","入力済")</f>
        <v>必須</v>
      </c>
      <c r="H189" s="222"/>
      <c r="I189" s="279" t="s">
        <v>9690</v>
      </c>
      <c r="J189" s="299" t="s">
        <v>5400</v>
      </c>
    </row>
    <row r="190" spans="2:10" ht="33" customHeight="1">
      <c r="C190" s="55" t="s">
        <v>8517</v>
      </c>
      <c r="D190" s="95" t="s">
        <v>9549</v>
      </c>
      <c r="E190" s="121" t="s">
        <v>3217</v>
      </c>
      <c r="F190" s="154"/>
      <c r="G190" s="185" t="str">
        <f>IF(ISBLANK(H190),"必須","入力済")</f>
        <v>必須</v>
      </c>
      <c r="H190" s="219"/>
      <c r="I190" s="280" t="s">
        <v>8699</v>
      </c>
      <c r="J190" s="318" t="s">
        <v>9850</v>
      </c>
    </row>
    <row r="191" spans="2:10" ht="33" customHeight="1">
      <c r="C191" s="56" t="s">
        <v>9513</v>
      </c>
      <c r="D191" s="96"/>
      <c r="E191" s="103" t="s">
        <v>176</v>
      </c>
      <c r="F191" s="130"/>
      <c r="G191" s="177" t="str">
        <f>IF(ISBLANK(H191),"該当する場合","入力済")</f>
        <v>該当する場合</v>
      </c>
      <c r="H191" s="195"/>
      <c r="I191" s="281" t="s">
        <v>8699</v>
      </c>
      <c r="J191" s="319" t="s">
        <v>9624</v>
      </c>
    </row>
    <row r="192" spans="2:10" ht="33" customHeight="1">
      <c r="C192" s="56" t="s">
        <v>9514</v>
      </c>
      <c r="D192" s="96"/>
      <c r="E192" s="103" t="s">
        <v>7672</v>
      </c>
      <c r="F192" s="130"/>
      <c r="G192" s="177" t="str">
        <f>IF(ISBLANK(H192),"該当する場合","入力済")</f>
        <v>該当する場合</v>
      </c>
      <c r="H192" s="195"/>
      <c r="I192" s="281" t="s">
        <v>8699</v>
      </c>
      <c r="J192" s="319" t="s">
        <v>9625</v>
      </c>
    </row>
    <row r="193" spans="2:10" ht="33" customHeight="1">
      <c r="C193" s="56" t="s">
        <v>6745</v>
      </c>
      <c r="D193" s="96"/>
      <c r="E193" s="103" t="s">
        <v>2388</v>
      </c>
      <c r="F193" s="130"/>
      <c r="G193" s="177" t="str">
        <f>IF(ISBLANK(H193),"該当する場合","入力済")</f>
        <v>該当する場合</v>
      </c>
      <c r="H193" s="195"/>
      <c r="I193" s="281" t="s">
        <v>8699</v>
      </c>
      <c r="J193" s="319" t="s">
        <v>9626</v>
      </c>
    </row>
    <row r="194" spans="2:10" ht="33" customHeight="1">
      <c r="C194" s="56" t="s">
        <v>9515</v>
      </c>
      <c r="D194" s="96"/>
      <c r="E194" s="103" t="s">
        <v>51</v>
      </c>
      <c r="F194" s="130"/>
      <c r="G194" s="177" t="str">
        <f>IF(ISBLANK(H194),"該当する場合","入力済")</f>
        <v>該当する場合</v>
      </c>
      <c r="H194" s="195"/>
      <c r="I194" s="281" t="s">
        <v>8699</v>
      </c>
      <c r="J194" s="319" t="s">
        <v>7392</v>
      </c>
    </row>
    <row r="195" spans="2:10" ht="33">
      <c r="C195" s="56" t="s">
        <v>6703</v>
      </c>
      <c r="D195" s="96"/>
      <c r="E195" s="122" t="s">
        <v>5897</v>
      </c>
      <c r="F195" s="155"/>
      <c r="G195" s="157" t="str">
        <f>IF(ISBLANK(H195),"必須","入力済")</f>
        <v>必須</v>
      </c>
      <c r="H195" s="230"/>
      <c r="I195" s="282" t="s">
        <v>9690</v>
      </c>
      <c r="J195" s="288" t="s">
        <v>9687</v>
      </c>
    </row>
    <row r="196" spans="2:10" ht="33" customHeight="1">
      <c r="C196" s="57" t="s">
        <v>9516</v>
      </c>
      <c r="D196" s="97"/>
      <c r="E196" s="90" t="s">
        <v>9550</v>
      </c>
      <c r="F196" s="139"/>
      <c r="G196" s="179" t="str">
        <f>IF(ISBLANK(H196),"必須","入力済")</f>
        <v>必須</v>
      </c>
      <c r="H196" s="231"/>
      <c r="I196" s="283" t="s">
        <v>9688</v>
      </c>
      <c r="J196" s="294" t="s">
        <v>9851</v>
      </c>
    </row>
    <row r="197" spans="2:10"/>
    <row r="198" spans="2:10" ht="24">
      <c r="B198" s="4" t="s">
        <v>9498</v>
      </c>
      <c r="C198" s="5"/>
      <c r="D198" s="5"/>
      <c r="E198" s="5"/>
    </row>
    <row r="199" spans="2:10" ht="20.25">
      <c r="C199" s="52" t="s">
        <v>1135</v>
      </c>
      <c r="D199" s="63" t="s">
        <v>60</v>
      </c>
      <c r="E199" s="98"/>
      <c r="F199" s="123"/>
      <c r="G199" s="52" t="s">
        <v>9525</v>
      </c>
      <c r="H199" s="187" t="s">
        <v>1128</v>
      </c>
      <c r="I199" s="52" t="s">
        <v>3568</v>
      </c>
      <c r="J199" s="284" t="s">
        <v>9574</v>
      </c>
    </row>
    <row r="200" spans="2:10" ht="264.75">
      <c r="C200" s="54" t="s">
        <v>8852</v>
      </c>
      <c r="D200" s="65" t="s">
        <v>9499</v>
      </c>
      <c r="E200" s="84"/>
      <c r="F200" s="125"/>
      <c r="G200" s="186" t="str">
        <f>IF(ISBLANK(H200),"任意","入力済"&amp;CHAR(10)&amp;"（"&amp;LEN(SUBSTITUTE(H200,CHAR(10),""))&amp;"文字）")</f>
        <v>任意</v>
      </c>
      <c r="H200" s="232"/>
      <c r="I200" s="257" t="s">
        <v>9690</v>
      </c>
      <c r="J200" s="311" t="s">
        <v>9844</v>
      </c>
    </row>
    <row r="201" spans="2:10" ht="8.15" customHeight="1"/>
    <row r="202" spans="2:10" ht="24" customHeight="1"/>
    <row r="203" spans="2:10" ht="8.15" customHeight="1"/>
    <row r="204" spans="2:10" ht="49.5" customHeight="1">
      <c r="H204" s="233" t="s">
        <v>9860</v>
      </c>
    </row>
    <row r="205" spans="2:10" ht="8.15" customHeight="1"/>
    <row r="206" spans="2:10" ht="24" customHeight="1"/>
    <row r="207" spans="2:10" ht="8.15" customHeight="1"/>
    <row r="208" spans="2:10" ht="49.5" customHeight="1">
      <c r="H208" s="234" t="s">
        <v>9448</v>
      </c>
    </row>
    <row r="209"/>
    <row r="210"/>
  </sheetData>
  <sheetProtection algorithmName="SHA-512" hashValue="SSwhflleG42IaodlQ1IvkGteEYXzRsusqupcNOogWJMDOqFmiKbxVyU0PTmtXvs0kIqHV0Aaitxj4Az/6KbZPQ==" saltValue="4ey4Edv7O9aR11N1vzzjOw==" spinCount="100000" sheet="1" objects="1" scenarios="1"/>
  <mergeCells count="176">
    <mergeCell ref="D5:F5"/>
    <mergeCell ref="D6:F6"/>
    <mergeCell ref="D7:F7"/>
    <mergeCell ref="E8:F8"/>
    <mergeCell ref="E9:F9"/>
    <mergeCell ref="E10:F10"/>
    <mergeCell ref="D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D44:F44"/>
    <mergeCell ref="D45:F45"/>
    <mergeCell ref="D48:F48"/>
    <mergeCell ref="E49:F49"/>
    <mergeCell ref="E50:F50"/>
    <mergeCell ref="E51:F51"/>
    <mergeCell ref="E52:F52"/>
    <mergeCell ref="E53:F53"/>
    <mergeCell ref="E54:F54"/>
    <mergeCell ref="E55:F55"/>
    <mergeCell ref="E56:F56"/>
    <mergeCell ref="D57:F57"/>
    <mergeCell ref="D58:F58"/>
    <mergeCell ref="D62:F62"/>
    <mergeCell ref="D63:F63"/>
    <mergeCell ref="E64:F64"/>
    <mergeCell ref="D65:F65"/>
    <mergeCell ref="B67:K67"/>
    <mergeCell ref="C68:K68"/>
    <mergeCell ref="C69:K69"/>
    <mergeCell ref="C71:K71"/>
    <mergeCell ref="D73:F73"/>
    <mergeCell ref="D74:F74"/>
    <mergeCell ref="D77:F77"/>
    <mergeCell ref="E78:F78"/>
    <mergeCell ref="E79:F79"/>
    <mergeCell ref="E84:F84"/>
    <mergeCell ref="E85:F85"/>
    <mergeCell ref="D86:F86"/>
    <mergeCell ref="D87:F87"/>
    <mergeCell ref="D88:F88"/>
    <mergeCell ref="D89:F89"/>
    <mergeCell ref="D90:F90"/>
    <mergeCell ref="D91:F91"/>
    <mergeCell ref="D94:F94"/>
    <mergeCell ref="D95:F95"/>
    <mergeCell ref="E100:F100"/>
    <mergeCell ref="E101:F101"/>
    <mergeCell ref="D102:F102"/>
    <mergeCell ref="D103:F103"/>
    <mergeCell ref="D104:F104"/>
    <mergeCell ref="D105:F105"/>
    <mergeCell ref="D106:F106"/>
    <mergeCell ref="D107:F107"/>
    <mergeCell ref="D110:F110"/>
    <mergeCell ref="D111:F111"/>
    <mergeCell ref="E116:F116"/>
    <mergeCell ref="E117:F117"/>
    <mergeCell ref="D118:F118"/>
    <mergeCell ref="D119:F119"/>
    <mergeCell ref="D120:F120"/>
    <mergeCell ref="D121:F121"/>
    <mergeCell ref="D122:F122"/>
    <mergeCell ref="D123:F123"/>
    <mergeCell ref="D126:F126"/>
    <mergeCell ref="D127:F127"/>
    <mergeCell ref="E132:F132"/>
    <mergeCell ref="E133:F133"/>
    <mergeCell ref="D134:F134"/>
    <mergeCell ref="D135:F135"/>
    <mergeCell ref="D136:F136"/>
    <mergeCell ref="D137:F137"/>
    <mergeCell ref="D138:F138"/>
    <mergeCell ref="D139:F139"/>
    <mergeCell ref="D142:F142"/>
    <mergeCell ref="D143:F143"/>
    <mergeCell ref="E148:F148"/>
    <mergeCell ref="E149:F149"/>
    <mergeCell ref="D150:F150"/>
    <mergeCell ref="D151:F151"/>
    <mergeCell ref="D152:F152"/>
    <mergeCell ref="D153:F153"/>
    <mergeCell ref="D154:F154"/>
    <mergeCell ref="D155:F155"/>
    <mergeCell ref="D158:F158"/>
    <mergeCell ref="D159:F159"/>
    <mergeCell ref="D160:F160"/>
    <mergeCell ref="D161:F161"/>
    <mergeCell ref="D162:F162"/>
    <mergeCell ref="D164:F164"/>
    <mergeCell ref="D167:F167"/>
    <mergeCell ref="D168:F168"/>
    <mergeCell ref="D169:F169"/>
    <mergeCell ref="D170:F170"/>
    <mergeCell ref="D171:F171"/>
    <mergeCell ref="D172:F172"/>
    <mergeCell ref="D173:F173"/>
    <mergeCell ref="D174:F174"/>
    <mergeCell ref="D175:J175"/>
    <mergeCell ref="D176:F176"/>
    <mergeCell ref="D177:F177"/>
    <mergeCell ref="D178:F178"/>
    <mergeCell ref="D179:F179"/>
    <mergeCell ref="D180:F180"/>
    <mergeCell ref="D181:F181"/>
    <mergeCell ref="D182:F182"/>
    <mergeCell ref="D185:F185"/>
    <mergeCell ref="D186:F186"/>
    <mergeCell ref="D187:F187"/>
    <mergeCell ref="D188:F188"/>
    <mergeCell ref="D189:F189"/>
    <mergeCell ref="E190:F190"/>
    <mergeCell ref="E191:F191"/>
    <mergeCell ref="E192:F192"/>
    <mergeCell ref="E193:F193"/>
    <mergeCell ref="E194:F194"/>
    <mergeCell ref="E195:F195"/>
    <mergeCell ref="E196:F196"/>
    <mergeCell ref="D199:F199"/>
    <mergeCell ref="D200:F200"/>
    <mergeCell ref="D8:D10"/>
    <mergeCell ref="D38:D41"/>
    <mergeCell ref="D42:D43"/>
    <mergeCell ref="D49:D53"/>
    <mergeCell ref="D54:D56"/>
    <mergeCell ref="D78:D83"/>
    <mergeCell ref="E80:E81"/>
    <mergeCell ref="E82:E83"/>
    <mergeCell ref="D84:D85"/>
    <mergeCell ref="D96:D99"/>
    <mergeCell ref="E96:E97"/>
    <mergeCell ref="E98:E99"/>
    <mergeCell ref="D100:D101"/>
    <mergeCell ref="D112:D115"/>
    <mergeCell ref="E112:E113"/>
    <mergeCell ref="E114:E115"/>
    <mergeCell ref="D116:D117"/>
    <mergeCell ref="D128:D131"/>
    <mergeCell ref="E128:E129"/>
    <mergeCell ref="E130:E131"/>
    <mergeCell ref="D132:D133"/>
    <mergeCell ref="D144:D147"/>
    <mergeCell ref="E144:E145"/>
    <mergeCell ref="E146:E147"/>
    <mergeCell ref="D148:D149"/>
    <mergeCell ref="D14:D20"/>
    <mergeCell ref="D21:D28"/>
    <mergeCell ref="D29:D37"/>
    <mergeCell ref="D190:D196"/>
  </mergeCells>
  <phoneticPr fontId="3"/>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G6&lt;&gt;"必須"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AND(G14&lt;&gt;"必須",G14&lt;&gt;"該当の場合は必須")</formula>
    </cfRule>
    <cfRule type="expression" dxfId="287" priority="462">
      <formula>NOT(ISBLANK(H14))</formula>
    </cfRule>
    <cfRule type="expression" dxfId="286" priority="269" stopIfTrue="1">
      <formula>AND(ISBLANK(H14),H15&lt;&gt;"国外")</formula>
    </cfRule>
    <cfRule type="expression" dxfId="285" priority="268" stopIfTrue="1">
      <formula>AND(ISBLANK(H14),H15="国外")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G20&lt;&gt;"該当の場合は必須"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G38&lt;&gt;"必須"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G41&lt;&gt;"必須"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G50&lt;&gt;"必須"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G53&lt;&gt;"該当の場合は必須"</formula>
    </cfRule>
  </conditionalFormatting>
  <conditionalFormatting sqref="G54:G55 G57">
    <cfRule type="expression" dxfId="215" priority="216">
      <formula>G54&lt;&gt;"必須"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G63&lt;&gt;"必須"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G74&lt;&gt;"必須"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G79&lt;&gt;"必須"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G84&lt;&gt;"必須"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G88&lt;&gt;"必須"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G89&lt;&gt;"該当の場合は必須"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G95&lt;&gt;"必須"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AND(OR($H$8="地上権",$H$8="賃借権"),H143="有")</formula>
    </cfRule>
    <cfRule type="expression" dxfId="95" priority="346" stopIfTrue="1">
      <formula>NOT(ISBLANK(H155))</formula>
    </cfRule>
  </conditionalFormatting>
  <conditionalFormatting sqref="G159:G160">
    <cfRule type="expression" dxfId="94" priority="168">
      <formula>G159&lt;&gt;"必須"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G164&lt;&gt;"必須"</formula>
    </cfRule>
  </conditionalFormatting>
  <conditionalFormatting sqref="G168">
    <cfRule type="expression" dxfId="86" priority="524">
      <formula>ISBLANK(H168)</formula>
    </cfRule>
    <cfRule type="expression" dxfId="85" priority="165">
      <formula>G168&lt;&gt;"必須"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G170&lt;&gt;"必須"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G176&lt;&gt;"必須"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G186&lt;&gt;"必須"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count="44">
    <dataValidation type="list" imeMode="hiragana" allowBlank="1" showDropDown="0" showInputMessage="1" showErrorMessage="1" error="リストから選択してください。" sqref="H84:H85 H100:H101 H116:H117 H132:H133 H148:H149">
      <formula1>主たる地目</formula1>
    </dataValidation>
    <dataValidation imeMode="hiragana" allowBlank="1" showDropDown="0" showInputMessage="1" showErrorMessage="1" sqref="H19:H20 H195 H105 H24 H27 H39 H52:H53 H43 H55:H56 H80:H83 H96:H99 H112:H115 H89 H121 H170:H171 H187 H189 H200 H181:H182 H137 H153 H128:H131 H144:H147 H9 H30 H35 H37 H32"/>
    <dataValidation type="decimal" imeMode="halfAlpha" allowBlank="1" showDropDown="0" showInputMessage="1" showErrorMessage="1" error="半角数値かつ「0～99,999,999.99」の範囲で入力してください。" sqref="H174">
      <formula1>0</formula1>
      <formula2>99999999.99</formula2>
    </dataValidation>
    <dataValidation type="whole" imeMode="halfAlpha" allowBlank="1" showDropDown="0" showInputMessage="1" showErrorMessage="1" error="半角整数かつ「0～999,999,999,999」の範囲で入力してください。" sqref="H154:H155 H106:H107 H122:H123 H139 H160 H162 H196">
      <formula1>0</formula1>
      <formula2>999999999999</formula2>
    </dataValidation>
    <dataValidation imeMode="on" allowBlank="1" showDropDown="0"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DropDown="0" showInputMessage="1" showErrorMessage="1" sqref="H49 H40:H41 H25 H161 H78"/>
    <dataValidation type="list" imeMode="hiragana" allowBlank="1" showDropDown="0" showInputMessage="1" showErrorMessage="1" error="リストから選択してください。" sqref="H54 H21">
      <formula1>個人法人</formula1>
    </dataValidation>
    <dataValidation type="custom" imeMode="hiragana" allowBlank="1" showDropDown="0" showInputMessage="1" showErrorMessage="1" error="全角３０文字までです_x000a_また、セル内で改行しないでください" prompt="【全角入力】_x000a_最大30文字_x000a_ビル名等以降を入力" sqref="H20">
      <formula1>AND(COUNTIF(INDIRECT("RC",0),"*"&amp;CHAR(10)&amp;"*")=0,LENB(INDIRECT("RC",0))&lt;=60)</formula1>
    </dataValidation>
    <dataValidation type="custom" imeMode="hiragana" allowBlank="1" showDropDown="0" showInputMessage="1" showErrorMessage="1" error="全角３０文字までです_x000a_また、セル内で改行しないでください" prompt="【全角入力】_x000a_最大30文字_x000a_町丁目以降を入力" sqref="H19">
      <formula1>AND(COUNTIF(INDIRECT("RC",0),"*"&amp;CHAR(10)&amp;"*")=0,LENB(INDIRECT("RC",0))&lt;=60)</formula1>
    </dataValidation>
    <dataValidation type="list" imeMode="hiragana" allowBlank="1" showDropDown="0" showInputMessage="1" showErrorMessage="1" error="リストから選択してください。" sqref="H51">
      <formula1>INDIRECT(H50)</formula1>
    </dataValidation>
    <dataValidation type="list" imeMode="hiragana" allowBlank="1" showDropDown="0" showInputMessage="1" showErrorMessage="1" error="リストから選択してください。" sqref="H50 H15">
      <formula1>都道府県名</formula1>
    </dataValidation>
    <dataValidation type="list" imeMode="hiragana" allowBlank="1" showDropDown="0" showInputMessage="1" showErrorMessage="1" error="リストから選択してください。" sqref="H169">
      <formula1>用途地域</formula1>
    </dataValidation>
    <dataValidation type="list" imeMode="hiragana" allowBlank="1" showDropDown="0" showInputMessage="1" showErrorMessage="1" error="リストから選択してください。" sqref="H168">
      <formula1>都市計画区域</formula1>
    </dataValidation>
    <dataValidation type="list" imeMode="hiragana" allowBlank="1" showDropDown="0" showInputMessage="1" showErrorMessage="1" error="リストから選択してください。" sqref="H26 H31 H29">
      <formula1>国名</formula1>
    </dataValidation>
    <dataValidation type="list" imeMode="hiragana" allowBlank="1" showDropDown="0" showInputMessage="1" showErrorMessage="1" error="リストから選択してください。" sqref="H28 H33">
      <formula1>永住者等</formula1>
    </dataValidation>
    <dataValidation type="list" imeMode="halfAlpha" allowBlank="1" showDropDown="0" showInputMessage="1" showErrorMessage="1" error="リストから選択してください。" prompt="【リスト選択】" sqref="H28 H33">
      <formula1>永住者等</formula1>
    </dataValidation>
    <dataValidation type="list" imeMode="hiragana" allowBlank="1" showDropDown="0" showInputMessage="1" showErrorMessage="1" error="リストから選択してください。" sqref="H42">
      <formula1>業種</formula1>
    </dataValidation>
    <dataValidation type="list" imeMode="hiragana" allowBlank="1" showDropDown="0" showInputMessage="1" showErrorMessage="1" error="リストから選択してください。" sqref="H63">
      <formula1>単・団の区分</formula1>
    </dataValidation>
    <dataValidation type="list" imeMode="hiragana" allowBlank="1" showDropDown="0" showInputMessage="1" showErrorMessage="1" error="リストから選択してください。" sqref="H8">
      <formula1>権利の種類別</formula1>
    </dataValidation>
    <dataValidation type="list" imeMode="hiragana" allowBlank="1" showDropDown="0" showInputMessage="1" showErrorMessage="1" error="リストから選択してください。" sqref="H10">
      <formula1>移転設定別</formula1>
    </dataValidation>
    <dataValidation allowBlank="1" showDropDown="0" showInputMessage="1" showErrorMessage="0" sqref="H66"/>
    <dataValidation type="list" imeMode="hiragana" allowBlank="1" showDropDown="0" showInputMessage="1" showErrorMessage="1" error="リストから選択してください。" sqref="H152 H88 H104 H120 H136">
      <formula1>権利の態様</formula1>
    </dataValidation>
    <dataValidation type="date" imeMode="halfAlpha" allowBlank="1" showDropDown="0" showInputMessage="1" showErrorMessage="1" error="無効な日付形式です。YYYY/MM/DDの形式で入力してください。" sqref="H64 H6:H7">
      <formula1>36526</formula1>
      <formula2>401768</formula2>
    </dataValidation>
    <dataValidation type="list" imeMode="halfAlpha" allowBlank="1" showDropDown="0" showInputMessage="1" showErrorMessage="1" error="リストから選択してください。" prompt="【リスト選択】" sqref="H15">
      <formula1>都道府県名</formula1>
    </dataValidation>
    <dataValidation type="list" imeMode="halfAlpha" allowBlank="1" showDropDown="0" showInputMessage="1" showErrorMessage="1" error="リストから選択してください。" prompt="【リスト選択】" sqref="H18">
      <formula1>INDIRECT(H15)</formula1>
    </dataValidation>
    <dataValidation type="custom" imeMode="halfAlpha" allowBlank="1" showDropDown="0"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AND(COUNTIF(INDIRECT("RC",0),"*"&amp;CHAR(10)&amp;"*")=0,LENB(INDIRECT("RC",0))&lt;=40)</formula1>
    </dataValidation>
    <dataValidation type="custom" imeMode="hiragana" allowBlank="1" showDropDown="0" showInputMessage="1" showErrorMessage="1" error="セル内で改行しないでください。" prompt="【全角入力】_x000a_最大30文字_x000a_ビル名等以降を入力" sqref="H53">
      <formula1>AND(COUNTIF(INDIRECT("RC",0),"*"&amp;CHAR(10)&amp;"*")=0,LENB(INDIRECT("RC",0))&lt;=60)</formula1>
    </dataValidation>
    <dataValidation type="whole" imeMode="halfAlpha" allowBlank="1" showDropDown="0" showInputMessage="1" showErrorMessage="1" error="半角整数かつ「1～999」の範囲で入力してください。" sqref="H45 H65 H58 H86 H102 H118 H134 H150">
      <formula1>1</formula1>
      <formula2>999</formula2>
    </dataValidation>
    <dataValidation type="decimal" imeMode="halfAlpha" allowBlank="1" showDropDown="0" showInputMessage="1" showErrorMessage="1" error="半角数値かつ「0.01～99,999,999.99」の範囲で入力してください。" sqref="H159 H151 H135 H173 H103 H119 H87">
      <formula1>0.01</formula1>
      <formula2>99999999.99</formula2>
    </dataValidation>
    <dataValidation imeMode="halfAlpha" allowBlank="1" showDropDown="0" showInputMessage="0" showErrorMessage="1" sqref="I50 I15"/>
    <dataValidation imeMode="halfAlpha" allowBlank="1" showDropDown="0" showInputMessage="1" showErrorMessage="1" error="セル内で改行しないでください。" sqref="H14"/>
    <dataValidation type="list" imeMode="hiragana" allowBlank="1" showDropDown="0" showInputMessage="1" showErrorMessage="1" error="リストから選択してください。" sqref="H74">
      <formula1>"一筆ごとに届出,現況地目や共有持分割合等の単位にまとめて届出"</formula1>
    </dataValidation>
    <dataValidation imeMode="on" allowBlank="1" showDropDown="0" showInputMessage="1" showErrorMessage="1" prompt="出力イメージを確認してください" sqref="H27 H30 H35 H37 H32"/>
    <dataValidation type="date" imeMode="on" allowBlank="1" showDropDown="0" showInputMessage="1" showErrorMessage="1" sqref="H64">
      <formula1>36526</formula1>
      <formula2>401768</formula2>
    </dataValidation>
    <dataValidation type="decimal" imeMode="halfAlpha" allowBlank="1" showDropDown="0" showInputMessage="1" showErrorMessage="1" error="半角整数かつ「0～999,999,999,999」の範囲で入力してください。" sqref="H138 H90:H91">
      <formula1>0</formula1>
      <formula2>999999999999</formula2>
    </dataValidation>
    <dataValidation type="whole" imeMode="halfAlpha" allowBlank="1" showDropDown="0" showInputMessage="1" showErrorMessage="1" error="半角整数かつ「0～999」の範囲で入力してください。" sqref="H164">
      <formula1>0</formula1>
      <formula2>999</formula2>
    </dataValidation>
    <dataValidation imeMode="hiragana" allowBlank="1" showDropDown="0" showInputMessage="1" showErrorMessage="1" error="全角３０文字までです_x000a_また、セル内で改行しないでください" sqref="H23 H27 H30 H35 H37 H32"/>
    <dataValidation type="list" imeMode="hiragana" allowBlank="1" showDropDown="0" showInputMessage="1" showErrorMessage="1" error="リストから選択してください。" sqref="H79">
      <formula1>INDIRECT(A79)</formula1>
    </dataValidation>
    <dataValidation type="list" imeMode="hiragana" allowBlank="1" showDropDown="0" showInputMessage="1" showErrorMessage="1" error="リストから選択してください。" sqref="H34 H36">
      <formula1>国籍等</formula1>
    </dataValidation>
    <dataValidation type="list" imeMode="hiragana" allowBlank="1" showDropDown="0" showInputMessage="1" showErrorMessage="1" error="リストから選択してください。" sqref="H18">
      <formula1>INDIRECT(H15)</formula1>
    </dataValidation>
    <dataValidation type="list" imeMode="halfAlpha" allowBlank="1" showDropDown="0" showInputMessage="1" showErrorMessage="1" error="リストから選択してください。" prompt="【リスト選択】" sqref="H16">
      <formula1>国名_日本以外</formula1>
    </dataValidation>
    <dataValidation type="list" imeMode="hiragana" allowBlank="1" showDropDown="0" showInputMessage="1" showErrorMessage="1" error="リストから選択してください。" sqref="H16">
      <formula1>国名_日本以外</formula1>
    </dataValidation>
    <dataValidation imeMode="hiragana" allowBlank="1" showDropDown="0" showInputMessage="1" showErrorMessage="1" error="リストから選択してください。" sqref="H17"/>
    <dataValidation type="textLength" imeMode="halfAlpha" operator="equal" allowBlank="1" showDropDown="0"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scale="48" fitToWidth="1" fitToHeight="1" orientation="landscape" usePrinterDefaults="1" horizontalDpi="1200" verticalDpi="1200" r:id="rId1"/>
  <rowBreaks count="4" manualBreakCount="4">
    <brk id="45" max="9" man="1"/>
    <brk id="66" max="9" man="1"/>
    <brk id="108" max="9" man="1"/>
    <brk id="183" max="9" man="1"/>
  </rowBreaks>
  <drawing r:id="rId2"/>
  <extLst>
    <ext xmlns:x14="http://schemas.microsoft.com/office/spreadsheetml/2009/9/main" uri="{CCE6A557-97BC-4b89-ADB6-D9C93CAAB3DF}">
      <x14:dataValidations xmlns:xm="http://schemas.microsoft.com/office/excel/2006/main" count="2">
        <x14:dataValidation type="list" imeMode="hiragana" allowBlank="1" showDropDown="0" showInputMessage="1" showErrorMessage="1" error="リストから選択してください。">
          <x14:formula1>
            <xm:f>参照B!$AG$5:$AG$6</xm:f>
          </x14:formula1>
          <xm:sqref>H188 H38 H44 H57 H111 H95 H127 H143 H172 H176 H186 H190</xm:sqref>
        </x14:dataValidation>
        <x14:dataValidation type="list" imeMode="hiragana" allowBlank="1" showDropDown="0"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CD180"/>
  <sheetViews>
    <sheetView showGridLines="0" tabSelected="1" zoomScaleSheetLayoutView="70" workbookViewId="0">
      <selection activeCell="F9" sqref="F9:O10"/>
    </sheetView>
  </sheetViews>
  <sheetFormatPr defaultColWidth="0" defaultRowHeight="18" zeroHeight="1"/>
  <cols>
    <col min="1" max="17" width="3.453125" style="320" customWidth="1"/>
    <col min="18" max="18" width="7.6328125" style="320" customWidth="1"/>
    <col min="19" max="35" width="3.453125" style="320" customWidth="1"/>
    <col min="36" max="36" width="4" style="320" customWidth="1"/>
    <col min="37" max="46" width="3.453125" style="320" customWidth="1"/>
    <col min="47" max="47" width="1.6328125" style="320" customWidth="1"/>
    <col min="48" max="49" width="3" style="320" hidden="1" customWidth="1"/>
    <col min="50" max="53" width="8.26953125" style="320" hidden="1" customWidth="1"/>
    <col min="54" max="54" width="22.26953125" style="320" hidden="1" customWidth="1"/>
    <col min="55" max="82" width="5.36328125" style="320" hidden="1" customWidth="1"/>
    <col min="83" max="16384" width="8.26953125" style="320" hidden="1" customWidth="1"/>
  </cols>
  <sheetData>
    <row r="1" spans="1:46" ht="3.65" customHeight="1">
      <c r="A1" s="321"/>
    </row>
    <row r="2" spans="1:46" ht="23.15" customHeight="1">
      <c r="R2" s="533" t="s">
        <v>9873</v>
      </c>
    </row>
    <row r="3" spans="1:46" ht="18" customHeight="1">
      <c r="B3" s="373" t="str">
        <f>IF(ISBLANK(行政用!H17),"",行政用!H17)</f>
        <v>高知県　知事</v>
      </c>
      <c r="C3" s="373"/>
      <c r="D3" s="373"/>
      <c r="E3" s="373"/>
      <c r="F3" s="373"/>
      <c r="G3" s="373"/>
      <c r="H3" s="373"/>
      <c r="I3" s="373"/>
      <c r="J3" s="373"/>
      <c r="K3" s="373"/>
      <c r="L3" s="492" t="s">
        <v>5348</v>
      </c>
      <c r="AF3" s="691" t="s">
        <v>9254</v>
      </c>
      <c r="AG3" s="695"/>
      <c r="AH3" s="695"/>
      <c r="AI3" s="708"/>
      <c r="AJ3" s="717" t="str">
        <f>IF(ISBLANK(入力フォーム!H6),"",入力フォーム!H6)</f>
        <v/>
      </c>
      <c r="AK3" s="717"/>
      <c r="AL3" s="717"/>
      <c r="AM3" s="717"/>
      <c r="AN3" s="717"/>
      <c r="AO3" s="717"/>
      <c r="AP3" s="717"/>
      <c r="AQ3" s="717"/>
      <c r="AR3" s="717"/>
      <c r="AS3" s="752"/>
    </row>
    <row r="4" spans="1:46" ht="16.5" customHeight="1">
      <c r="AF4" s="692" t="s">
        <v>5992</v>
      </c>
      <c r="AG4" s="696"/>
      <c r="AH4" s="696"/>
      <c r="AI4" s="709"/>
      <c r="AJ4" s="718" t="str">
        <f>IF(ISBLANK(入力フォーム!H79),"",入力フォーム!H79)</f>
        <v/>
      </c>
      <c r="AK4" s="718"/>
      <c r="AL4" s="718"/>
      <c r="AM4" s="718"/>
      <c r="AN4" s="718"/>
      <c r="AO4" s="718"/>
      <c r="AP4" s="718"/>
      <c r="AQ4" s="718"/>
      <c r="AR4" s="718"/>
      <c r="AS4" s="718"/>
    </row>
    <row r="5" spans="1:46" ht="16.5" customHeight="1">
      <c r="A5" s="322"/>
      <c r="B5" s="374" t="s">
        <v>9477</v>
      </c>
      <c r="C5" s="374"/>
      <c r="D5" s="374"/>
      <c r="E5" s="374"/>
      <c r="F5" s="374"/>
      <c r="G5" s="374"/>
      <c r="H5" s="374"/>
      <c r="I5" s="374"/>
      <c r="J5" s="374"/>
      <c r="K5" s="374"/>
      <c r="L5" s="374"/>
      <c r="M5" s="374"/>
      <c r="N5" s="374"/>
      <c r="O5" s="374"/>
      <c r="P5" s="374"/>
      <c r="Q5" s="374"/>
      <c r="R5" s="374"/>
      <c r="S5" s="374"/>
      <c r="T5" s="374"/>
      <c r="U5" s="374"/>
      <c r="V5" s="374"/>
      <c r="W5" s="374"/>
      <c r="X5" s="374"/>
      <c r="Y5" s="374"/>
      <c r="Z5" s="374"/>
      <c r="AA5" s="374"/>
      <c r="AB5" s="374"/>
      <c r="AC5" s="374"/>
      <c r="AD5" s="374"/>
      <c r="AE5" s="687"/>
      <c r="AF5" s="693" t="s">
        <v>5497</v>
      </c>
      <c r="AG5" s="697"/>
      <c r="AH5" s="697"/>
      <c r="AI5" s="710"/>
      <c r="AJ5" s="719" t="str">
        <f>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 地 ・ 貸 ・ 信 ・ 他</v>
      </c>
      <c r="AK5" s="726"/>
      <c r="AL5" s="726"/>
      <c r="AM5" s="726"/>
      <c r="AN5" s="726"/>
      <c r="AO5" s="737"/>
      <c r="AP5" s="742" t="str">
        <f>IF(入力フォーム!H63="単独の届出","(単) ・ 団",IF(入力フォーム!H63="一団の土地（新規）","単 ・ (団)",IF(入力フォーム!H63="一団の土地（継続）","単 ・ (団)","単 ・ 団")))</f>
        <v>単 ・ 団</v>
      </c>
      <c r="AQ5" s="742"/>
      <c r="AR5" s="742"/>
      <c r="AS5" s="742"/>
      <c r="AT5" s="372"/>
    </row>
    <row r="6" spans="1:46" ht="16.5" customHeight="1">
      <c r="A6" s="322"/>
      <c r="B6" s="374"/>
      <c r="C6" s="374"/>
      <c r="D6" s="374"/>
      <c r="E6" s="374"/>
      <c r="F6" s="374"/>
      <c r="G6" s="374"/>
      <c r="H6" s="374"/>
      <c r="I6" s="374"/>
      <c r="J6" s="374"/>
      <c r="K6" s="374"/>
      <c r="L6" s="374"/>
      <c r="M6" s="374"/>
      <c r="N6" s="374"/>
      <c r="O6" s="374"/>
      <c r="P6" s="374"/>
      <c r="Q6" s="374"/>
      <c r="R6" s="374"/>
      <c r="S6" s="374"/>
      <c r="T6" s="374"/>
      <c r="U6" s="374"/>
      <c r="V6" s="374"/>
      <c r="W6" s="374"/>
      <c r="X6" s="374"/>
      <c r="Y6" s="374"/>
      <c r="Z6" s="374"/>
      <c r="AA6" s="374"/>
      <c r="AB6" s="374"/>
      <c r="AC6" s="374"/>
      <c r="AD6" s="374"/>
      <c r="AE6" s="687"/>
      <c r="AF6" s="694" t="s">
        <v>9866</v>
      </c>
      <c r="AG6" s="698"/>
      <c r="AH6" s="698"/>
      <c r="AI6" s="711"/>
      <c r="AJ6" s="720" t="str">
        <f>IF(ISBLANK(行政用!H23),"",行政用!H23)</f>
        <v/>
      </c>
      <c r="AK6" s="727"/>
      <c r="AL6" s="727"/>
      <c r="AM6" s="727"/>
      <c r="AN6" s="727"/>
      <c r="AO6" s="727"/>
      <c r="AP6" s="743" t="str">
        <f>IF(ISBLANK(行政用!H52),"","第"&amp;行政用!H52&amp;"号")</f>
        <v/>
      </c>
      <c r="AQ6" s="743"/>
      <c r="AR6" s="743"/>
      <c r="AS6" s="753"/>
      <c r="AT6" s="372"/>
    </row>
    <row r="7" spans="1:46" ht="16.5" customHeight="1">
      <c r="A7" s="322"/>
      <c r="B7" s="322"/>
      <c r="C7" s="322"/>
      <c r="D7" s="322"/>
      <c r="E7" s="322"/>
      <c r="F7" s="322"/>
      <c r="G7" s="322"/>
      <c r="H7" s="322"/>
      <c r="I7" s="322"/>
      <c r="J7" s="322"/>
      <c r="K7" s="322"/>
      <c r="L7" s="322"/>
      <c r="M7" s="322"/>
      <c r="N7" s="322"/>
      <c r="O7" s="322"/>
      <c r="P7" s="322"/>
      <c r="Q7" s="322"/>
      <c r="R7" s="322"/>
      <c r="S7" s="322"/>
      <c r="T7" s="322"/>
      <c r="U7" s="322"/>
      <c r="V7" s="322"/>
      <c r="W7" s="604" t="s">
        <v>9230</v>
      </c>
      <c r="X7" s="322"/>
      <c r="Y7" s="322"/>
      <c r="Z7" s="322"/>
      <c r="AA7" s="322"/>
      <c r="AB7" s="322"/>
      <c r="AC7" s="322"/>
      <c r="AD7" s="322"/>
      <c r="AE7" s="322"/>
      <c r="AF7" s="694" t="s">
        <v>9867</v>
      </c>
      <c r="AG7" s="698"/>
      <c r="AH7" s="698"/>
      <c r="AI7" s="711"/>
      <c r="AJ7" s="720" t="str">
        <f>IF(ISBLANK(行政用!H54),"",行政用!H54)</f>
        <v/>
      </c>
      <c r="AK7" s="727"/>
      <c r="AL7" s="727"/>
      <c r="AM7" s="727"/>
      <c r="AN7" s="727"/>
      <c r="AO7" s="727"/>
      <c r="AP7" s="743" t="str">
        <f>IF(ISBLANK(行政用!H55),"","第"&amp;行政用!H55&amp;"号")</f>
        <v/>
      </c>
      <c r="AQ7" s="743"/>
      <c r="AR7" s="743"/>
      <c r="AS7" s="753"/>
      <c r="AT7" s="322"/>
    </row>
    <row r="8" spans="1:46" ht="18" customHeight="1">
      <c r="A8" s="323" t="s">
        <v>6422</v>
      </c>
      <c r="B8" s="322"/>
      <c r="C8" s="322"/>
      <c r="D8" s="322"/>
      <c r="E8" s="322"/>
      <c r="F8" s="322"/>
      <c r="G8" s="322"/>
      <c r="H8" s="322"/>
      <c r="I8" s="322"/>
      <c r="J8" s="322"/>
      <c r="K8" s="322"/>
      <c r="L8" s="322"/>
      <c r="M8" s="322"/>
      <c r="N8" s="322"/>
      <c r="O8" s="322"/>
      <c r="P8" s="322"/>
      <c r="Q8" s="322"/>
      <c r="R8" s="322"/>
      <c r="S8" s="322"/>
      <c r="T8" s="322"/>
      <c r="U8" s="322"/>
      <c r="V8" s="322"/>
      <c r="W8" s="322"/>
      <c r="X8" s="322"/>
      <c r="Y8" s="322"/>
      <c r="Z8" s="322"/>
      <c r="AA8" s="322"/>
      <c r="AB8" s="322"/>
      <c r="AC8" s="322"/>
      <c r="AD8" s="322"/>
      <c r="AE8" s="322"/>
      <c r="AF8" s="322"/>
      <c r="AG8" s="322"/>
      <c r="AH8" s="322"/>
      <c r="AI8" s="322"/>
      <c r="AJ8" s="322"/>
      <c r="AK8" s="322"/>
      <c r="AL8" s="322"/>
      <c r="AM8" s="322"/>
      <c r="AN8" s="322"/>
      <c r="AO8" s="322"/>
      <c r="AP8" s="322"/>
      <c r="AQ8" s="322"/>
      <c r="AR8" s="322"/>
      <c r="AS8" s="322"/>
      <c r="AT8" s="322"/>
    </row>
    <row r="9" spans="1:46" ht="19.5" customHeight="1">
      <c r="A9" s="324" t="s">
        <v>4691</v>
      </c>
      <c r="B9" s="375"/>
      <c r="C9" s="375"/>
      <c r="D9" s="375"/>
      <c r="E9" s="445"/>
      <c r="F9" s="453" t="str">
        <f>IF(ISBLANK(入力フォーム!H7),"",入力フォーム!H7)</f>
        <v/>
      </c>
      <c r="G9" s="463"/>
      <c r="H9" s="463"/>
      <c r="I9" s="463"/>
      <c r="J9" s="463"/>
      <c r="K9" s="463"/>
      <c r="L9" s="463"/>
      <c r="M9" s="463"/>
      <c r="N9" s="463"/>
      <c r="O9" s="497"/>
      <c r="P9" s="324" t="s">
        <v>9422</v>
      </c>
      <c r="Q9" s="375"/>
      <c r="R9" s="375"/>
      <c r="S9" s="375"/>
      <c r="T9" s="445"/>
      <c r="U9" s="583" t="str">
        <f>IF(入力フォーム!H8="所有権","☑","□")</f>
        <v>□</v>
      </c>
      <c r="V9" s="596" t="s">
        <v>5079</v>
      </c>
      <c r="W9" s="596"/>
      <c r="X9" s="596"/>
      <c r="Y9" s="623" t="str">
        <f>IF(入力フォーム!H8="地上権","☑","□")</f>
        <v>□</v>
      </c>
      <c r="Z9" s="645" t="s">
        <v>9253</v>
      </c>
      <c r="AA9" s="645"/>
      <c r="AB9" s="645"/>
      <c r="AC9" s="623" t="str">
        <f>IF(入力フォーム!H8="賃借権","☑","□")</f>
        <v>□</v>
      </c>
      <c r="AD9" s="645" t="s">
        <v>9251</v>
      </c>
      <c r="AE9" s="645"/>
      <c r="AF9" s="645"/>
      <c r="AG9" s="623" t="str">
        <f>IF(入力フォーム!H8="信託受益権","☑","□")</f>
        <v>□</v>
      </c>
      <c r="AH9" s="596" t="s">
        <v>9423</v>
      </c>
      <c r="AI9" s="596"/>
      <c r="AJ9" s="596"/>
      <c r="AK9" s="596"/>
      <c r="AL9" s="732"/>
      <c r="AM9" s="732"/>
      <c r="AN9" s="375" t="s">
        <v>6521</v>
      </c>
      <c r="AO9" s="623" t="str">
        <f>IF(入力フォーム!H10="移転","☑","□")</f>
        <v>□</v>
      </c>
      <c r="AP9" s="375" t="s">
        <v>9465</v>
      </c>
      <c r="AQ9" s="375"/>
      <c r="AR9" s="623" t="str">
        <f>IF(入力フォーム!H10="設定","☑","□")</f>
        <v>□</v>
      </c>
      <c r="AS9" s="375" t="s">
        <v>9424</v>
      </c>
      <c r="AT9" s="612"/>
    </row>
    <row r="10" spans="1:46" ht="19.5" customHeight="1">
      <c r="A10" s="325"/>
      <c r="B10" s="376"/>
      <c r="C10" s="376"/>
      <c r="D10" s="376"/>
      <c r="E10" s="446"/>
      <c r="F10" s="454"/>
      <c r="G10" s="464"/>
      <c r="H10" s="464"/>
      <c r="I10" s="464"/>
      <c r="J10" s="464"/>
      <c r="K10" s="464"/>
      <c r="L10" s="464"/>
      <c r="M10" s="464"/>
      <c r="N10" s="464"/>
      <c r="O10" s="498"/>
      <c r="P10" s="325"/>
      <c r="Q10" s="376"/>
      <c r="R10" s="376"/>
      <c r="S10" s="376"/>
      <c r="T10" s="446"/>
      <c r="U10" s="584"/>
      <c r="V10" s="597"/>
      <c r="W10" s="597"/>
      <c r="X10" s="597"/>
      <c r="Y10" s="451" t="str">
        <f>IF(入力フォーム!H8="その他","☑","□")</f>
        <v>□</v>
      </c>
      <c r="Z10" s="646" t="s">
        <v>230</v>
      </c>
      <c r="AA10" s="662"/>
      <c r="AB10" s="662"/>
      <c r="AC10" s="672" t="str">
        <f>IF(ISBLANK(入力フォーム!H9),"",入力フォーム!H9)</f>
        <v/>
      </c>
      <c r="AD10" s="672"/>
      <c r="AE10" s="672"/>
      <c r="AF10" s="672"/>
      <c r="AG10" s="672"/>
      <c r="AH10" s="672"/>
      <c r="AI10" s="672"/>
      <c r="AJ10" s="672"/>
      <c r="AK10" s="672"/>
      <c r="AL10" s="672"/>
      <c r="AM10" s="646" t="s">
        <v>1352</v>
      </c>
      <c r="AN10" s="376"/>
      <c r="AO10" s="451"/>
      <c r="AP10" s="376"/>
      <c r="AQ10" s="376"/>
      <c r="AR10" s="451"/>
      <c r="AS10" s="376"/>
      <c r="AT10" s="754"/>
    </row>
    <row r="11" spans="1:46" ht="18" customHeight="1">
      <c r="A11" s="326" t="s">
        <v>9425</v>
      </c>
      <c r="B11" s="377"/>
      <c r="C11" s="377"/>
      <c r="D11" s="377"/>
      <c r="E11" s="377"/>
      <c r="F11" s="377"/>
      <c r="G11" s="377"/>
      <c r="H11" s="377"/>
      <c r="I11" s="377"/>
      <c r="J11" s="377"/>
      <c r="K11" s="377"/>
      <c r="L11" s="377"/>
      <c r="M11" s="377"/>
      <c r="N11" s="377"/>
      <c r="O11" s="377"/>
      <c r="P11" s="377"/>
      <c r="Q11" s="377"/>
      <c r="R11" s="377"/>
      <c r="S11" s="377"/>
      <c r="T11" s="377"/>
      <c r="U11" s="377"/>
      <c r="V11" s="377"/>
      <c r="W11" s="377"/>
      <c r="X11" s="377"/>
      <c r="Y11" s="506"/>
      <c r="Z11" s="326" t="s">
        <v>9426</v>
      </c>
      <c r="AA11" s="377"/>
      <c r="AB11" s="377"/>
      <c r="AC11" s="377"/>
      <c r="AD11" s="377"/>
      <c r="AE11" s="377"/>
      <c r="AF11" s="377"/>
      <c r="AG11" s="377"/>
      <c r="AH11" s="377"/>
      <c r="AI11" s="377"/>
      <c r="AJ11" s="377"/>
      <c r="AK11" s="377"/>
      <c r="AL11" s="377"/>
      <c r="AM11" s="377"/>
      <c r="AN11" s="377"/>
      <c r="AO11" s="377"/>
      <c r="AP11" s="377"/>
      <c r="AQ11" s="377"/>
      <c r="AR11" s="377"/>
      <c r="AS11" s="377"/>
      <c r="AT11" s="506"/>
    </row>
    <row r="12" spans="1:46" ht="18" customHeight="1">
      <c r="A12" s="327" t="s">
        <v>9427</v>
      </c>
      <c r="B12" s="378"/>
      <c r="C12" s="378"/>
      <c r="D12" s="378"/>
      <c r="E12" s="378"/>
      <c r="F12" s="378"/>
      <c r="G12" s="378"/>
      <c r="H12" s="378"/>
      <c r="I12" s="378"/>
      <c r="J12" s="378"/>
      <c r="K12" s="490" t="s">
        <v>9429</v>
      </c>
      <c r="L12" s="493"/>
      <c r="M12" s="493"/>
      <c r="N12" s="493"/>
      <c r="O12" s="499" t="s">
        <v>3584</v>
      </c>
      <c r="P12" s="503" t="str">
        <f>IF(入力フォーム!H44="無",0,IF(ISBLANK(入力フォーム!H45),"",入力フォーム!H45))</f>
        <v/>
      </c>
      <c r="Q12" s="503"/>
      <c r="R12" s="534" t="s">
        <v>4966</v>
      </c>
      <c r="S12" s="557" t="s">
        <v>9250</v>
      </c>
      <c r="T12" s="568"/>
      <c r="U12" s="568"/>
      <c r="V12" s="568"/>
      <c r="W12" s="568"/>
      <c r="X12" s="568"/>
      <c r="Y12" s="624"/>
      <c r="Z12" s="327" t="s">
        <v>9427</v>
      </c>
      <c r="AA12" s="378"/>
      <c r="AB12" s="378"/>
      <c r="AC12" s="378"/>
      <c r="AD12" s="378"/>
      <c r="AE12" s="378"/>
      <c r="AF12" s="378"/>
      <c r="AG12" s="378"/>
      <c r="AH12" s="378"/>
      <c r="AI12" s="378"/>
      <c r="AJ12" s="378"/>
      <c r="AK12" s="378"/>
      <c r="AL12" s="378"/>
      <c r="AM12" s="490" t="s">
        <v>6156</v>
      </c>
      <c r="AN12" s="493"/>
      <c r="AO12" s="493"/>
      <c r="AP12" s="493"/>
      <c r="AQ12" s="499" t="s">
        <v>3584</v>
      </c>
      <c r="AR12" s="751" t="str">
        <f>IF(入力フォーム!H57="無",0,IF(ISBLANK(入力フォーム!H58),"",入力フォーム!H58))</f>
        <v/>
      </c>
      <c r="AS12" s="751"/>
      <c r="AT12" s="755" t="s">
        <v>4966</v>
      </c>
    </row>
    <row r="13" spans="1:46" ht="30.75" customHeight="1">
      <c r="A13" s="328" t="str">
        <f>IF(ISBLANK(入力フォーム!H23),"",入力フォーム!H23)</f>
        <v/>
      </c>
      <c r="B13" s="379"/>
      <c r="C13" s="379"/>
      <c r="D13" s="379"/>
      <c r="E13" s="379"/>
      <c r="F13" s="379"/>
      <c r="G13" s="379"/>
      <c r="H13" s="379"/>
      <c r="I13" s="379"/>
      <c r="J13" s="379"/>
      <c r="K13" s="379"/>
      <c r="L13" s="379"/>
      <c r="M13" s="379"/>
      <c r="N13" s="379"/>
      <c r="O13" s="379"/>
      <c r="P13" s="379"/>
      <c r="Q13" s="379"/>
      <c r="R13" s="535"/>
      <c r="S13" s="465" t="str">
        <f>IF(入力フォーム!H21="個人",IF(ISBLANK(入力フォーム!H26),"",IF(入力フォーム!H26="その他",入力フォーム!H27,入力フォーム!H26)),IF(ISBLANK(入力フォーム!H29),"",IF(入力フォーム!H29="その他",入力フォーム!H30,入力フォーム!H29)))</f>
        <v/>
      </c>
      <c r="T13" s="470"/>
      <c r="U13" s="470"/>
      <c r="V13" s="470"/>
      <c r="W13" s="470"/>
      <c r="X13" s="470"/>
      <c r="Y13" s="625"/>
      <c r="Z13" s="647" t="str">
        <f>IF(ISBLANK(入力フォーム!H55),"",入力フォーム!H55)</f>
        <v/>
      </c>
      <c r="AA13" s="663"/>
      <c r="AB13" s="663"/>
      <c r="AC13" s="663"/>
      <c r="AD13" s="663"/>
      <c r="AE13" s="663"/>
      <c r="AF13" s="663"/>
      <c r="AG13" s="663"/>
      <c r="AH13" s="663"/>
      <c r="AI13" s="663"/>
      <c r="AJ13" s="663"/>
      <c r="AK13" s="663"/>
      <c r="AL13" s="663"/>
      <c r="AM13" s="663"/>
      <c r="AN13" s="663"/>
      <c r="AO13" s="663"/>
      <c r="AP13" s="663"/>
      <c r="AQ13" s="663"/>
      <c r="AR13" s="663"/>
      <c r="AS13" s="663"/>
      <c r="AT13" s="756"/>
    </row>
    <row r="14" spans="1:46" ht="18" customHeight="1">
      <c r="A14" s="329" t="s">
        <v>514</v>
      </c>
      <c r="B14" s="380"/>
      <c r="C14" s="380"/>
      <c r="D14" s="428" t="str">
        <f>IF(入力フォーム!H21="個人","☑","□")</f>
        <v>□</v>
      </c>
      <c r="E14" s="447" t="s">
        <v>1839</v>
      </c>
      <c r="F14" s="380"/>
      <c r="G14" s="380"/>
      <c r="H14" s="428" t="str">
        <f>IF(入力フォーム!H21="法人","☑","□")</f>
        <v>□</v>
      </c>
      <c r="I14" s="476" t="str">
        <f>IF(入力フォーム!H22="","法人(会社法人等番号※３"&amp;"                    )","法人(会社法人等番号※３ "&amp;入力フォーム!H22&amp;")")</f>
        <v>法人(会社法人等番号※３                    )</v>
      </c>
      <c r="J14" s="380"/>
      <c r="K14" s="380"/>
      <c r="L14" s="380"/>
      <c r="M14" s="380"/>
      <c r="N14" s="494"/>
      <c r="O14" s="500"/>
      <c r="P14" s="494"/>
      <c r="Q14" s="494"/>
      <c r="R14" s="536"/>
      <c r="S14" s="558"/>
      <c r="T14" s="569"/>
      <c r="U14" s="569"/>
      <c r="V14" s="569"/>
      <c r="W14" s="569"/>
      <c r="X14" s="569"/>
      <c r="Y14" s="626"/>
      <c r="Z14" s="329" t="s">
        <v>514</v>
      </c>
      <c r="AA14" s="380"/>
      <c r="AB14" s="380"/>
      <c r="AC14" s="428" t="str">
        <f>IF(入力フォーム!H54="個人","☑","□")</f>
        <v>□</v>
      </c>
      <c r="AD14" s="447" t="s">
        <v>1839</v>
      </c>
      <c r="AE14" s="380"/>
      <c r="AF14" s="380"/>
      <c r="AG14" s="428" t="str">
        <f>IF(入力フォーム!H54="法人","☑","□")</f>
        <v>□</v>
      </c>
      <c r="AH14" s="447" t="s">
        <v>4474</v>
      </c>
      <c r="AI14" s="380"/>
      <c r="AJ14" s="380"/>
      <c r="AK14" s="380"/>
      <c r="AL14" s="380"/>
      <c r="AM14" s="494"/>
      <c r="AN14" s="494"/>
      <c r="AO14" s="494"/>
      <c r="AP14" s="494"/>
      <c r="AQ14" s="494"/>
      <c r="AR14" s="494"/>
      <c r="AS14" s="494"/>
      <c r="AT14" s="757"/>
    </row>
    <row r="15" spans="1:46" ht="18" customHeight="1">
      <c r="A15" s="330" t="s">
        <v>9249</v>
      </c>
      <c r="B15" s="381"/>
      <c r="C15" s="381"/>
      <c r="D15" s="381"/>
      <c r="E15" s="381"/>
      <c r="F15" s="381"/>
      <c r="G15" s="381"/>
      <c r="H15" s="469"/>
      <c r="I15" s="469"/>
      <c r="J15" s="469"/>
      <c r="K15" s="469"/>
      <c r="L15" s="469"/>
      <c r="M15" s="469"/>
      <c r="N15" s="469"/>
      <c r="O15" s="469"/>
      <c r="P15" s="469"/>
      <c r="Q15" s="469"/>
      <c r="R15" s="537"/>
      <c r="S15" s="559" t="s">
        <v>10478</v>
      </c>
      <c r="T15" s="570"/>
      <c r="U15" s="570"/>
      <c r="V15" s="570"/>
      <c r="W15" s="570"/>
      <c r="X15" s="570"/>
      <c r="Y15" s="627"/>
      <c r="Z15" s="648" t="s">
        <v>9249</v>
      </c>
      <c r="AA15" s="664"/>
      <c r="AB15" s="664"/>
      <c r="AC15" s="664"/>
      <c r="AD15" s="664"/>
      <c r="AE15" s="664"/>
      <c r="AF15" s="664"/>
      <c r="AG15" s="699"/>
      <c r="AH15" s="699"/>
      <c r="AI15" s="699"/>
      <c r="AJ15" s="699"/>
      <c r="AK15" s="699"/>
      <c r="AL15" s="699"/>
      <c r="AM15" s="699"/>
      <c r="AN15" s="699"/>
      <c r="AO15" s="699"/>
      <c r="AP15" s="699"/>
      <c r="AQ15" s="699"/>
      <c r="AR15" s="699"/>
      <c r="AS15" s="699"/>
      <c r="AT15" s="758"/>
    </row>
    <row r="16" spans="1:46" ht="18" customHeight="1">
      <c r="A16" s="331" t="str">
        <f>IF(ISBLANK(入力フォーム!H24),"",入力フォーム!H24)</f>
        <v/>
      </c>
      <c r="B16" s="382"/>
      <c r="C16" s="382"/>
      <c r="D16" s="382"/>
      <c r="E16" s="382"/>
      <c r="F16" s="382"/>
      <c r="G16" s="382"/>
      <c r="H16" s="382"/>
      <c r="I16" s="382"/>
      <c r="J16" s="382"/>
      <c r="K16" s="382"/>
      <c r="L16" s="322"/>
      <c r="M16" s="322"/>
      <c r="N16" s="354"/>
      <c r="O16" s="354"/>
      <c r="P16" s="354"/>
      <c r="Q16" s="354"/>
      <c r="R16" s="538"/>
      <c r="S16" s="465" t="str">
        <f>IF(ISBLANK(入力フォーム!H31),"",IF(入力フォーム!H31="その他",入力フォーム!H32,入力フォーム!H31))</f>
        <v/>
      </c>
      <c r="T16" s="470"/>
      <c r="U16" s="470"/>
      <c r="V16" s="470"/>
      <c r="W16" s="470"/>
      <c r="X16" s="470"/>
      <c r="Y16" s="625"/>
      <c r="Z16" s="649" t="str">
        <f>IF(ISBLANK(入力フォーム!H56),"",入力フォーム!H56)</f>
        <v/>
      </c>
      <c r="AA16" s="665"/>
      <c r="AB16" s="665"/>
      <c r="AC16" s="665"/>
      <c r="AD16" s="665"/>
      <c r="AE16" s="665"/>
      <c r="AF16" s="665"/>
      <c r="AG16" s="665"/>
      <c r="AH16" s="665"/>
      <c r="AI16" s="665"/>
      <c r="AJ16" s="665"/>
      <c r="AK16" s="665"/>
      <c r="AL16" s="665"/>
      <c r="AM16" s="665"/>
      <c r="AN16" s="354"/>
      <c r="AO16" s="354"/>
      <c r="AP16" s="354"/>
      <c r="AQ16" s="354"/>
      <c r="AR16" s="354"/>
      <c r="AS16" s="354"/>
      <c r="AT16" s="759"/>
    </row>
    <row r="17" spans="1:82" ht="18" customHeight="1">
      <c r="A17" s="332"/>
      <c r="B17" s="322"/>
      <c r="C17" s="322"/>
      <c r="D17" s="429"/>
      <c r="E17" s="321"/>
      <c r="F17" s="322"/>
      <c r="G17" s="322"/>
      <c r="H17" s="429"/>
      <c r="I17" s="321"/>
      <c r="J17" s="322"/>
      <c r="K17" s="322"/>
      <c r="L17" s="322"/>
      <c r="M17" s="322"/>
      <c r="N17" s="354"/>
      <c r="O17" s="354"/>
      <c r="P17" s="354"/>
      <c r="Q17" s="354"/>
      <c r="R17" s="538"/>
      <c r="S17" s="466"/>
      <c r="T17" s="471"/>
      <c r="U17" s="471"/>
      <c r="V17" s="471"/>
      <c r="W17" s="471"/>
      <c r="X17" s="471"/>
      <c r="Y17" s="628"/>
      <c r="Z17" s="332"/>
      <c r="AA17" s="322"/>
      <c r="AB17" s="322"/>
      <c r="AC17" s="429"/>
      <c r="AD17" s="321"/>
      <c r="AE17" s="322"/>
      <c r="AF17" s="322"/>
      <c r="AG17" s="429"/>
      <c r="AH17" s="321"/>
      <c r="AI17" s="322"/>
      <c r="AJ17" s="322"/>
      <c r="AK17" s="322"/>
      <c r="AL17" s="322"/>
      <c r="AM17" s="354"/>
      <c r="AN17" s="354"/>
      <c r="AO17" s="354"/>
      <c r="AP17" s="354"/>
      <c r="AQ17" s="354"/>
      <c r="AR17" s="354"/>
      <c r="AS17" s="354"/>
      <c r="AT17" s="759"/>
    </row>
    <row r="18" spans="1:82" ht="18" customHeight="1">
      <c r="A18" s="327" t="s">
        <v>7911</v>
      </c>
      <c r="B18" s="378"/>
      <c r="C18" s="378"/>
      <c r="D18" s="378"/>
      <c r="E18" s="378"/>
      <c r="F18" s="378"/>
      <c r="G18" s="378"/>
      <c r="H18" s="378"/>
      <c r="I18" s="378"/>
      <c r="J18" s="378"/>
      <c r="K18" s="378"/>
      <c r="L18" s="378"/>
      <c r="M18" s="378"/>
      <c r="N18" s="378"/>
      <c r="O18" s="378"/>
      <c r="P18" s="378"/>
      <c r="Q18" s="378"/>
      <c r="R18" s="539"/>
      <c r="S18" s="560"/>
      <c r="T18" s="571"/>
      <c r="U18" s="571"/>
      <c r="V18" s="571"/>
      <c r="W18" s="571"/>
      <c r="X18" s="605"/>
      <c r="Y18" s="629"/>
      <c r="Z18" s="650" t="s">
        <v>7650</v>
      </c>
      <c r="AA18" s="378"/>
      <c r="AB18" s="378"/>
      <c r="AC18" s="378"/>
      <c r="AD18" s="378"/>
      <c r="AE18" s="378"/>
      <c r="AF18" s="378"/>
      <c r="AG18" s="378"/>
      <c r="AH18" s="378"/>
      <c r="AI18" s="378"/>
      <c r="AJ18" s="378"/>
      <c r="AK18" s="378"/>
      <c r="AL18" s="378"/>
      <c r="AM18" s="378"/>
      <c r="AN18" s="378"/>
      <c r="AO18" s="378"/>
      <c r="AP18" s="378"/>
      <c r="AQ18" s="378"/>
      <c r="AR18" s="378"/>
      <c r="AS18" s="378"/>
      <c r="AT18" s="760"/>
      <c r="AV18" s="776"/>
      <c r="AW18" s="776"/>
      <c r="AX18" s="776"/>
      <c r="AY18" s="776"/>
      <c r="AZ18" s="776"/>
      <c r="BA18" s="776"/>
    </row>
    <row r="19" spans="1:82" ht="17.149999999999999" customHeight="1">
      <c r="A19" s="333" t="s">
        <v>19</v>
      </c>
      <c r="B19" s="383" t="str">
        <f>IF(ISBLANK(入力フォーム!H14),"",入力フォーム!H14)</f>
        <v/>
      </c>
      <c r="C19" s="383"/>
      <c r="D19" s="383"/>
      <c r="E19" s="383"/>
      <c r="F19" s="354"/>
      <c r="G19" s="354"/>
      <c r="H19" s="354"/>
      <c r="I19" s="354"/>
      <c r="J19" s="354"/>
      <c r="K19" s="354"/>
      <c r="L19" s="354"/>
      <c r="M19" s="354"/>
      <c r="N19" s="354"/>
      <c r="O19" s="354"/>
      <c r="P19" s="354"/>
      <c r="Q19" s="354"/>
      <c r="R19" s="538"/>
      <c r="S19" s="561" t="str">
        <f>IF(入力フォーム!H21="個人",IF(入力フォーム!H28="該当","☑","□"),IF(入力フォーム!H33="該当","☑","□"))</f>
        <v>□</v>
      </c>
      <c r="T19" s="572" t="s">
        <v>8326</v>
      </c>
      <c r="U19" s="572"/>
      <c r="V19" s="572"/>
      <c r="W19" s="572"/>
      <c r="X19" s="606" t="s">
        <v>3607</v>
      </c>
      <c r="Y19" s="630"/>
      <c r="Z19" s="354" t="s">
        <v>19</v>
      </c>
      <c r="AA19" s="382" t="str">
        <f>IF(ISBLANK(入力フォーム!H49),"",入力フォーム!H49)</f>
        <v/>
      </c>
      <c r="AB19" s="382"/>
      <c r="AC19" s="382"/>
      <c r="AD19" s="382"/>
      <c r="AE19" s="354"/>
      <c r="AF19" s="354"/>
      <c r="AG19" s="354"/>
      <c r="AH19" s="354"/>
      <c r="AI19" s="354"/>
      <c r="AJ19" s="354"/>
      <c r="AK19" s="354"/>
      <c r="AL19" s="354"/>
      <c r="AM19" s="354"/>
      <c r="AN19" s="354"/>
      <c r="AO19" s="354"/>
      <c r="AP19" s="354"/>
      <c r="AQ19" s="354"/>
      <c r="AR19" s="354"/>
      <c r="AS19" s="354"/>
      <c r="AT19" s="759"/>
      <c r="BC19" s="372"/>
      <c r="BD19" s="372"/>
      <c r="BE19" s="372"/>
      <c r="BF19" s="372"/>
      <c r="BG19" s="372"/>
      <c r="BH19" s="372"/>
      <c r="BI19" s="372"/>
      <c r="BJ19" s="372"/>
      <c r="BK19" s="372"/>
      <c r="BL19" s="372"/>
      <c r="BM19" s="372"/>
      <c r="BN19" s="372"/>
      <c r="BO19" s="372"/>
      <c r="BP19" s="372"/>
      <c r="BQ19" s="372"/>
      <c r="BR19" s="372"/>
      <c r="BS19" s="372"/>
      <c r="BT19" s="372"/>
      <c r="BU19" s="372"/>
      <c r="BV19" s="372"/>
      <c r="BW19" s="372"/>
      <c r="BX19" s="372"/>
      <c r="BY19" s="372"/>
      <c r="BZ19" s="372"/>
      <c r="CA19" s="372"/>
      <c r="CB19" s="372"/>
      <c r="CC19" s="372"/>
      <c r="CD19" s="372"/>
    </row>
    <row r="20" spans="1:82" ht="17.149999999999999" customHeight="1">
      <c r="A20" s="334" t="str">
        <f>IF(ISBLANK(入力フォーム!H15),"",IF(入力フォーム!H15="国外",IF(入力フォーム!H16="その他",入力フォーム!H17,入力フォーム!H16)&amp;入力フォーム!H19&amp;入力フォーム!H20,入力フォーム!H15&amp;入力フォーム!H18&amp;入力フォーム!H19&amp;入力フォーム!H20))</f>
        <v/>
      </c>
      <c r="B20" s="385"/>
      <c r="C20" s="385"/>
      <c r="D20" s="385"/>
      <c r="E20" s="385"/>
      <c r="F20" s="385"/>
      <c r="G20" s="385"/>
      <c r="H20" s="385"/>
      <c r="I20" s="385"/>
      <c r="J20" s="385"/>
      <c r="K20" s="385"/>
      <c r="L20" s="385"/>
      <c r="M20" s="385"/>
      <c r="N20" s="385"/>
      <c r="O20" s="385"/>
      <c r="P20" s="385"/>
      <c r="Q20" s="385"/>
      <c r="R20" s="540"/>
      <c r="S20" s="561"/>
      <c r="T20" s="572"/>
      <c r="U20" s="572"/>
      <c r="V20" s="572"/>
      <c r="W20" s="572"/>
      <c r="X20" s="606"/>
      <c r="Y20" s="630"/>
      <c r="Z20" s="385" t="str">
        <f>IF(ISBLANK(入力フォーム!H50),"",IF(入力フォーム!H50="国外",入力フォーム!H52&amp;入力フォーム!H53,入力フォーム!H50&amp;入力フォーム!H51&amp;入力フォーム!H52&amp;入力フォーム!H53))</f>
        <v/>
      </c>
      <c r="AA20" s="385"/>
      <c r="AB20" s="385"/>
      <c r="AC20" s="385"/>
      <c r="AD20" s="385"/>
      <c r="AE20" s="385"/>
      <c r="AF20" s="385"/>
      <c r="AG20" s="385"/>
      <c r="AH20" s="385"/>
      <c r="AI20" s="385"/>
      <c r="AJ20" s="385"/>
      <c r="AK20" s="385"/>
      <c r="AL20" s="385"/>
      <c r="AM20" s="385"/>
      <c r="AN20" s="385"/>
      <c r="AO20" s="385"/>
      <c r="AP20" s="385"/>
      <c r="AQ20" s="385"/>
      <c r="AR20" s="385"/>
      <c r="AS20" s="385"/>
      <c r="AT20" s="761"/>
      <c r="BC20" s="372"/>
      <c r="BD20" s="372"/>
      <c r="BE20" s="372"/>
      <c r="BF20" s="372"/>
      <c r="BG20" s="372"/>
      <c r="BH20" s="372"/>
      <c r="BI20" s="372"/>
      <c r="BJ20" s="372"/>
      <c r="BK20" s="372"/>
      <c r="BL20" s="372"/>
      <c r="BM20" s="372"/>
      <c r="BN20" s="372"/>
      <c r="BO20" s="372"/>
      <c r="BP20" s="372"/>
      <c r="BQ20" s="372"/>
      <c r="BR20" s="372"/>
      <c r="BS20" s="372"/>
      <c r="BT20" s="372"/>
      <c r="BU20" s="372"/>
      <c r="BV20" s="372"/>
      <c r="BW20" s="372"/>
      <c r="BX20" s="372"/>
      <c r="BY20" s="372"/>
      <c r="BZ20" s="372"/>
      <c r="CA20" s="372"/>
      <c r="CB20" s="372"/>
      <c r="CC20" s="372"/>
      <c r="CD20" s="372"/>
    </row>
    <row r="21" spans="1:82" ht="17.149999999999999" customHeight="1">
      <c r="A21" s="334"/>
      <c r="B21" s="385"/>
      <c r="C21" s="385"/>
      <c r="D21" s="385"/>
      <c r="E21" s="385"/>
      <c r="F21" s="385"/>
      <c r="G21" s="385"/>
      <c r="H21" s="385"/>
      <c r="I21" s="385"/>
      <c r="J21" s="385"/>
      <c r="K21" s="385"/>
      <c r="L21" s="385"/>
      <c r="M21" s="385"/>
      <c r="N21" s="385"/>
      <c r="O21" s="385"/>
      <c r="P21" s="385"/>
      <c r="Q21" s="385"/>
      <c r="R21" s="540"/>
      <c r="S21" s="562"/>
      <c r="T21" s="573"/>
      <c r="U21" s="573"/>
      <c r="V21" s="573"/>
      <c r="W21" s="573"/>
      <c r="X21" s="607"/>
      <c r="Y21" s="631"/>
      <c r="Z21" s="385"/>
      <c r="AA21" s="385"/>
      <c r="AB21" s="385"/>
      <c r="AC21" s="385"/>
      <c r="AD21" s="385"/>
      <c r="AE21" s="385"/>
      <c r="AF21" s="385"/>
      <c r="AG21" s="385"/>
      <c r="AH21" s="385"/>
      <c r="AI21" s="385"/>
      <c r="AJ21" s="385"/>
      <c r="AK21" s="385"/>
      <c r="AL21" s="385"/>
      <c r="AM21" s="385"/>
      <c r="AN21" s="385"/>
      <c r="AO21" s="385"/>
      <c r="AP21" s="385"/>
      <c r="AQ21" s="385"/>
      <c r="AR21" s="385"/>
      <c r="AS21" s="385"/>
      <c r="AT21" s="761"/>
    </row>
    <row r="22" spans="1:82" ht="17.149999999999999" customHeight="1">
      <c r="A22" s="335"/>
      <c r="B22" s="384"/>
      <c r="C22" s="384"/>
      <c r="D22" s="384"/>
      <c r="E22" s="384"/>
      <c r="F22" s="384"/>
      <c r="G22" s="384"/>
      <c r="H22" s="384"/>
      <c r="I22" s="384"/>
      <c r="J22" s="384"/>
      <c r="K22" s="384"/>
      <c r="L22" s="384"/>
      <c r="M22" s="384"/>
      <c r="N22" s="384"/>
      <c r="O22" s="384"/>
      <c r="P22" s="384"/>
      <c r="Q22" s="384"/>
      <c r="R22" s="541"/>
      <c r="S22" s="563"/>
      <c r="Y22" s="632"/>
      <c r="Z22" s="651"/>
      <c r="AA22" s="651"/>
      <c r="AB22" s="651"/>
      <c r="AC22" s="651"/>
      <c r="AD22" s="651"/>
      <c r="AE22" s="651"/>
      <c r="AF22" s="651"/>
      <c r="AG22" s="651"/>
      <c r="AH22" s="651"/>
      <c r="AI22" s="651"/>
      <c r="AJ22" s="651"/>
      <c r="AK22" s="651"/>
      <c r="AL22" s="651"/>
      <c r="AM22" s="651"/>
      <c r="AN22" s="651"/>
      <c r="AO22" s="651"/>
      <c r="AP22" s="651"/>
      <c r="AQ22" s="651"/>
      <c r="AR22" s="651"/>
      <c r="AS22" s="651"/>
      <c r="AT22" s="762"/>
    </row>
    <row r="23" spans="1:82" ht="17.149999999999999" customHeight="1">
      <c r="A23" s="336" t="s">
        <v>6203</v>
      </c>
      <c r="B23" s="386"/>
      <c r="C23" s="386"/>
      <c r="D23" s="430"/>
      <c r="E23" s="439" t="str">
        <f>IF(ISBLANK(入力フォーム!H25),"",入力フォーム!H25)</f>
        <v/>
      </c>
      <c r="F23" s="439"/>
      <c r="G23" s="439"/>
      <c r="H23" s="439"/>
      <c r="I23" s="439"/>
      <c r="J23" s="439"/>
      <c r="K23" s="439"/>
      <c r="L23" s="439"/>
      <c r="M23" s="439"/>
      <c r="N23" s="439"/>
      <c r="O23" s="439"/>
      <c r="P23" s="439"/>
      <c r="Q23" s="439"/>
      <c r="R23" s="542"/>
      <c r="S23" s="564"/>
      <c r="T23" s="574"/>
      <c r="U23" s="574"/>
      <c r="V23" s="574"/>
      <c r="W23" s="574"/>
      <c r="X23" s="574"/>
      <c r="Y23" s="633"/>
      <c r="Z23" s="652" t="s">
        <v>11079</v>
      </c>
      <c r="AA23" s="652"/>
      <c r="AB23" s="652"/>
      <c r="AC23" s="652"/>
      <c r="AD23" s="652"/>
      <c r="AE23" s="652"/>
      <c r="AF23" s="652"/>
      <c r="AG23" s="652"/>
      <c r="AH23" s="652"/>
      <c r="AI23" s="652"/>
      <c r="AJ23" s="652"/>
      <c r="AK23" s="652"/>
      <c r="AL23" s="652"/>
      <c r="AM23" s="652"/>
      <c r="AN23" s="652"/>
      <c r="AO23" s="652"/>
      <c r="AP23" s="652"/>
      <c r="AQ23" s="652"/>
      <c r="AR23" s="652"/>
      <c r="AS23" s="652"/>
      <c r="AT23" s="652"/>
    </row>
    <row r="24" spans="1:82" ht="17.149999999999999" customHeight="1">
      <c r="A24" s="337" t="s">
        <v>4474</v>
      </c>
      <c r="B24" s="387"/>
      <c r="C24" s="414" t="s">
        <v>11073</v>
      </c>
      <c r="D24" s="431"/>
      <c r="E24" s="431"/>
      <c r="F24" s="455"/>
      <c r="G24" s="465" t="str">
        <f>IF(入力フォーム!H34="非該当","",IF(ISBLANK(入力フォーム!H34),"",IF(入力フォーム!H34="その他",入力フォーム!H35,入力フォーム!H34)))</f>
        <v/>
      </c>
      <c r="H24" s="470"/>
      <c r="I24" s="470"/>
      <c r="J24" s="470"/>
      <c r="K24" s="470"/>
      <c r="L24" s="470"/>
      <c r="M24" s="470"/>
      <c r="N24" s="495"/>
      <c r="O24" s="501"/>
      <c r="P24" s="504" t="str">
        <f>IF(入力フォーム!H34="非該当","☑","□")</f>
        <v>□</v>
      </c>
      <c r="Q24" s="431" t="s">
        <v>10864</v>
      </c>
      <c r="R24" s="455"/>
      <c r="S24" s="565" t="s">
        <v>5496</v>
      </c>
      <c r="T24" s="575"/>
      <c r="U24" s="575"/>
      <c r="V24" s="575"/>
      <c r="W24" s="575"/>
      <c r="X24" s="575"/>
      <c r="Y24" s="634"/>
      <c r="Z24" s="653" t="s">
        <v>11080</v>
      </c>
      <c r="AA24" s="409"/>
      <c r="AB24" s="409"/>
      <c r="AC24" s="409"/>
      <c r="AD24" s="409"/>
      <c r="AE24" s="409"/>
      <c r="AF24" s="409"/>
      <c r="AG24" s="409"/>
      <c r="AH24" s="409"/>
      <c r="AI24" s="409"/>
      <c r="AJ24" s="409"/>
      <c r="AK24" s="409"/>
      <c r="AL24" s="409"/>
      <c r="AM24" s="409"/>
      <c r="AN24" s="409"/>
      <c r="AO24" s="409"/>
      <c r="AP24" s="409"/>
      <c r="AQ24" s="409"/>
      <c r="AR24" s="409"/>
      <c r="AS24" s="409"/>
      <c r="AT24" s="409"/>
    </row>
    <row r="25" spans="1:82" ht="17.149999999999999" customHeight="1">
      <c r="A25" s="338"/>
      <c r="B25" s="388"/>
      <c r="C25" s="415"/>
      <c r="D25" s="432"/>
      <c r="E25" s="432"/>
      <c r="F25" s="456"/>
      <c r="G25" s="466"/>
      <c r="H25" s="471"/>
      <c r="I25" s="471"/>
      <c r="J25" s="471"/>
      <c r="K25" s="471"/>
      <c r="L25" s="471"/>
      <c r="M25" s="471"/>
      <c r="N25" s="496"/>
      <c r="O25" s="502"/>
      <c r="P25" s="505"/>
      <c r="Q25" s="432"/>
      <c r="R25" s="456"/>
      <c r="S25" s="566" t="str">
        <f>IF(入力フォーム!H42="不動産業","☑","□")</f>
        <v>□</v>
      </c>
      <c r="T25" s="576" t="s">
        <v>7370</v>
      </c>
      <c r="U25" s="322"/>
      <c r="V25" s="322"/>
      <c r="W25" s="322"/>
      <c r="X25" s="322"/>
      <c r="Y25" s="635"/>
      <c r="Z25" s="653" t="s">
        <v>11075</v>
      </c>
      <c r="AA25" s="409"/>
      <c r="AB25" s="409"/>
      <c r="AC25" s="409"/>
      <c r="AD25" s="409"/>
      <c r="AE25" s="409"/>
      <c r="AF25" s="409"/>
      <c r="AG25" s="409"/>
      <c r="AH25" s="409"/>
      <c r="AI25" s="409"/>
      <c r="AJ25" s="409"/>
      <c r="AK25" s="409"/>
      <c r="AL25" s="409"/>
      <c r="AM25" s="409"/>
      <c r="AN25" s="409"/>
      <c r="AO25" s="409"/>
      <c r="AP25" s="409"/>
      <c r="AQ25" s="409"/>
      <c r="AR25" s="409"/>
      <c r="AS25" s="409"/>
      <c r="AT25" s="409"/>
    </row>
    <row r="26" spans="1:82" ht="15.65" customHeight="1">
      <c r="A26" s="338"/>
      <c r="B26" s="388"/>
      <c r="C26" s="414" t="s">
        <v>11074</v>
      </c>
      <c r="D26" s="433"/>
      <c r="E26" s="433"/>
      <c r="F26" s="457"/>
      <c r="G26" s="465" t="str">
        <f>IF(入力フォーム!H36="非該当","",IF(ISBLANK(入力フォーム!H36),"",IF(入力フォーム!H36="その他",入力フォーム!H37,入力フォーム!H36)))</f>
        <v/>
      </c>
      <c r="H26" s="470"/>
      <c r="I26" s="470"/>
      <c r="J26" s="470"/>
      <c r="K26" s="470"/>
      <c r="L26" s="470"/>
      <c r="M26" s="470"/>
      <c r="N26" s="495"/>
      <c r="O26" s="501"/>
      <c r="P26" s="504" t="str">
        <f>IF(入力フォーム!H36="非該当","☑","□")</f>
        <v>□</v>
      </c>
      <c r="Q26" s="431" t="s">
        <v>10864</v>
      </c>
      <c r="R26" s="455"/>
      <c r="S26" s="566" t="str">
        <f>IF(入力フォーム!H42="建設業","☑","□")</f>
        <v>□</v>
      </c>
      <c r="T26" s="321" t="s">
        <v>4290</v>
      </c>
      <c r="U26" s="322"/>
      <c r="V26" s="322"/>
      <c r="W26" s="322"/>
      <c r="X26" s="322"/>
      <c r="Y26" s="635"/>
      <c r="Z26" s="653" t="s">
        <v>1935</v>
      </c>
      <c r="AA26" s="409"/>
      <c r="AB26" s="409"/>
      <c r="AC26" s="409"/>
      <c r="AD26" s="409"/>
      <c r="AE26" s="409"/>
      <c r="AF26" s="409"/>
      <c r="AG26" s="409"/>
      <c r="AH26" s="409"/>
      <c r="AI26" s="409"/>
      <c r="AJ26" s="409"/>
      <c r="AK26" s="409"/>
      <c r="AL26" s="409"/>
      <c r="AM26" s="409"/>
      <c r="AN26" s="409"/>
      <c r="AO26" s="409"/>
      <c r="AP26" s="409"/>
      <c r="AQ26" s="409"/>
      <c r="AR26" s="409"/>
      <c r="AS26" s="409"/>
      <c r="AT26" s="409"/>
    </row>
    <row r="27" spans="1:82" ht="15.65" customHeight="1">
      <c r="A27" s="339"/>
      <c r="B27" s="389"/>
      <c r="C27" s="416"/>
      <c r="D27" s="434"/>
      <c r="E27" s="434"/>
      <c r="F27" s="458"/>
      <c r="G27" s="466"/>
      <c r="H27" s="471"/>
      <c r="I27" s="471"/>
      <c r="J27" s="471"/>
      <c r="K27" s="471"/>
      <c r="L27" s="471"/>
      <c r="M27" s="471"/>
      <c r="N27" s="496"/>
      <c r="O27" s="502"/>
      <c r="P27" s="505"/>
      <c r="Q27" s="432"/>
      <c r="R27" s="456"/>
      <c r="S27" s="566" t="str">
        <f>IF(入力フォーム!H42="金融保険業","☑","□")</f>
        <v>□</v>
      </c>
      <c r="T27" s="321" t="s">
        <v>4418</v>
      </c>
      <c r="U27" s="514"/>
      <c r="V27" s="322"/>
      <c r="W27" s="322"/>
      <c r="X27" s="514"/>
      <c r="Y27" s="636"/>
      <c r="Z27" s="653" t="s">
        <v>8258</v>
      </c>
      <c r="AA27" s="409"/>
      <c r="AB27" s="409"/>
      <c r="AC27" s="409"/>
      <c r="AD27" s="409"/>
      <c r="AE27" s="409"/>
      <c r="AF27" s="409"/>
      <c r="AG27" s="409"/>
      <c r="AH27" s="409"/>
      <c r="AI27" s="409"/>
      <c r="AJ27" s="409"/>
      <c r="AK27" s="409"/>
      <c r="AL27" s="409"/>
      <c r="AM27" s="409"/>
      <c r="AN27" s="409"/>
      <c r="AO27" s="409"/>
      <c r="AP27" s="409"/>
      <c r="AQ27" s="409"/>
      <c r="AR27" s="409"/>
      <c r="AS27" s="409"/>
      <c r="AT27" s="409"/>
    </row>
    <row r="28" spans="1:82" ht="15.65" customHeight="1">
      <c r="A28" s="340" t="s">
        <v>11044</v>
      </c>
      <c r="B28" s="390"/>
      <c r="C28" s="390"/>
      <c r="D28" s="390"/>
      <c r="E28" s="390"/>
      <c r="F28" s="390"/>
      <c r="G28" s="390"/>
      <c r="H28" s="390"/>
      <c r="I28" s="390"/>
      <c r="J28" s="390"/>
      <c r="K28" s="390"/>
      <c r="L28" s="390"/>
      <c r="M28" s="390"/>
      <c r="N28" s="390"/>
      <c r="O28" s="390"/>
      <c r="P28" s="390"/>
      <c r="Q28" s="390"/>
      <c r="R28" s="390"/>
      <c r="S28" s="566" t="str">
        <f>IF(入力フォーム!H42="製造業","☑","□")</f>
        <v>□</v>
      </c>
      <c r="T28" s="321" t="s">
        <v>8768</v>
      </c>
      <c r="U28" s="322"/>
      <c r="V28" s="322"/>
      <c r="W28" s="322"/>
      <c r="X28" s="322"/>
      <c r="Y28" s="635"/>
      <c r="Z28" s="653" t="s">
        <v>4705</v>
      </c>
      <c r="AA28" s="409"/>
      <c r="AB28" s="409"/>
      <c r="AC28" s="409"/>
      <c r="AD28" s="409"/>
      <c r="AE28" s="409"/>
      <c r="AF28" s="409"/>
      <c r="AG28" s="409"/>
      <c r="AH28" s="409"/>
      <c r="AI28" s="409"/>
      <c r="AJ28" s="409"/>
      <c r="AK28" s="409"/>
      <c r="AL28" s="409"/>
      <c r="AM28" s="409"/>
      <c r="AN28" s="409"/>
      <c r="AO28" s="409"/>
      <c r="AP28" s="409"/>
      <c r="AQ28" s="409"/>
      <c r="AR28" s="409"/>
      <c r="AS28" s="409"/>
      <c r="AT28" s="409"/>
    </row>
    <row r="29" spans="1:82" ht="15.65" customHeight="1">
      <c r="A29" s="341" t="str">
        <f>IF(ISBLANK(入力フォーム!H39),"",入力フォーム!H39)</f>
        <v/>
      </c>
      <c r="B29" s="392"/>
      <c r="C29" s="392"/>
      <c r="D29" s="392"/>
      <c r="E29" s="392"/>
      <c r="F29" s="392"/>
      <c r="G29" s="392"/>
      <c r="H29" s="392"/>
      <c r="I29" s="392"/>
      <c r="J29" s="392"/>
      <c r="K29" s="392"/>
      <c r="L29" s="392"/>
      <c r="M29" s="392"/>
      <c r="N29" s="392"/>
      <c r="O29" s="392"/>
      <c r="P29" s="392"/>
      <c r="Q29" s="392"/>
      <c r="R29" s="543"/>
      <c r="S29" s="566" t="str">
        <f>IF(入力フォーム!H42="商業","☑","□")</f>
        <v>□</v>
      </c>
      <c r="T29" s="576" t="s">
        <v>4396</v>
      </c>
      <c r="U29" s="322"/>
      <c r="V29" s="322"/>
      <c r="W29" s="322"/>
      <c r="X29" s="322"/>
      <c r="Y29" s="635"/>
      <c r="Z29" s="653" t="s">
        <v>11072</v>
      </c>
      <c r="AA29" s="409"/>
      <c r="AB29" s="409"/>
      <c r="AC29" s="409"/>
      <c r="AD29" s="409"/>
      <c r="AE29" s="409"/>
      <c r="AF29" s="409"/>
      <c r="AG29" s="409"/>
      <c r="AH29" s="409"/>
      <c r="AI29" s="409"/>
      <c r="AJ29" s="409"/>
      <c r="AK29" s="409"/>
      <c r="AL29" s="409"/>
      <c r="AM29" s="409"/>
      <c r="AN29" s="409"/>
      <c r="AO29" s="409"/>
      <c r="AP29" s="409"/>
      <c r="AQ29" s="409"/>
      <c r="AR29" s="409"/>
      <c r="AS29" s="409"/>
      <c r="AT29" s="409"/>
    </row>
    <row r="30" spans="1:82" ht="15.65" customHeight="1">
      <c r="A30" s="342"/>
      <c r="B30" s="391"/>
      <c r="C30" s="391"/>
      <c r="D30" s="391"/>
      <c r="E30" s="391"/>
      <c r="F30" s="391"/>
      <c r="G30" s="391"/>
      <c r="H30" s="391"/>
      <c r="I30" s="391"/>
      <c r="J30" s="391"/>
      <c r="K30" s="391"/>
      <c r="L30" s="391"/>
      <c r="M30" s="391"/>
      <c r="N30" s="391"/>
      <c r="O30" s="391"/>
      <c r="P30" s="391"/>
      <c r="Q30" s="391"/>
      <c r="R30" s="544"/>
      <c r="S30" s="566" t="str">
        <f>IF(入力フォーム!H42="運輸業","☑","□")</f>
        <v>□</v>
      </c>
      <c r="T30" s="321" t="s">
        <v>9229</v>
      </c>
      <c r="U30" s="585"/>
      <c r="V30" s="585"/>
      <c r="W30" s="585"/>
      <c r="X30" s="585"/>
      <c r="Y30" s="637"/>
      <c r="Z30" s="653" t="s">
        <v>11045</v>
      </c>
      <c r="AA30" s="409"/>
      <c r="AB30" s="409"/>
      <c r="AC30" s="409"/>
      <c r="AD30" s="409"/>
      <c r="AE30" s="409"/>
      <c r="AF30" s="409"/>
      <c r="AG30" s="409"/>
      <c r="AH30" s="409"/>
      <c r="AI30" s="409"/>
      <c r="AJ30" s="409"/>
      <c r="AK30" s="409"/>
      <c r="AL30" s="409"/>
      <c r="AM30" s="409"/>
      <c r="AN30" s="409"/>
      <c r="AO30" s="409"/>
      <c r="AP30" s="409"/>
      <c r="AQ30" s="409"/>
      <c r="AR30" s="409"/>
      <c r="AS30" s="409"/>
      <c r="AT30" s="409"/>
    </row>
    <row r="31" spans="1:82" ht="15.65" customHeight="1">
      <c r="A31" s="343" t="s">
        <v>6203</v>
      </c>
      <c r="B31" s="393"/>
      <c r="C31" s="393"/>
      <c r="D31" s="435"/>
      <c r="E31" s="448" t="str">
        <f>IF(ISBLANK(入力フォーム!H40),"",入力フォーム!H40)</f>
        <v/>
      </c>
      <c r="F31" s="459"/>
      <c r="G31" s="459"/>
      <c r="H31" s="459"/>
      <c r="I31" s="459"/>
      <c r="J31" s="459"/>
      <c r="K31" s="459"/>
      <c r="L31" s="459"/>
      <c r="M31" s="459"/>
      <c r="N31" s="459"/>
      <c r="O31" s="459"/>
      <c r="P31" s="459"/>
      <c r="Q31" s="459"/>
      <c r="R31" s="545"/>
      <c r="S31" s="566" t="str">
        <f>IF(入力フォーム!H42="その他","☑","□")</f>
        <v>□</v>
      </c>
      <c r="T31" s="321" t="s">
        <v>6371</v>
      </c>
      <c r="U31" s="585"/>
      <c r="V31" s="585"/>
      <c r="W31" s="585"/>
      <c r="X31" s="585"/>
      <c r="Y31" s="635"/>
      <c r="Z31" s="653" t="s">
        <v>9405</v>
      </c>
      <c r="AA31" s="409"/>
      <c r="AB31" s="409"/>
      <c r="AC31" s="409"/>
      <c r="AD31" s="409"/>
      <c r="AE31" s="409"/>
      <c r="AF31" s="409"/>
      <c r="AG31" s="409"/>
      <c r="AH31" s="409"/>
      <c r="AI31" s="409"/>
      <c r="AJ31" s="409"/>
      <c r="AK31" s="409"/>
      <c r="AL31" s="409"/>
      <c r="AM31" s="409"/>
      <c r="AN31" s="409"/>
      <c r="AO31" s="409"/>
      <c r="AP31" s="409"/>
      <c r="AQ31" s="409"/>
      <c r="AR31" s="409"/>
      <c r="AS31" s="409"/>
      <c r="AT31" s="409"/>
    </row>
    <row r="32" spans="1:82" ht="15.65" customHeight="1">
      <c r="A32" s="344" t="s">
        <v>1162</v>
      </c>
      <c r="B32" s="394"/>
      <c r="C32" s="394"/>
      <c r="D32" s="394"/>
      <c r="E32" s="449" t="str">
        <f>IF(ISBLANK(入力フォーム!H41),"",入力フォーム!H41)</f>
        <v/>
      </c>
      <c r="F32" s="460"/>
      <c r="G32" s="460"/>
      <c r="H32" s="460"/>
      <c r="I32" s="460"/>
      <c r="J32" s="460"/>
      <c r="K32" s="460"/>
      <c r="L32" s="460"/>
      <c r="M32" s="460"/>
      <c r="N32" s="460"/>
      <c r="O32" s="460"/>
      <c r="P32" s="460"/>
      <c r="Q32" s="460"/>
      <c r="R32" s="546"/>
      <c r="S32" s="567"/>
      <c r="T32" s="553" t="str">
        <f>IF(ISBLANK(入力フォーム!H43),"",入力フォーム!H43)</f>
        <v/>
      </c>
      <c r="U32" s="553"/>
      <c r="V32" s="553"/>
      <c r="W32" s="553"/>
      <c r="X32" s="553"/>
      <c r="Y32" s="615"/>
      <c r="Z32" s="653" t="s">
        <v>2268</v>
      </c>
      <c r="AA32" s="409"/>
      <c r="AB32" s="409"/>
      <c r="AC32" s="409"/>
      <c r="AD32" s="409"/>
      <c r="AE32" s="409"/>
      <c r="AF32" s="409"/>
      <c r="AG32" s="409"/>
      <c r="AH32" s="409"/>
      <c r="AI32" s="409"/>
      <c r="AJ32" s="409"/>
      <c r="AK32" s="409"/>
      <c r="AL32" s="409"/>
      <c r="AM32" s="409"/>
      <c r="AN32" s="409"/>
      <c r="AO32" s="409"/>
      <c r="AP32" s="409"/>
      <c r="AQ32" s="409"/>
      <c r="AR32" s="409"/>
      <c r="AS32" s="409"/>
      <c r="AT32" s="409"/>
    </row>
    <row r="33" spans="1:46" ht="7.5" customHeight="1">
      <c r="A33" s="345"/>
      <c r="B33" s="345"/>
      <c r="C33" s="345"/>
      <c r="D33" s="345"/>
      <c r="E33" s="345"/>
      <c r="F33" s="461"/>
      <c r="G33" s="461"/>
      <c r="H33" s="461"/>
      <c r="I33" s="461"/>
      <c r="J33" s="461"/>
      <c r="K33" s="461"/>
      <c r="L33" s="461"/>
      <c r="M33" s="461"/>
      <c r="N33" s="461"/>
      <c r="O33" s="461"/>
      <c r="P33" s="461"/>
      <c r="Q33" s="461"/>
      <c r="R33" s="461"/>
      <c r="S33" s="354"/>
      <c r="T33" s="354"/>
      <c r="U33" s="322"/>
      <c r="V33" s="322"/>
      <c r="W33" s="322"/>
      <c r="X33" s="322"/>
      <c r="Y33" s="322"/>
      <c r="Z33" s="514"/>
      <c r="AA33" s="514"/>
      <c r="AB33" s="514"/>
      <c r="AC33" s="514"/>
      <c r="AD33" s="514"/>
      <c r="AE33" s="514"/>
      <c r="AF33" s="514"/>
      <c r="AG33" s="514"/>
      <c r="AH33" s="514"/>
      <c r="AI33" s="514"/>
      <c r="AJ33" s="514"/>
      <c r="AK33" s="514"/>
      <c r="AL33" s="514"/>
      <c r="AM33" s="514"/>
      <c r="AN33" s="514"/>
      <c r="AO33" s="514"/>
      <c r="AP33" s="514"/>
      <c r="AQ33" s="514"/>
      <c r="AR33" s="514"/>
      <c r="AS33" s="514"/>
      <c r="AT33" s="514"/>
    </row>
    <row r="34" spans="1:46" ht="18" customHeight="1">
      <c r="A34" s="323" t="s">
        <v>7320</v>
      </c>
      <c r="B34" s="322"/>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322"/>
      <c r="AE34" s="322"/>
      <c r="AF34" s="322"/>
      <c r="AG34" s="322"/>
      <c r="AH34" s="322"/>
      <c r="AI34" s="322"/>
      <c r="AJ34" s="322"/>
      <c r="AK34" s="322"/>
      <c r="AL34" s="322"/>
      <c r="AM34" s="322"/>
      <c r="AN34" s="322"/>
      <c r="AO34" s="322"/>
      <c r="AP34" s="322"/>
      <c r="AQ34" s="322"/>
      <c r="AR34" s="322"/>
      <c r="AS34" s="322"/>
      <c r="AT34" s="322"/>
    </row>
    <row r="35" spans="1:46" ht="18" customHeight="1">
      <c r="A35" s="346" t="s">
        <v>9430</v>
      </c>
      <c r="B35" s="395"/>
      <c r="C35" s="395"/>
      <c r="D35" s="395"/>
      <c r="E35" s="395"/>
      <c r="F35" s="395"/>
      <c r="G35" s="395"/>
      <c r="H35" s="395"/>
      <c r="I35" s="395"/>
      <c r="J35" s="395"/>
      <c r="K35" s="395"/>
      <c r="L35" s="395"/>
      <c r="M35" s="395"/>
      <c r="N35" s="395"/>
      <c r="O35" s="395"/>
      <c r="P35" s="395"/>
      <c r="Q35" s="395"/>
      <c r="R35" s="395"/>
      <c r="S35" s="395"/>
      <c r="T35" s="577"/>
      <c r="U35" s="586" t="s">
        <v>9431</v>
      </c>
      <c r="V35" s="395"/>
      <c r="W35" s="395"/>
      <c r="X35" s="577"/>
      <c r="Y35" s="638" t="s">
        <v>9432</v>
      </c>
      <c r="Z35" s="654"/>
      <c r="AA35" s="654"/>
      <c r="AB35" s="666"/>
      <c r="AC35" s="586" t="s">
        <v>11076</v>
      </c>
      <c r="AD35" s="395"/>
      <c r="AE35" s="395"/>
      <c r="AF35" s="395"/>
      <c r="AG35" s="395"/>
      <c r="AH35" s="702" t="s">
        <v>4950</v>
      </c>
      <c r="AI35" s="712"/>
      <c r="AJ35" s="721"/>
      <c r="AK35" s="586" t="s">
        <v>9434</v>
      </c>
      <c r="AL35" s="395"/>
      <c r="AM35" s="395"/>
      <c r="AN35" s="395"/>
      <c r="AO35" s="577"/>
      <c r="AP35" s="586" t="s">
        <v>10462</v>
      </c>
      <c r="AQ35" s="395"/>
      <c r="AR35" s="395"/>
      <c r="AS35" s="395"/>
      <c r="AT35" s="763"/>
    </row>
    <row r="36" spans="1:46" ht="29.5" customHeight="1">
      <c r="A36" s="347"/>
      <c r="B36" s="396"/>
      <c r="C36" s="396"/>
      <c r="D36" s="396"/>
      <c r="E36" s="396"/>
      <c r="F36" s="396"/>
      <c r="G36" s="396"/>
      <c r="H36" s="396"/>
      <c r="I36" s="396"/>
      <c r="J36" s="396"/>
      <c r="K36" s="396"/>
      <c r="L36" s="396"/>
      <c r="M36" s="396"/>
      <c r="N36" s="396"/>
      <c r="O36" s="396"/>
      <c r="P36" s="396"/>
      <c r="Q36" s="396"/>
      <c r="R36" s="396"/>
      <c r="S36" s="396"/>
      <c r="T36" s="578"/>
      <c r="U36" s="587"/>
      <c r="V36" s="396"/>
      <c r="W36" s="396"/>
      <c r="X36" s="578"/>
      <c r="Y36" s="639"/>
      <c r="Z36" s="655"/>
      <c r="AA36" s="655"/>
      <c r="AB36" s="667"/>
      <c r="AC36" s="673"/>
      <c r="AD36" s="679"/>
      <c r="AE36" s="679"/>
      <c r="AF36" s="679"/>
      <c r="AG36" s="679"/>
      <c r="AH36" s="559"/>
      <c r="AI36" s="570"/>
      <c r="AJ36" s="722"/>
      <c r="AK36" s="587"/>
      <c r="AL36" s="396"/>
      <c r="AM36" s="396"/>
      <c r="AN36" s="396"/>
      <c r="AO36" s="578"/>
      <c r="AP36" s="587"/>
      <c r="AQ36" s="396"/>
      <c r="AR36" s="396"/>
      <c r="AS36" s="396"/>
      <c r="AT36" s="764"/>
    </row>
    <row r="37" spans="1:46" ht="23.5" customHeight="1">
      <c r="A37" s="348" t="s">
        <v>8852</v>
      </c>
      <c r="B37" s="397"/>
      <c r="C37" s="417" t="str">
        <f>IF(AND(ISBLANK(入力フォーム!H80),ISBLANK(入力フォーム!H81)),"",入力フォーム!H79&amp;入力フォーム!H80&amp;入力フォーム!H81)</f>
        <v/>
      </c>
      <c r="D37" s="436"/>
      <c r="E37" s="436"/>
      <c r="F37" s="436"/>
      <c r="G37" s="436"/>
      <c r="H37" s="436"/>
      <c r="I37" s="436"/>
      <c r="J37" s="436"/>
      <c r="K37" s="436"/>
      <c r="L37" s="436"/>
      <c r="M37" s="436"/>
      <c r="N37" s="436"/>
      <c r="O37" s="436"/>
      <c r="P37" s="436"/>
      <c r="Q37" s="436"/>
      <c r="R37" s="436"/>
      <c r="S37" s="436"/>
      <c r="T37" s="579"/>
      <c r="U37" s="588" t="str">
        <f>IF(ISBLANK(入力フォーム!H84),"",入力フォーム!H84)</f>
        <v/>
      </c>
      <c r="V37" s="598"/>
      <c r="W37" s="598"/>
      <c r="X37" s="608"/>
      <c r="Y37" s="640" t="str">
        <f>IF(ISBLANK(入力フォーム!H87),"",入力フォーム!H87)</f>
        <v/>
      </c>
      <c r="Z37" s="656"/>
      <c r="AA37" s="656"/>
      <c r="AB37" s="668"/>
      <c r="AC37" s="674" t="str">
        <f>IF(ISBLANK(入力フォーム!H88),"",入力フォーム!H88)</f>
        <v/>
      </c>
      <c r="AD37" s="680"/>
      <c r="AE37" s="680"/>
      <c r="AF37" s="680"/>
      <c r="AG37" s="680"/>
      <c r="AH37" s="703" t="str">
        <f>IF(ISBLANK(入力フォーム!H89),"",入力フォーム!H89)</f>
        <v/>
      </c>
      <c r="AI37" s="713"/>
      <c r="AJ37" s="723"/>
      <c r="AK37" s="728" t="str">
        <f>IF(ISBLANK(入力フォーム!H90),"",入力フォーム!H90)</f>
        <v/>
      </c>
      <c r="AL37" s="733"/>
      <c r="AM37" s="733"/>
      <c r="AN37" s="733"/>
      <c r="AO37" s="738"/>
      <c r="AP37" s="728" t="str">
        <f>IF(ISBLANK(入力フォーム!H91),"",入力フォーム!H91)</f>
        <v/>
      </c>
      <c r="AQ37" s="733"/>
      <c r="AR37" s="733"/>
      <c r="AS37" s="733"/>
      <c r="AT37" s="765"/>
    </row>
    <row r="38" spans="1:46" ht="23.5" customHeight="1">
      <c r="A38" s="349"/>
      <c r="B38" s="398"/>
      <c r="C38" s="418" t="str">
        <f>IF(AND(ISBLANK(入力フォーム!H82),ISBLANK(入力フォーム!H83)),"",入力フォーム!H79&amp;入力フォーム!H82&amp;入力フォーム!H83)</f>
        <v/>
      </c>
      <c r="D38" s="437"/>
      <c r="E38" s="437"/>
      <c r="F38" s="437"/>
      <c r="G38" s="437"/>
      <c r="H38" s="437"/>
      <c r="I38" s="437"/>
      <c r="J38" s="437"/>
      <c r="K38" s="437"/>
      <c r="L38" s="437"/>
      <c r="M38" s="437"/>
      <c r="N38" s="437"/>
      <c r="O38" s="437"/>
      <c r="P38" s="437"/>
      <c r="Q38" s="437"/>
      <c r="R38" s="437"/>
      <c r="S38" s="437"/>
      <c r="T38" s="580"/>
      <c r="U38" s="589" t="str">
        <f>IF(ISBLANK(入力フォーム!H85),"",入力フォーム!H85)</f>
        <v/>
      </c>
      <c r="V38" s="599"/>
      <c r="W38" s="599"/>
      <c r="X38" s="609"/>
      <c r="Y38" s="640"/>
      <c r="Z38" s="656"/>
      <c r="AA38" s="656"/>
      <c r="AB38" s="668"/>
      <c r="AC38" s="675"/>
      <c r="AD38" s="681"/>
      <c r="AE38" s="681"/>
      <c r="AF38" s="681"/>
      <c r="AG38" s="681"/>
      <c r="AH38" s="703"/>
      <c r="AI38" s="713"/>
      <c r="AJ38" s="723"/>
      <c r="AK38" s="729"/>
      <c r="AL38" s="734"/>
      <c r="AM38" s="734"/>
      <c r="AN38" s="734"/>
      <c r="AO38" s="739"/>
      <c r="AP38" s="729"/>
      <c r="AQ38" s="734"/>
      <c r="AR38" s="734"/>
      <c r="AS38" s="734"/>
      <c r="AT38" s="766"/>
    </row>
    <row r="39" spans="1:46" ht="23.5" customHeight="1">
      <c r="A39" s="348" t="s">
        <v>9228</v>
      </c>
      <c r="B39" s="397"/>
      <c r="C39" s="419" t="str">
        <f>IF(AND(ISBLANK(入力フォーム!H96),ISBLANK(入力フォーム!H97)),"",入力フォーム!H79&amp;入力フォーム!H96&amp;入力フォーム!H97)</f>
        <v/>
      </c>
      <c r="D39" s="438"/>
      <c r="E39" s="438"/>
      <c r="F39" s="438"/>
      <c r="G39" s="438"/>
      <c r="H39" s="438"/>
      <c r="I39" s="438"/>
      <c r="J39" s="438"/>
      <c r="K39" s="438"/>
      <c r="L39" s="438"/>
      <c r="M39" s="438"/>
      <c r="N39" s="438"/>
      <c r="O39" s="438"/>
      <c r="P39" s="438"/>
      <c r="Q39" s="438"/>
      <c r="R39" s="438"/>
      <c r="S39" s="438"/>
      <c r="T39" s="581"/>
      <c r="U39" s="590" t="str">
        <f>IF(ISBLANK(入力フォーム!H100),"",入力フォーム!H100)</f>
        <v/>
      </c>
      <c r="V39" s="600"/>
      <c r="W39" s="600"/>
      <c r="X39" s="610"/>
      <c r="Y39" s="641" t="str">
        <f>IF(ISBLANK(入力フォーム!H103),"",入力フォーム!H103)</f>
        <v/>
      </c>
      <c r="Z39" s="657"/>
      <c r="AA39" s="657"/>
      <c r="AB39" s="669"/>
      <c r="AC39" s="674" t="str">
        <f>IF(ISBLANK(入力フォーム!H104),"",入力フォーム!H104)</f>
        <v/>
      </c>
      <c r="AD39" s="680"/>
      <c r="AE39" s="680"/>
      <c r="AF39" s="680"/>
      <c r="AG39" s="700"/>
      <c r="AH39" s="704" t="str">
        <f>IF(ISBLANK(入力フォーム!H105),"",入力フォーム!H105)</f>
        <v/>
      </c>
      <c r="AI39" s="714"/>
      <c r="AJ39" s="724"/>
      <c r="AK39" s="728" t="str">
        <f>IF(ISBLANK(入力フォーム!H106),"",入力フォーム!H106)</f>
        <v/>
      </c>
      <c r="AL39" s="733"/>
      <c r="AM39" s="733"/>
      <c r="AN39" s="733"/>
      <c r="AO39" s="738"/>
      <c r="AP39" s="728" t="str">
        <f>IF(ISBLANK(入力フォーム!H107),"",入力フォーム!H107)</f>
        <v/>
      </c>
      <c r="AQ39" s="733"/>
      <c r="AR39" s="733"/>
      <c r="AS39" s="733"/>
      <c r="AT39" s="765"/>
    </row>
    <row r="40" spans="1:46" ht="23.5" customHeight="1">
      <c r="A40" s="349"/>
      <c r="B40" s="398"/>
      <c r="C40" s="420" t="str">
        <f>IF(AND(ISBLANK(入力フォーム!H98),ISBLANK(入力フォーム!H99)),"",入力フォーム!H79&amp;入力フォーム!H98&amp;入力フォーム!H99)</f>
        <v/>
      </c>
      <c r="D40" s="439"/>
      <c r="E40" s="439"/>
      <c r="F40" s="439"/>
      <c r="G40" s="439"/>
      <c r="H40" s="439"/>
      <c r="I40" s="439"/>
      <c r="J40" s="439"/>
      <c r="K40" s="439"/>
      <c r="L40" s="439"/>
      <c r="M40" s="439"/>
      <c r="N40" s="439"/>
      <c r="O40" s="439"/>
      <c r="P40" s="439"/>
      <c r="Q40" s="439"/>
      <c r="R40" s="439"/>
      <c r="S40" s="439"/>
      <c r="T40" s="542"/>
      <c r="U40" s="591" t="str">
        <f>IF(ISBLANK(入力フォーム!H101),"",入力フォーム!H101)</f>
        <v/>
      </c>
      <c r="V40" s="601"/>
      <c r="W40" s="601"/>
      <c r="X40" s="611"/>
      <c r="Y40" s="642"/>
      <c r="Z40" s="658"/>
      <c r="AA40" s="658"/>
      <c r="AB40" s="670"/>
      <c r="AC40" s="675"/>
      <c r="AD40" s="681"/>
      <c r="AE40" s="681"/>
      <c r="AF40" s="681"/>
      <c r="AG40" s="701"/>
      <c r="AH40" s="705"/>
      <c r="AI40" s="715"/>
      <c r="AJ40" s="725"/>
      <c r="AK40" s="729"/>
      <c r="AL40" s="734"/>
      <c r="AM40" s="734"/>
      <c r="AN40" s="734"/>
      <c r="AO40" s="739"/>
      <c r="AP40" s="729"/>
      <c r="AQ40" s="734"/>
      <c r="AR40" s="734"/>
      <c r="AS40" s="734"/>
      <c r="AT40" s="766"/>
    </row>
    <row r="41" spans="1:46" ht="23.5" customHeight="1">
      <c r="A41" s="348" t="s">
        <v>1052</v>
      </c>
      <c r="B41" s="397"/>
      <c r="C41" s="419" t="str">
        <f>IF(AND(ISBLANK(入力フォーム!H112),ISBLANK(入力フォーム!H113)),"",入力フォーム!H79&amp;入力フォーム!H112&amp;入力フォーム!H113)</f>
        <v/>
      </c>
      <c r="D41" s="438"/>
      <c r="E41" s="438"/>
      <c r="F41" s="438"/>
      <c r="G41" s="438"/>
      <c r="H41" s="438"/>
      <c r="I41" s="438"/>
      <c r="J41" s="438"/>
      <c r="K41" s="438"/>
      <c r="L41" s="438"/>
      <c r="M41" s="438"/>
      <c r="N41" s="438"/>
      <c r="O41" s="438"/>
      <c r="P41" s="438"/>
      <c r="Q41" s="438"/>
      <c r="R41" s="438"/>
      <c r="S41" s="438"/>
      <c r="T41" s="581"/>
      <c r="U41" s="590" t="str">
        <f>IF(ISBLANK(入力フォーム!H116),"",入力フォーム!H116)</f>
        <v/>
      </c>
      <c r="V41" s="600"/>
      <c r="W41" s="600"/>
      <c r="X41" s="610"/>
      <c r="Y41" s="640" t="str">
        <f>IF(ISBLANK(入力フォーム!H119),"",入力フォーム!H119)</f>
        <v/>
      </c>
      <c r="Z41" s="656"/>
      <c r="AA41" s="656"/>
      <c r="AB41" s="668"/>
      <c r="AC41" s="674" t="str">
        <f>IF(ISBLANK(入力フォーム!H120),"",入力フォーム!H120)</f>
        <v/>
      </c>
      <c r="AD41" s="680"/>
      <c r="AE41" s="680"/>
      <c r="AF41" s="680"/>
      <c r="AG41" s="680"/>
      <c r="AH41" s="703" t="str">
        <f>IF(ISBLANK(入力フォーム!H121),"",入力フォーム!H121)</f>
        <v/>
      </c>
      <c r="AI41" s="713"/>
      <c r="AJ41" s="723"/>
      <c r="AK41" s="728" t="str">
        <f>IF(ISBLANK(入力フォーム!H122),"",入力フォーム!H122)</f>
        <v/>
      </c>
      <c r="AL41" s="733"/>
      <c r="AM41" s="733"/>
      <c r="AN41" s="733"/>
      <c r="AO41" s="738"/>
      <c r="AP41" s="728" t="str">
        <f>IF(ISBLANK(入力フォーム!H123),"",入力フォーム!H123)</f>
        <v/>
      </c>
      <c r="AQ41" s="733"/>
      <c r="AR41" s="733"/>
      <c r="AS41" s="733"/>
      <c r="AT41" s="765"/>
    </row>
    <row r="42" spans="1:46" ht="23.5" customHeight="1">
      <c r="A42" s="349"/>
      <c r="B42" s="398"/>
      <c r="C42" s="420" t="str">
        <f>IF(AND(ISBLANK(入力フォーム!H114),ISBLANK(入力フォーム!H115)),"",入力フォーム!H79&amp;入力フォーム!H114&amp;入力フォーム!H115)</f>
        <v/>
      </c>
      <c r="D42" s="439"/>
      <c r="E42" s="439"/>
      <c r="F42" s="439"/>
      <c r="G42" s="439"/>
      <c r="H42" s="439"/>
      <c r="I42" s="439"/>
      <c r="J42" s="439"/>
      <c r="K42" s="439"/>
      <c r="L42" s="439"/>
      <c r="M42" s="439"/>
      <c r="N42" s="439"/>
      <c r="O42" s="439"/>
      <c r="P42" s="439"/>
      <c r="Q42" s="439"/>
      <c r="R42" s="439"/>
      <c r="S42" s="439"/>
      <c r="T42" s="542"/>
      <c r="U42" s="591" t="str">
        <f>IF(ISBLANK(入力フォーム!H117),"",入力フォーム!H117)</f>
        <v/>
      </c>
      <c r="V42" s="601"/>
      <c r="W42" s="601"/>
      <c r="X42" s="611"/>
      <c r="Y42" s="640"/>
      <c r="Z42" s="656"/>
      <c r="AA42" s="656"/>
      <c r="AB42" s="668"/>
      <c r="AC42" s="675"/>
      <c r="AD42" s="681"/>
      <c r="AE42" s="681"/>
      <c r="AF42" s="681"/>
      <c r="AG42" s="681"/>
      <c r="AH42" s="703"/>
      <c r="AI42" s="713"/>
      <c r="AJ42" s="723"/>
      <c r="AK42" s="729"/>
      <c r="AL42" s="734"/>
      <c r="AM42" s="734"/>
      <c r="AN42" s="734"/>
      <c r="AO42" s="739"/>
      <c r="AP42" s="729"/>
      <c r="AQ42" s="734"/>
      <c r="AR42" s="734"/>
      <c r="AS42" s="734"/>
      <c r="AT42" s="766"/>
    </row>
    <row r="43" spans="1:46" ht="23.5" customHeight="1">
      <c r="A43" s="348" t="s">
        <v>361</v>
      </c>
      <c r="B43" s="397"/>
      <c r="C43" s="419" t="str">
        <f>IF(AND(ISBLANK(入力フォーム!H128),ISBLANK(入力フォーム!H129)),"",入力フォーム!H79&amp;入力フォーム!H128&amp;入力フォーム!H129)</f>
        <v/>
      </c>
      <c r="D43" s="438"/>
      <c r="E43" s="438"/>
      <c r="F43" s="438"/>
      <c r="G43" s="438"/>
      <c r="H43" s="438"/>
      <c r="I43" s="438"/>
      <c r="J43" s="438"/>
      <c r="K43" s="438"/>
      <c r="L43" s="438"/>
      <c r="M43" s="438"/>
      <c r="N43" s="438"/>
      <c r="O43" s="438"/>
      <c r="P43" s="438"/>
      <c r="Q43" s="438"/>
      <c r="R43" s="438"/>
      <c r="S43" s="438"/>
      <c r="T43" s="581"/>
      <c r="U43" s="590" t="str">
        <f>IF(ISBLANK(入力フォーム!H132),"",入力フォーム!H132)</f>
        <v/>
      </c>
      <c r="V43" s="600"/>
      <c r="W43" s="600"/>
      <c r="X43" s="610"/>
      <c r="Y43" s="640" t="str">
        <f>IF(ISBLANK(入力フォーム!H135),"",入力フォーム!H135)</f>
        <v/>
      </c>
      <c r="Z43" s="656"/>
      <c r="AA43" s="656"/>
      <c r="AB43" s="668"/>
      <c r="AC43" s="674" t="str">
        <f>IF(ISBLANK(入力フォーム!H136),"",入力フォーム!H136)</f>
        <v/>
      </c>
      <c r="AD43" s="680"/>
      <c r="AE43" s="680"/>
      <c r="AF43" s="680"/>
      <c r="AG43" s="680"/>
      <c r="AH43" s="703" t="str">
        <f>IF(ISBLANK(入力フォーム!H137),"",入力フォーム!H137)</f>
        <v/>
      </c>
      <c r="AI43" s="713"/>
      <c r="AJ43" s="723"/>
      <c r="AK43" s="728" t="str">
        <f>IF(ISBLANK(入力フォーム!H138),"",入力フォーム!H138)</f>
        <v/>
      </c>
      <c r="AL43" s="733"/>
      <c r="AM43" s="733"/>
      <c r="AN43" s="733"/>
      <c r="AO43" s="738"/>
      <c r="AP43" s="744" t="str">
        <f>IF(ISBLANK(入力フォーム!H139),"",入力フォーム!H139)</f>
        <v/>
      </c>
      <c r="AQ43" s="747"/>
      <c r="AR43" s="747"/>
      <c r="AS43" s="747"/>
      <c r="AT43" s="767"/>
    </row>
    <row r="44" spans="1:46" ht="23.5" customHeight="1">
      <c r="A44" s="349"/>
      <c r="B44" s="398"/>
      <c r="C44" s="420" t="str">
        <f>IF(AND(ISBLANK(入力フォーム!H130),ISBLANK(入力フォーム!H131)),"",入力フォーム!H79&amp;入力フォーム!H130&amp;入力フォーム!H131)</f>
        <v/>
      </c>
      <c r="D44" s="439"/>
      <c r="E44" s="439"/>
      <c r="F44" s="439"/>
      <c r="G44" s="439"/>
      <c r="H44" s="439"/>
      <c r="I44" s="439"/>
      <c r="J44" s="439"/>
      <c r="K44" s="439"/>
      <c r="L44" s="439"/>
      <c r="M44" s="439"/>
      <c r="N44" s="439"/>
      <c r="O44" s="439"/>
      <c r="P44" s="439"/>
      <c r="Q44" s="439"/>
      <c r="R44" s="439"/>
      <c r="S44" s="439"/>
      <c r="T44" s="542"/>
      <c r="U44" s="591" t="str">
        <f>IF(ISBLANK(入力フォーム!H133),"",入力フォーム!H133)</f>
        <v/>
      </c>
      <c r="V44" s="601"/>
      <c r="W44" s="601"/>
      <c r="X44" s="611"/>
      <c r="Y44" s="640"/>
      <c r="Z44" s="656"/>
      <c r="AA44" s="656"/>
      <c r="AB44" s="668"/>
      <c r="AC44" s="675"/>
      <c r="AD44" s="681"/>
      <c r="AE44" s="681"/>
      <c r="AF44" s="681"/>
      <c r="AG44" s="681"/>
      <c r="AH44" s="703"/>
      <c r="AI44" s="713"/>
      <c r="AJ44" s="723"/>
      <c r="AK44" s="729"/>
      <c r="AL44" s="734"/>
      <c r="AM44" s="734"/>
      <c r="AN44" s="734"/>
      <c r="AO44" s="739"/>
      <c r="AP44" s="745"/>
      <c r="AQ44" s="748"/>
      <c r="AR44" s="748"/>
      <c r="AS44" s="748"/>
      <c r="AT44" s="768"/>
    </row>
    <row r="45" spans="1:46" ht="23.5" customHeight="1">
      <c r="A45" s="348" t="s">
        <v>8517</v>
      </c>
      <c r="B45" s="397"/>
      <c r="C45" s="419" t="str">
        <f>IF(AND(ISBLANK(入力フォーム!H144),ISBLANK(入力フォーム!H145)),"",入力フォーム!H79&amp;入力フォーム!H144&amp;入力フォーム!H145)</f>
        <v/>
      </c>
      <c r="D45" s="438"/>
      <c r="E45" s="438"/>
      <c r="F45" s="438"/>
      <c r="G45" s="438"/>
      <c r="H45" s="438"/>
      <c r="I45" s="438"/>
      <c r="J45" s="438"/>
      <c r="K45" s="438"/>
      <c r="L45" s="438"/>
      <c r="M45" s="438"/>
      <c r="N45" s="438"/>
      <c r="O45" s="438"/>
      <c r="P45" s="438"/>
      <c r="Q45" s="438"/>
      <c r="R45" s="438"/>
      <c r="S45" s="438"/>
      <c r="T45" s="581"/>
      <c r="U45" s="590" t="str">
        <f>IF(ISBLANK(入力フォーム!H148),"",入力フォーム!H148)</f>
        <v/>
      </c>
      <c r="V45" s="600"/>
      <c r="W45" s="600"/>
      <c r="X45" s="610"/>
      <c r="Y45" s="640" t="str">
        <f>IF(ISBLANK(入力フォーム!H151),"",入力フォーム!H151)</f>
        <v/>
      </c>
      <c r="Z45" s="656"/>
      <c r="AA45" s="656"/>
      <c r="AB45" s="668"/>
      <c r="AC45" s="674" t="str">
        <f>IF(ISBLANK(入力フォーム!H152),"",入力フォーム!H152)</f>
        <v/>
      </c>
      <c r="AD45" s="680"/>
      <c r="AE45" s="680"/>
      <c r="AF45" s="680"/>
      <c r="AG45" s="680"/>
      <c r="AH45" s="703" t="str">
        <f>IF(ISBLANK(入力フォーム!H153),"",入力フォーム!H153)</f>
        <v/>
      </c>
      <c r="AI45" s="713"/>
      <c r="AJ45" s="723"/>
      <c r="AK45" s="728" t="str">
        <f>IF(ISBLANK(入力フォーム!H154),"",入力フォーム!H154)</f>
        <v/>
      </c>
      <c r="AL45" s="733"/>
      <c r="AM45" s="733"/>
      <c r="AN45" s="733"/>
      <c r="AO45" s="738"/>
      <c r="AP45" s="728" t="str">
        <f>IF(ISBLANK(入力フォーム!H155),"",入力フォーム!H155)</f>
        <v/>
      </c>
      <c r="AQ45" s="733"/>
      <c r="AR45" s="733"/>
      <c r="AS45" s="733"/>
      <c r="AT45" s="765"/>
    </row>
    <row r="46" spans="1:46" ht="23.5" customHeight="1">
      <c r="A46" s="349"/>
      <c r="B46" s="398"/>
      <c r="C46" s="420" t="str">
        <f>IF(AND(ISBLANK(入力フォーム!H146),ISBLANK(入力フォーム!H147)),"",入力フォーム!H79&amp;入力フォーム!H146&amp;入力フォーム!H147)</f>
        <v/>
      </c>
      <c r="D46" s="439"/>
      <c r="E46" s="439"/>
      <c r="F46" s="439"/>
      <c r="G46" s="439"/>
      <c r="H46" s="439"/>
      <c r="I46" s="439"/>
      <c r="J46" s="439"/>
      <c r="K46" s="439"/>
      <c r="L46" s="439"/>
      <c r="M46" s="439"/>
      <c r="N46" s="439"/>
      <c r="O46" s="439"/>
      <c r="P46" s="439"/>
      <c r="Q46" s="439"/>
      <c r="R46" s="439"/>
      <c r="S46" s="439"/>
      <c r="T46" s="542"/>
      <c r="U46" s="591" t="str">
        <f>IF(ISBLANK(入力フォーム!H149),"",入力フォーム!H149)</f>
        <v/>
      </c>
      <c r="V46" s="601"/>
      <c r="W46" s="601"/>
      <c r="X46" s="611"/>
      <c r="Y46" s="641"/>
      <c r="Z46" s="657"/>
      <c r="AA46" s="657"/>
      <c r="AB46" s="669"/>
      <c r="AC46" s="675"/>
      <c r="AD46" s="681"/>
      <c r="AE46" s="681"/>
      <c r="AF46" s="681"/>
      <c r="AG46" s="681"/>
      <c r="AH46" s="703"/>
      <c r="AI46" s="713"/>
      <c r="AJ46" s="723"/>
      <c r="AK46" s="730"/>
      <c r="AL46" s="735"/>
      <c r="AM46" s="735"/>
      <c r="AN46" s="735"/>
      <c r="AO46" s="740"/>
      <c r="AP46" s="730"/>
      <c r="AQ46" s="735"/>
      <c r="AR46" s="735"/>
      <c r="AS46" s="735"/>
      <c r="AT46" s="769"/>
    </row>
    <row r="47" spans="1:46" ht="16.5" customHeight="1">
      <c r="A47" s="350"/>
      <c r="B47" s="399"/>
      <c r="C47" s="421" t="s">
        <v>9435</v>
      </c>
      <c r="D47" s="440"/>
      <c r="E47" s="450" t="str">
        <f>IF(IFERROR(入力フォーム!H65,0)=0,"",IFERROR(入力フォーム!H65,0))</f>
        <v/>
      </c>
      <c r="F47" s="450"/>
      <c r="G47" s="440" t="s">
        <v>9436</v>
      </c>
      <c r="H47" s="472"/>
      <c r="I47" s="431" t="s">
        <v>9437</v>
      </c>
      <c r="J47" s="431"/>
      <c r="K47" s="431"/>
      <c r="L47" s="431"/>
      <c r="M47" s="431"/>
      <c r="N47" s="431"/>
      <c r="O47" s="431"/>
      <c r="P47" s="431"/>
      <c r="Q47" s="431"/>
      <c r="R47" s="431"/>
      <c r="S47" s="431"/>
      <c r="T47" s="455"/>
      <c r="U47" s="592"/>
      <c r="V47" s="602"/>
      <c r="W47" s="602"/>
      <c r="X47" s="602"/>
      <c r="Y47" s="326" t="s">
        <v>3043</v>
      </c>
      <c r="Z47" s="377"/>
      <c r="AA47" s="377"/>
      <c r="AB47" s="506"/>
      <c r="AC47" s="602"/>
      <c r="AD47" s="602"/>
      <c r="AE47" s="602"/>
      <c r="AF47" s="602"/>
      <c r="AG47" s="602"/>
      <c r="AH47" s="602"/>
      <c r="AI47" s="602"/>
      <c r="AJ47" s="602"/>
      <c r="AK47" s="326" t="s">
        <v>3043</v>
      </c>
      <c r="AL47" s="377"/>
      <c r="AM47" s="377"/>
      <c r="AN47" s="377"/>
      <c r="AO47" s="506"/>
      <c r="AP47" s="326" t="s">
        <v>3043</v>
      </c>
      <c r="AQ47" s="377"/>
      <c r="AR47" s="377"/>
      <c r="AS47" s="377"/>
      <c r="AT47" s="506"/>
    </row>
    <row r="48" spans="1:46" ht="32.5" customHeight="1">
      <c r="A48" s="351"/>
      <c r="B48" s="400"/>
      <c r="C48" s="422"/>
      <c r="D48" s="376"/>
      <c r="E48" s="451"/>
      <c r="F48" s="451"/>
      <c r="G48" s="376"/>
      <c r="H48" s="473"/>
      <c r="I48" s="477"/>
      <c r="J48" s="477"/>
      <c r="K48" s="477"/>
      <c r="L48" s="477"/>
      <c r="M48" s="477"/>
      <c r="N48" s="477"/>
      <c r="O48" s="477"/>
      <c r="P48" s="477"/>
      <c r="Q48" s="477"/>
      <c r="R48" s="477"/>
      <c r="S48" s="477"/>
      <c r="T48" s="582"/>
      <c r="U48" s="593"/>
      <c r="V48" s="603"/>
      <c r="W48" s="603"/>
      <c r="X48" s="603"/>
      <c r="Y48" s="643" t="str">
        <f>IF(ISBLANK(入力フォーム!H159),"",入力フォーム!H159)</f>
        <v/>
      </c>
      <c r="Z48" s="659"/>
      <c r="AA48" s="659"/>
      <c r="AB48" s="671"/>
      <c r="AC48" s="603"/>
      <c r="AD48" s="603"/>
      <c r="AE48" s="603"/>
      <c r="AF48" s="603"/>
      <c r="AG48" s="603"/>
      <c r="AH48" s="603"/>
      <c r="AI48" s="603"/>
      <c r="AJ48" s="603"/>
      <c r="AK48" s="731" t="str">
        <f>IF(ISBLANK(入力フォーム!H160),"",入力フォーム!H160)</f>
        <v/>
      </c>
      <c r="AL48" s="736"/>
      <c r="AM48" s="736"/>
      <c r="AN48" s="736"/>
      <c r="AO48" s="741"/>
      <c r="AP48" s="746" t="str">
        <f>IF(ISBLANK(入力フォーム!H162),"",入力フォーム!H162)</f>
        <v/>
      </c>
      <c r="AQ48" s="749"/>
      <c r="AR48" s="749"/>
      <c r="AS48" s="749"/>
      <c r="AT48" s="770"/>
    </row>
    <row r="49" spans="1:46" ht="14.5" customHeight="1">
      <c r="A49" s="352" t="s">
        <v>7122</v>
      </c>
      <c r="B49" s="352"/>
      <c r="C49" s="321"/>
      <c r="D49" s="352"/>
      <c r="E49" s="352"/>
      <c r="F49" s="352"/>
      <c r="G49" s="352"/>
      <c r="H49" s="352"/>
      <c r="I49" s="352"/>
      <c r="J49" s="352"/>
      <c r="K49" s="352"/>
      <c r="L49" s="352"/>
      <c r="M49" s="352"/>
      <c r="N49" s="352"/>
      <c r="O49" s="352"/>
      <c r="P49" s="352"/>
      <c r="Q49" s="352"/>
      <c r="R49" s="352"/>
      <c r="S49" s="352"/>
      <c r="T49" s="352"/>
      <c r="U49" s="352"/>
      <c r="V49" s="352"/>
      <c r="W49" s="352"/>
      <c r="X49" s="352"/>
      <c r="Y49" s="352"/>
      <c r="Z49" s="361"/>
      <c r="AA49" s="361"/>
      <c r="AB49" s="361"/>
      <c r="AC49" s="361"/>
      <c r="AD49" s="361" t="s">
        <v>797</v>
      </c>
      <c r="AE49" s="322"/>
      <c r="AF49" s="352"/>
      <c r="AG49" s="352"/>
      <c r="AH49" s="352"/>
      <c r="AI49" s="352"/>
      <c r="AJ49" s="352"/>
      <c r="AK49" s="352"/>
      <c r="AL49" s="352"/>
      <c r="AM49" s="352"/>
      <c r="AN49" s="352"/>
      <c r="AO49" s="352"/>
      <c r="AP49" s="352"/>
      <c r="AQ49" s="352"/>
      <c r="AR49" s="361"/>
      <c r="AS49" s="361"/>
      <c r="AT49" s="361"/>
    </row>
    <row r="50" spans="1:46" ht="14.5" customHeight="1">
      <c r="A50" s="353" t="s">
        <v>5098</v>
      </c>
      <c r="B50" s="321"/>
      <c r="C50" s="321"/>
      <c r="D50" s="321"/>
      <c r="E50" s="321"/>
      <c r="F50" s="321"/>
      <c r="G50" s="321"/>
      <c r="H50" s="321"/>
      <c r="I50" s="321"/>
      <c r="J50" s="321"/>
      <c r="K50" s="321"/>
      <c r="L50" s="321"/>
      <c r="M50" s="321"/>
      <c r="N50" s="321"/>
      <c r="O50" s="321"/>
      <c r="P50" s="321"/>
      <c r="Q50" s="321"/>
      <c r="R50" s="321"/>
      <c r="S50" s="321"/>
      <c r="T50" s="321"/>
      <c r="U50" s="321"/>
      <c r="V50" s="321"/>
      <c r="W50" s="321"/>
      <c r="X50" s="321"/>
      <c r="Y50" s="321"/>
      <c r="Z50" s="322"/>
      <c r="AA50" s="322"/>
      <c r="AB50" s="322"/>
      <c r="AC50" s="322"/>
      <c r="AD50" s="322" t="s">
        <v>3684</v>
      </c>
      <c r="AE50" s="322"/>
      <c r="AF50" s="321"/>
      <c r="AG50" s="321"/>
      <c r="AH50" s="321"/>
      <c r="AI50" s="321"/>
      <c r="AJ50" s="321"/>
      <c r="AK50" s="321"/>
      <c r="AL50" s="321"/>
      <c r="AM50" s="321"/>
      <c r="AN50" s="321"/>
      <c r="AO50" s="321"/>
      <c r="AP50" s="321"/>
      <c r="AQ50" s="321"/>
      <c r="AR50" s="322"/>
      <c r="AS50" s="322"/>
      <c r="AT50" s="322"/>
    </row>
    <row r="51" spans="1:46" ht="14.5" customHeight="1">
      <c r="A51" s="353" t="s">
        <v>9438</v>
      </c>
      <c r="B51" s="321" t="s">
        <v>9440</v>
      </c>
      <c r="C51" s="321"/>
      <c r="D51" s="321"/>
      <c r="E51" s="321"/>
      <c r="F51" s="321"/>
      <c r="G51" s="321"/>
      <c r="H51" s="321"/>
      <c r="I51" s="321"/>
      <c r="J51" s="321"/>
      <c r="K51" s="321"/>
      <c r="L51" s="321"/>
      <c r="M51" s="321"/>
      <c r="N51" s="321"/>
      <c r="O51" s="321"/>
      <c r="P51" s="321"/>
      <c r="Q51" s="321"/>
      <c r="R51" s="321"/>
      <c r="S51" s="321"/>
      <c r="T51" s="321"/>
      <c r="U51" s="321"/>
      <c r="V51" s="321"/>
      <c r="W51" s="321"/>
      <c r="X51" s="321"/>
      <c r="Y51" s="321"/>
      <c r="Z51" s="322"/>
      <c r="AA51" s="322"/>
      <c r="AB51" s="322"/>
      <c r="AC51" s="322"/>
      <c r="AD51" s="322" t="s">
        <v>11077</v>
      </c>
      <c r="AE51" s="322"/>
      <c r="AF51" s="321"/>
      <c r="AG51" s="321"/>
      <c r="AH51" s="321"/>
      <c r="AI51" s="321"/>
      <c r="AJ51" s="321"/>
      <c r="AK51" s="321"/>
      <c r="AL51" s="321"/>
      <c r="AM51" s="321"/>
      <c r="AN51" s="321"/>
      <c r="AO51" s="321"/>
      <c r="AP51" s="321"/>
      <c r="AQ51" s="321"/>
      <c r="AR51" s="322"/>
      <c r="AS51" s="322"/>
      <c r="AT51" s="322"/>
    </row>
    <row r="52" spans="1:46" ht="14.5" customHeight="1">
      <c r="A52" s="353" t="s">
        <v>9442</v>
      </c>
      <c r="B52" s="321"/>
      <c r="C52" s="321"/>
      <c r="D52" s="321"/>
      <c r="E52" s="321"/>
      <c r="F52" s="321"/>
      <c r="G52" s="321"/>
      <c r="H52" s="321"/>
      <c r="I52" s="321"/>
      <c r="J52" s="321"/>
      <c r="K52" s="321"/>
      <c r="L52" s="321"/>
      <c r="M52" s="321"/>
      <c r="N52" s="321"/>
      <c r="O52" s="321"/>
      <c r="P52" s="321"/>
      <c r="Q52" s="321"/>
      <c r="R52" s="321"/>
      <c r="S52" s="321"/>
      <c r="T52" s="321"/>
      <c r="U52" s="321"/>
      <c r="V52" s="321"/>
      <c r="W52" s="321"/>
      <c r="X52" s="321"/>
      <c r="Y52" s="321"/>
      <c r="Z52" s="322"/>
      <c r="AA52" s="322"/>
      <c r="AB52" s="322"/>
      <c r="AC52" s="322"/>
      <c r="AD52" s="322"/>
      <c r="AE52" s="322"/>
      <c r="AF52" s="322"/>
      <c r="AG52" s="322"/>
      <c r="AH52" s="322"/>
      <c r="AI52" s="322"/>
      <c r="AJ52" s="322"/>
      <c r="AK52" s="322"/>
      <c r="AL52" s="322"/>
      <c r="AM52" s="322"/>
      <c r="AN52" s="322"/>
      <c r="AO52" s="322"/>
      <c r="AP52" s="322"/>
      <c r="AQ52" s="322"/>
      <c r="AR52" s="322"/>
      <c r="AS52" s="322"/>
      <c r="AT52" s="322"/>
    </row>
    <row r="53" spans="1:46" ht="12" customHeight="1">
      <c r="A53" s="354"/>
      <c r="B53" s="322"/>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c r="AO53" s="322"/>
      <c r="AP53" s="322"/>
      <c r="AQ53" s="322"/>
      <c r="AR53" s="322"/>
      <c r="AS53" s="322"/>
      <c r="AT53" s="322"/>
    </row>
    <row r="54" spans="1:46" ht="18" customHeight="1">
      <c r="A54" s="323" t="s">
        <v>9464</v>
      </c>
      <c r="B54" s="322"/>
      <c r="C54" s="322"/>
      <c r="D54" s="322"/>
      <c r="E54" s="322"/>
      <c r="F54" s="322"/>
      <c r="G54" s="322"/>
      <c r="H54" s="322"/>
      <c r="I54" s="322"/>
      <c r="J54" s="322"/>
      <c r="K54" s="322"/>
      <c r="L54" s="322"/>
      <c r="M54" s="322"/>
      <c r="N54" s="322"/>
      <c r="O54" s="322"/>
      <c r="P54" s="322"/>
      <c r="Q54" s="322"/>
      <c r="R54" s="322"/>
      <c r="S54" s="322"/>
      <c r="T54" s="322"/>
      <c r="U54" s="322"/>
      <c r="V54" s="322"/>
      <c r="W54" s="322"/>
      <c r="X54" s="322"/>
      <c r="Y54" s="322"/>
      <c r="Z54" s="322"/>
      <c r="AA54" s="322"/>
      <c r="AB54" s="322"/>
      <c r="AC54" s="322"/>
      <c r="AD54" s="322"/>
      <c r="AE54" s="322"/>
      <c r="AF54" s="322"/>
      <c r="AG54" s="322"/>
      <c r="AH54" s="322"/>
      <c r="AI54" s="322"/>
      <c r="AJ54" s="322"/>
      <c r="AK54" s="322"/>
      <c r="AL54" s="322"/>
      <c r="AM54" s="322"/>
      <c r="AN54" s="322"/>
      <c r="AO54" s="322"/>
      <c r="AP54" s="322"/>
      <c r="AQ54" s="322"/>
      <c r="AR54" s="322"/>
      <c r="AS54" s="322"/>
      <c r="AT54" s="322"/>
    </row>
    <row r="55" spans="1:46" ht="18" customHeight="1">
      <c r="A55" s="326" t="s">
        <v>9248</v>
      </c>
      <c r="B55" s="377"/>
      <c r="C55" s="377"/>
      <c r="D55" s="377"/>
      <c r="E55" s="377"/>
      <c r="F55" s="377"/>
      <c r="G55" s="377"/>
      <c r="H55" s="377"/>
      <c r="I55" s="441" t="s">
        <v>11078</v>
      </c>
      <c r="J55" s="377"/>
      <c r="K55" s="377"/>
      <c r="L55" s="377"/>
      <c r="M55" s="377"/>
      <c r="N55" s="377"/>
      <c r="O55" s="377"/>
      <c r="P55" s="506"/>
      <c r="Q55" s="326" t="s">
        <v>11042</v>
      </c>
      <c r="R55" s="377"/>
      <c r="S55" s="377"/>
      <c r="T55" s="377"/>
      <c r="U55" s="377"/>
      <c r="V55" s="377"/>
      <c r="W55" s="377"/>
      <c r="X55" s="377"/>
      <c r="Y55" s="377"/>
      <c r="Z55" s="377"/>
      <c r="AA55" s="377"/>
      <c r="AB55" s="377"/>
      <c r="AC55" s="377"/>
      <c r="AD55" s="377"/>
      <c r="AE55" s="377"/>
      <c r="AF55" s="377"/>
      <c r="AG55" s="377"/>
      <c r="AH55" s="377"/>
      <c r="AI55" s="377"/>
      <c r="AJ55" s="377"/>
      <c r="AK55" s="377"/>
      <c r="AL55" s="377"/>
      <c r="AM55" s="377"/>
      <c r="AN55" s="377"/>
      <c r="AO55" s="377"/>
      <c r="AP55" s="377"/>
      <c r="AQ55" s="377"/>
      <c r="AR55" s="377"/>
      <c r="AS55" s="377"/>
      <c r="AT55" s="506"/>
    </row>
    <row r="56" spans="1:46" ht="21.75" customHeight="1">
      <c r="A56" s="355" t="str">
        <f>IF(入力フォーム!H63="単独の届出","☑","□")</f>
        <v>□</v>
      </c>
      <c r="B56" s="401" t="s">
        <v>7603</v>
      </c>
      <c r="C56" s="399"/>
      <c r="D56" s="399"/>
      <c r="E56" s="399"/>
      <c r="F56" s="399"/>
      <c r="G56" s="399"/>
      <c r="H56" s="399"/>
      <c r="I56" s="478" t="str">
        <f>IF(入力フォーム!H168="市街化区域","☑","□")</f>
        <v>□</v>
      </c>
      <c r="J56" s="485" t="s">
        <v>6810</v>
      </c>
      <c r="K56" s="485"/>
      <c r="L56" s="485"/>
      <c r="M56" s="485"/>
      <c r="N56" s="485"/>
      <c r="O56" s="485"/>
      <c r="P56" s="507"/>
      <c r="Q56" s="358" t="str">
        <f>IF(ISBLANK(入力フォーム!H170),"",入力フォーム!H170)</f>
        <v/>
      </c>
      <c r="R56" s="402"/>
      <c r="S56" s="402"/>
      <c r="T56" s="402"/>
      <c r="U56" s="402"/>
      <c r="V56" s="402"/>
      <c r="W56" s="402"/>
      <c r="X56" s="402"/>
      <c r="Y56" s="402"/>
      <c r="Z56" s="402"/>
      <c r="AA56" s="402"/>
      <c r="AB56" s="402"/>
      <c r="AC56" s="402"/>
      <c r="AD56" s="402"/>
      <c r="AE56" s="402"/>
      <c r="AF56" s="402"/>
      <c r="AG56" s="402"/>
      <c r="AH56" s="402"/>
      <c r="AI56" s="402"/>
      <c r="AJ56" s="402"/>
      <c r="AK56" s="402"/>
      <c r="AL56" s="402"/>
      <c r="AM56" s="402"/>
      <c r="AN56" s="402"/>
      <c r="AO56" s="402"/>
      <c r="AP56" s="402"/>
      <c r="AQ56" s="402"/>
      <c r="AR56" s="402"/>
      <c r="AS56" s="402"/>
      <c r="AT56" s="511"/>
    </row>
    <row r="57" spans="1:46" ht="21.75" customHeight="1">
      <c r="A57" s="356" t="str">
        <f>IF(入力フォーム!H63="一団の土地（新規）","☑","□")</f>
        <v>□</v>
      </c>
      <c r="B57" s="321" t="s">
        <v>7821</v>
      </c>
      <c r="C57" s="322"/>
      <c r="D57" s="322"/>
      <c r="E57" s="322"/>
      <c r="F57" s="322"/>
      <c r="G57" s="322"/>
      <c r="H57" s="322"/>
      <c r="I57" s="479" t="str">
        <f>IF(入力フォーム!H168="非線引きの都市計画区域","☑","□")</f>
        <v>□</v>
      </c>
      <c r="J57" s="486" t="s">
        <v>5868</v>
      </c>
      <c r="K57" s="486"/>
      <c r="L57" s="486"/>
      <c r="M57" s="486"/>
      <c r="N57" s="486"/>
      <c r="O57" s="486"/>
      <c r="P57" s="508"/>
      <c r="Q57" s="359"/>
      <c r="R57" s="403"/>
      <c r="S57" s="403"/>
      <c r="T57" s="403"/>
      <c r="U57" s="403"/>
      <c r="V57" s="403"/>
      <c r="W57" s="403"/>
      <c r="X57" s="403"/>
      <c r="Y57" s="403"/>
      <c r="Z57" s="403"/>
      <c r="AA57" s="403"/>
      <c r="AB57" s="403"/>
      <c r="AC57" s="403"/>
      <c r="AD57" s="403"/>
      <c r="AE57" s="403"/>
      <c r="AF57" s="403"/>
      <c r="AG57" s="403"/>
      <c r="AH57" s="403"/>
      <c r="AI57" s="403"/>
      <c r="AJ57" s="403"/>
      <c r="AK57" s="403"/>
      <c r="AL57" s="403"/>
      <c r="AM57" s="403"/>
      <c r="AN57" s="403"/>
      <c r="AO57" s="403"/>
      <c r="AP57" s="403"/>
      <c r="AQ57" s="403"/>
      <c r="AR57" s="403"/>
      <c r="AS57" s="403"/>
      <c r="AT57" s="512"/>
    </row>
    <row r="58" spans="1:46" ht="21.75" customHeight="1">
      <c r="A58" s="356" t="str">
        <f>IF(入力フォーム!H63="一団の土地（継続）","☑","□")</f>
        <v>□</v>
      </c>
      <c r="B58" s="321" t="s">
        <v>8640</v>
      </c>
      <c r="C58" s="322"/>
      <c r="D58" s="322"/>
      <c r="E58" s="322"/>
      <c r="F58" s="322"/>
      <c r="G58" s="322"/>
      <c r="H58" s="322"/>
      <c r="I58" s="480" t="s">
        <v>9484</v>
      </c>
      <c r="J58" s="487"/>
      <c r="K58" s="487"/>
      <c r="L58" s="383" t="str">
        <f>IF(ISBLANK(入力フォーム!H169),"","("&amp;入力フォーム!H169&amp;")")</f>
        <v/>
      </c>
      <c r="M58" s="383"/>
      <c r="N58" s="383"/>
      <c r="O58" s="383"/>
      <c r="P58" s="509"/>
      <c r="Q58" s="359"/>
      <c r="R58" s="403"/>
      <c r="S58" s="403"/>
      <c r="T58" s="403"/>
      <c r="U58" s="403"/>
      <c r="V58" s="403"/>
      <c r="W58" s="403"/>
      <c r="X58" s="403"/>
      <c r="Y58" s="403"/>
      <c r="Z58" s="403"/>
      <c r="AA58" s="403"/>
      <c r="AB58" s="403"/>
      <c r="AC58" s="403"/>
      <c r="AD58" s="403"/>
      <c r="AE58" s="403"/>
      <c r="AF58" s="403"/>
      <c r="AG58" s="403"/>
      <c r="AH58" s="403"/>
      <c r="AI58" s="403"/>
      <c r="AJ58" s="403"/>
      <c r="AK58" s="403"/>
      <c r="AL58" s="403"/>
      <c r="AM58" s="403"/>
      <c r="AN58" s="403"/>
      <c r="AO58" s="403"/>
      <c r="AP58" s="403"/>
      <c r="AQ58" s="403"/>
      <c r="AR58" s="403"/>
      <c r="AS58" s="403"/>
      <c r="AT58" s="512"/>
    </row>
    <row r="59" spans="1:46" ht="21.75" customHeight="1">
      <c r="A59" s="357" t="s">
        <v>9444</v>
      </c>
      <c r="B59" s="321" t="s">
        <v>4044</v>
      </c>
      <c r="C59" s="322"/>
      <c r="D59" s="322"/>
      <c r="E59" s="322"/>
      <c r="F59" s="322"/>
      <c r="G59" s="322"/>
      <c r="H59" s="322"/>
      <c r="I59" s="481" t="str">
        <f>IF(入力フォーム!H168="市街化調整区域","☑","□")</f>
        <v>□</v>
      </c>
      <c r="J59" s="486" t="s">
        <v>9445</v>
      </c>
      <c r="K59" s="486"/>
      <c r="L59" s="486"/>
      <c r="M59" s="486"/>
      <c r="N59" s="486"/>
      <c r="O59" s="486"/>
      <c r="P59" s="508"/>
      <c r="Q59" s="359"/>
      <c r="R59" s="403"/>
      <c r="S59" s="403"/>
      <c r="T59" s="403"/>
      <c r="U59" s="403"/>
      <c r="V59" s="403"/>
      <c r="W59" s="403"/>
      <c r="X59" s="403"/>
      <c r="Y59" s="403"/>
      <c r="Z59" s="403"/>
      <c r="AA59" s="403"/>
      <c r="AB59" s="403"/>
      <c r="AC59" s="403"/>
      <c r="AD59" s="403"/>
      <c r="AE59" s="403"/>
      <c r="AF59" s="403"/>
      <c r="AG59" s="403"/>
      <c r="AH59" s="403"/>
      <c r="AI59" s="403"/>
      <c r="AJ59" s="403"/>
      <c r="AK59" s="403"/>
      <c r="AL59" s="403"/>
      <c r="AM59" s="403"/>
      <c r="AN59" s="403"/>
      <c r="AO59" s="403"/>
      <c r="AP59" s="403"/>
      <c r="AQ59" s="403"/>
      <c r="AR59" s="403"/>
      <c r="AS59" s="403"/>
      <c r="AT59" s="512"/>
    </row>
    <row r="60" spans="1:46" ht="21.75" customHeight="1">
      <c r="A60" s="330"/>
      <c r="B60" s="381"/>
      <c r="C60" s="423" t="str">
        <f>IF(ISBLANK(入力フォーム!H64),"",入力フォーム!H64)</f>
        <v/>
      </c>
      <c r="D60" s="423"/>
      <c r="E60" s="423"/>
      <c r="F60" s="423"/>
      <c r="G60" s="423"/>
      <c r="H60" s="474"/>
      <c r="I60" s="482" t="str">
        <f>IF(入力フォーム!H168="都市計画区域外","☑","□")</f>
        <v>□</v>
      </c>
      <c r="J60" s="488" t="s">
        <v>9446</v>
      </c>
      <c r="K60" s="488"/>
      <c r="L60" s="488"/>
      <c r="M60" s="488"/>
      <c r="N60" s="488"/>
      <c r="O60" s="488"/>
      <c r="P60" s="510"/>
      <c r="Q60" s="359"/>
      <c r="R60" s="403"/>
      <c r="S60" s="403"/>
      <c r="T60" s="403"/>
      <c r="U60" s="403"/>
      <c r="V60" s="403"/>
      <c r="W60" s="403"/>
      <c r="X60" s="403"/>
      <c r="Y60" s="403"/>
      <c r="Z60" s="403"/>
      <c r="AA60" s="403"/>
      <c r="AB60" s="403"/>
      <c r="AC60" s="403"/>
      <c r="AD60" s="403"/>
      <c r="AE60" s="403"/>
      <c r="AF60" s="403"/>
      <c r="AG60" s="403"/>
      <c r="AH60" s="403"/>
      <c r="AI60" s="403"/>
      <c r="AJ60" s="403"/>
      <c r="AK60" s="403"/>
      <c r="AL60" s="403"/>
      <c r="AM60" s="403"/>
      <c r="AN60" s="403"/>
      <c r="AO60" s="403"/>
      <c r="AP60" s="403"/>
      <c r="AQ60" s="403"/>
      <c r="AR60" s="403"/>
      <c r="AS60" s="403"/>
      <c r="AT60" s="512"/>
    </row>
    <row r="61" spans="1:46" ht="21.75" customHeight="1">
      <c r="A61" s="326" t="s">
        <v>9447</v>
      </c>
      <c r="B61" s="377"/>
      <c r="C61" s="377"/>
      <c r="D61" s="377"/>
      <c r="E61" s="377"/>
      <c r="F61" s="377"/>
      <c r="G61" s="377"/>
      <c r="H61" s="377"/>
      <c r="I61" s="377"/>
      <c r="J61" s="377"/>
      <c r="K61" s="377"/>
      <c r="L61" s="377"/>
      <c r="M61" s="377"/>
      <c r="N61" s="377"/>
      <c r="O61" s="377"/>
      <c r="P61" s="506"/>
      <c r="Q61" s="521"/>
      <c r="R61" s="547"/>
      <c r="S61" s="547"/>
      <c r="T61" s="547"/>
      <c r="U61" s="547"/>
      <c r="V61" s="547"/>
      <c r="W61" s="547"/>
      <c r="X61" s="547"/>
      <c r="Y61" s="547"/>
      <c r="Z61" s="547"/>
      <c r="AA61" s="547"/>
      <c r="AB61" s="547"/>
      <c r="AC61" s="547"/>
      <c r="AD61" s="547"/>
      <c r="AE61" s="547"/>
      <c r="AF61" s="547"/>
      <c r="AG61" s="547"/>
      <c r="AH61" s="547"/>
      <c r="AI61" s="547"/>
      <c r="AJ61" s="547"/>
      <c r="AK61" s="547"/>
      <c r="AL61" s="547"/>
      <c r="AM61" s="547"/>
      <c r="AN61" s="547"/>
      <c r="AO61" s="547"/>
      <c r="AP61" s="547"/>
      <c r="AQ61" s="547"/>
      <c r="AR61" s="547"/>
      <c r="AS61" s="547"/>
      <c r="AT61" s="771"/>
    </row>
    <row r="62" spans="1:46" ht="18" customHeight="1">
      <c r="A62" s="358" t="str">
        <f>IF(ISBLANK(入力フォーム!H171),"",入力フォーム!H171)</f>
        <v/>
      </c>
      <c r="B62" s="402"/>
      <c r="C62" s="402"/>
      <c r="D62" s="402"/>
      <c r="E62" s="402"/>
      <c r="F62" s="402"/>
      <c r="G62" s="402"/>
      <c r="H62" s="402"/>
      <c r="I62" s="402"/>
      <c r="J62" s="402"/>
      <c r="K62" s="402"/>
      <c r="L62" s="402"/>
      <c r="M62" s="402"/>
      <c r="N62" s="402"/>
      <c r="O62" s="402"/>
      <c r="P62" s="511"/>
      <c r="Q62" s="522" t="s">
        <v>9449</v>
      </c>
      <c r="R62" s="548"/>
      <c r="S62" s="548"/>
      <c r="T62" s="548"/>
      <c r="U62" s="548"/>
      <c r="V62" s="548"/>
      <c r="W62" s="548"/>
      <c r="X62" s="548"/>
      <c r="Y62" s="548"/>
      <c r="Z62" s="548"/>
      <c r="AA62" s="548"/>
      <c r="AB62" s="548"/>
      <c r="AC62" s="548"/>
      <c r="AD62" s="682" t="s">
        <v>9450</v>
      </c>
      <c r="AE62" s="688"/>
      <c r="AF62" s="688"/>
      <c r="AG62" s="688"/>
      <c r="AH62" s="688"/>
      <c r="AI62" s="688"/>
      <c r="AJ62" s="688"/>
      <c r="AK62" s="688"/>
      <c r="AL62" s="688"/>
      <c r="AM62" s="688"/>
      <c r="AN62" s="688"/>
      <c r="AO62" s="688"/>
      <c r="AP62" s="688"/>
      <c r="AQ62" s="688"/>
      <c r="AR62" s="688"/>
      <c r="AS62" s="688"/>
      <c r="AT62" s="772"/>
    </row>
    <row r="63" spans="1:46" ht="18" customHeight="1">
      <c r="A63" s="359"/>
      <c r="B63" s="403"/>
      <c r="C63" s="403"/>
      <c r="D63" s="403"/>
      <c r="E63" s="403"/>
      <c r="F63" s="403"/>
      <c r="G63" s="403"/>
      <c r="H63" s="403"/>
      <c r="I63" s="403"/>
      <c r="J63" s="403"/>
      <c r="K63" s="403"/>
      <c r="L63" s="403"/>
      <c r="M63" s="403"/>
      <c r="N63" s="403"/>
      <c r="O63" s="403"/>
      <c r="P63" s="512"/>
      <c r="Q63" s="523" t="str">
        <f>IF(ISBLANK(入力フォーム!H173),"",入力フォーム!H173)</f>
        <v/>
      </c>
      <c r="R63" s="549"/>
      <c r="S63" s="549"/>
      <c r="T63" s="549"/>
      <c r="U63" s="549"/>
      <c r="V63" s="549"/>
      <c r="W63" s="549"/>
      <c r="X63" s="549"/>
      <c r="Y63" s="549"/>
      <c r="Z63" s="549"/>
      <c r="AA63" s="549"/>
      <c r="AB63" s="549"/>
      <c r="AC63" s="676" t="s">
        <v>9247</v>
      </c>
      <c r="AD63" s="683" t="str">
        <f>IF(入力フォーム!H177="有","☑","□")</f>
        <v>□</v>
      </c>
      <c r="AE63" s="689" t="s">
        <v>8008</v>
      </c>
      <c r="AF63" s="689"/>
      <c r="AG63" s="689"/>
      <c r="AH63" s="706" t="str">
        <f>IF(入力フォーム!H178="有","☑","□")</f>
        <v>□</v>
      </c>
      <c r="AI63" s="716" t="s">
        <v>9451</v>
      </c>
      <c r="AJ63" s="716"/>
      <c r="AK63" s="706" t="str">
        <f>IF(入力フォーム!H179="有","☑","□")</f>
        <v>□</v>
      </c>
      <c r="AL63" s="716" t="s">
        <v>7074</v>
      </c>
      <c r="AM63" s="716"/>
      <c r="AN63" s="706" t="str">
        <f>IF(入力フォーム!H180="有","☑","□")</f>
        <v>□</v>
      </c>
      <c r="AO63" s="716" t="s">
        <v>51</v>
      </c>
      <c r="AP63" s="716"/>
      <c r="AQ63" s="750" t="str">
        <f>IF(ISBLANK(入力フォーム!H181),"","〔"&amp;入力フォーム!H181&amp;"〕")</f>
        <v/>
      </c>
      <c r="AR63" s="750"/>
      <c r="AS63" s="750"/>
      <c r="AT63" s="773"/>
    </row>
    <row r="64" spans="1:46" ht="18" customHeight="1">
      <c r="A64" s="359"/>
      <c r="B64" s="403"/>
      <c r="C64" s="403"/>
      <c r="D64" s="403"/>
      <c r="E64" s="403"/>
      <c r="F64" s="403"/>
      <c r="G64" s="403"/>
      <c r="H64" s="403"/>
      <c r="I64" s="403"/>
      <c r="J64" s="403"/>
      <c r="K64" s="403"/>
      <c r="L64" s="403"/>
      <c r="M64" s="403"/>
      <c r="N64" s="403"/>
      <c r="O64" s="403"/>
      <c r="P64" s="512"/>
      <c r="Q64" s="524" t="s">
        <v>9452</v>
      </c>
      <c r="R64" s="486"/>
      <c r="S64" s="486"/>
      <c r="T64" s="486"/>
      <c r="U64" s="486"/>
      <c r="V64" s="486"/>
      <c r="W64" s="486"/>
      <c r="X64" s="486"/>
      <c r="Y64" s="486"/>
      <c r="Z64" s="486"/>
      <c r="AA64" s="486"/>
      <c r="AB64" s="486"/>
      <c r="AC64" s="677"/>
      <c r="AD64" s="684" t="s">
        <v>927</v>
      </c>
      <c r="AE64" s="345"/>
      <c r="AF64" s="345"/>
      <c r="AG64" s="345"/>
      <c r="AH64" s="707"/>
      <c r="AI64" s="707"/>
      <c r="AJ64" s="707"/>
      <c r="AK64" s="707"/>
      <c r="AL64" s="707"/>
      <c r="AM64" s="707"/>
      <c r="AN64" s="707"/>
      <c r="AO64" s="707"/>
      <c r="AP64" s="707"/>
      <c r="AQ64" s="707"/>
      <c r="AR64" s="707"/>
      <c r="AS64" s="707"/>
      <c r="AT64" s="774"/>
    </row>
    <row r="65" spans="1:52" ht="18" customHeight="1">
      <c r="A65" s="360" t="s">
        <v>9453</v>
      </c>
      <c r="B65" s="404"/>
      <c r="C65" s="404"/>
      <c r="D65" s="404"/>
      <c r="E65" s="404"/>
      <c r="F65" s="404"/>
      <c r="G65" s="467" t="str">
        <f>IF(入力フォーム!H172="有","☑","☐")</f>
        <v>☐</v>
      </c>
      <c r="H65" s="475" t="s">
        <v>7471</v>
      </c>
      <c r="I65" s="483"/>
      <c r="J65" s="489" t="str">
        <f>IF(入力フォーム!H172="無","☑","☐")</f>
        <v>☐</v>
      </c>
      <c r="K65" s="491" t="s">
        <v>9454</v>
      </c>
      <c r="L65" s="483"/>
      <c r="M65" s="483"/>
      <c r="N65" s="483"/>
      <c r="O65" s="483"/>
      <c r="P65" s="513"/>
      <c r="Q65" s="525" t="str">
        <f>IF(ISBLANK(入力フォーム!H174),"",入力フォーム!H174)</f>
        <v/>
      </c>
      <c r="R65" s="550"/>
      <c r="S65" s="550"/>
      <c r="T65" s="550"/>
      <c r="U65" s="550"/>
      <c r="V65" s="550"/>
      <c r="W65" s="550"/>
      <c r="X65" s="550"/>
      <c r="Y65" s="550"/>
      <c r="Z65" s="550"/>
      <c r="AA65" s="550"/>
      <c r="AB65" s="550"/>
      <c r="AC65" s="678" t="s">
        <v>9247</v>
      </c>
      <c r="AD65" s="685" t="str">
        <f>IF(ISBLANK(入力フォーム!H182),"",入力フォーム!H182)</f>
        <v/>
      </c>
      <c r="AE65" s="690"/>
      <c r="AF65" s="690"/>
      <c r="AG65" s="690"/>
      <c r="AH65" s="690"/>
      <c r="AI65" s="690"/>
      <c r="AJ65" s="690"/>
      <c r="AK65" s="690"/>
      <c r="AL65" s="690"/>
      <c r="AM65" s="690"/>
      <c r="AN65" s="690"/>
      <c r="AO65" s="690"/>
      <c r="AP65" s="690"/>
      <c r="AQ65" s="690"/>
      <c r="AR65" s="690"/>
      <c r="AS65" s="690"/>
      <c r="AT65" s="775"/>
    </row>
    <row r="66" spans="1:52" ht="18" customHeight="1">
      <c r="A66" s="361" t="s">
        <v>11088</v>
      </c>
      <c r="B66" s="361"/>
      <c r="C66" s="361"/>
      <c r="D66" s="361"/>
      <c r="E66" s="361"/>
      <c r="F66" s="361"/>
      <c r="G66" s="361"/>
      <c r="H66" s="361"/>
      <c r="I66" s="361"/>
      <c r="J66" s="361"/>
      <c r="K66" s="361"/>
      <c r="L66" s="361"/>
      <c r="M66" s="361"/>
      <c r="N66" s="361"/>
      <c r="O66" s="361"/>
      <c r="P66" s="361"/>
      <c r="Q66" s="361"/>
      <c r="R66" s="361"/>
      <c r="S66" s="361"/>
      <c r="T66" s="361"/>
      <c r="U66" s="361"/>
      <c r="V66" s="361"/>
      <c r="W66" s="361"/>
      <c r="X66" s="361"/>
      <c r="Y66" s="644"/>
      <c r="Z66" s="644"/>
      <c r="AA66" s="644"/>
      <c r="AB66" s="644"/>
      <c r="AC66" s="372"/>
      <c r="AD66" s="686"/>
      <c r="AE66" s="686"/>
      <c r="AF66" s="686"/>
      <c r="AG66" s="686"/>
      <c r="AH66" s="686"/>
      <c r="AI66" s="686"/>
      <c r="AJ66" s="686"/>
      <c r="AK66" s="686"/>
      <c r="AL66" s="686"/>
      <c r="AM66" s="686"/>
      <c r="AN66" s="686"/>
      <c r="AO66" s="686"/>
      <c r="AP66" s="686"/>
      <c r="AQ66" s="686"/>
      <c r="AR66" s="686"/>
      <c r="AS66" s="686"/>
      <c r="AT66" s="686"/>
    </row>
    <row r="67" spans="1:52" ht="5.15" customHeight="1">
      <c r="A67" s="322"/>
      <c r="B67" s="322"/>
      <c r="C67" s="322"/>
      <c r="D67" s="322"/>
      <c r="E67" s="322"/>
      <c r="F67" s="322"/>
      <c r="G67" s="322"/>
      <c r="H67" s="322"/>
      <c r="I67" s="322"/>
      <c r="J67" s="322"/>
      <c r="K67" s="322"/>
      <c r="L67" s="322"/>
      <c r="M67" s="322"/>
      <c r="N67" s="322"/>
      <c r="O67" s="322"/>
      <c r="P67" s="514"/>
      <c r="Q67" s="322"/>
      <c r="R67" s="322"/>
      <c r="S67" s="322"/>
      <c r="T67" s="322"/>
      <c r="U67" s="322"/>
      <c r="V67" s="322"/>
      <c r="W67" s="322"/>
      <c r="X67" s="322"/>
      <c r="Y67" s="322"/>
      <c r="Z67" s="322"/>
      <c r="AA67" s="322"/>
      <c r="AB67" s="322"/>
      <c r="AC67" s="322"/>
      <c r="AD67" s="322"/>
      <c r="AE67" s="322"/>
      <c r="AF67" s="322"/>
      <c r="AG67" s="322"/>
      <c r="AH67" s="322"/>
      <c r="AI67" s="322"/>
      <c r="AJ67" s="322"/>
      <c r="AK67" s="322"/>
      <c r="AL67" s="322"/>
      <c r="AM67" s="322"/>
      <c r="AN67" s="322"/>
      <c r="AO67" s="322"/>
      <c r="AP67" s="322"/>
      <c r="AQ67" s="322"/>
      <c r="AR67" s="322"/>
      <c r="AS67" s="322"/>
      <c r="AT67" s="322"/>
    </row>
    <row r="68" spans="1:52" ht="18" customHeight="1">
      <c r="A68" s="323" t="s">
        <v>5794</v>
      </c>
      <c r="B68" s="381"/>
      <c r="C68" s="322"/>
      <c r="D68" s="322"/>
      <c r="E68" s="322"/>
      <c r="F68" s="322"/>
      <c r="G68" s="322"/>
      <c r="H68" s="322"/>
      <c r="I68" s="322"/>
      <c r="J68" s="322"/>
      <c r="K68" s="322"/>
      <c r="L68" s="322"/>
      <c r="M68" s="322"/>
      <c r="N68" s="322"/>
      <c r="O68" s="322"/>
      <c r="P68" s="514"/>
      <c r="Q68" s="322"/>
      <c r="R68" s="322"/>
      <c r="S68" s="322"/>
      <c r="T68" s="322"/>
      <c r="U68" s="322"/>
      <c r="V68" s="322"/>
      <c r="W68" s="322"/>
      <c r="X68" s="322"/>
      <c r="Y68" s="323"/>
      <c r="Z68" s="660"/>
      <c r="AA68" s="660"/>
      <c r="AB68" s="660"/>
      <c r="AC68" s="660"/>
      <c r="AD68" s="660"/>
      <c r="AE68" s="660"/>
      <c r="AF68" s="660"/>
      <c r="AG68" s="660"/>
      <c r="AH68" s="660"/>
      <c r="AI68" s="660"/>
      <c r="AJ68" s="660"/>
      <c r="AK68" s="660"/>
      <c r="AL68" s="660"/>
      <c r="AM68" s="660"/>
      <c r="AN68" s="660"/>
      <c r="AO68" s="660"/>
      <c r="AP68" s="660"/>
      <c r="AQ68" s="660"/>
      <c r="AR68" s="660"/>
      <c r="AS68" s="660"/>
      <c r="AT68" s="660"/>
      <c r="AZ68" s="777"/>
    </row>
    <row r="69" spans="1:52" ht="18" customHeight="1">
      <c r="A69" s="326" t="s">
        <v>9233</v>
      </c>
      <c r="B69" s="377"/>
      <c r="C69" s="424"/>
      <c r="D69" s="441" t="s">
        <v>5486</v>
      </c>
      <c r="E69" s="377"/>
      <c r="F69" s="377"/>
      <c r="G69" s="377"/>
      <c r="H69" s="377"/>
      <c r="I69" s="377"/>
      <c r="J69" s="377"/>
      <c r="K69" s="377"/>
      <c r="L69" s="377"/>
      <c r="M69" s="377"/>
      <c r="N69" s="377"/>
      <c r="O69" s="377"/>
      <c r="P69" s="424"/>
      <c r="Q69" s="526" t="s">
        <v>1500</v>
      </c>
      <c r="R69" s="375"/>
      <c r="S69" s="375"/>
      <c r="T69" s="375"/>
      <c r="U69" s="375"/>
      <c r="V69" s="375"/>
      <c r="W69" s="375"/>
      <c r="X69" s="612"/>
      <c r="Y69" s="323"/>
      <c r="Z69" s="661" t="str">
        <f>IF(ISBLANK(行政用!H30),"",行政用!H30)</f>
        <v>　　　　　　　　　　　　　　　　　　　　　　　　　　　　　　　　　　　　　　　　　　　　　　　　　　　　　　　　　　　　　　　不勧告通知書の交付　　要　・　不要　　　　　</v>
      </c>
      <c r="AA69" s="661"/>
      <c r="AB69" s="661"/>
      <c r="AC69" s="661"/>
      <c r="AD69" s="661"/>
      <c r="AE69" s="661"/>
      <c r="AF69" s="661"/>
      <c r="AG69" s="661"/>
      <c r="AH69" s="661"/>
      <c r="AI69" s="661"/>
      <c r="AJ69" s="661"/>
      <c r="AK69" s="661"/>
      <c r="AL69" s="661"/>
      <c r="AM69" s="661"/>
      <c r="AN69" s="661"/>
      <c r="AO69" s="661"/>
      <c r="AP69" s="661"/>
      <c r="AQ69" s="661"/>
      <c r="AR69" s="661"/>
      <c r="AS69" s="661"/>
      <c r="AT69" s="661"/>
    </row>
    <row r="70" spans="1:52" ht="20.25" customHeight="1">
      <c r="A70" s="362" t="str">
        <f>IF(入力フォーム!H186="有","☑","□")</f>
        <v>□</v>
      </c>
      <c r="B70" s="405" t="s">
        <v>7471</v>
      </c>
      <c r="C70" s="425"/>
      <c r="D70" s="442" t="str">
        <f>IF(ISBLANK(入力フォーム!H187),"",入力フォーム!H187)</f>
        <v/>
      </c>
      <c r="E70" s="442"/>
      <c r="F70" s="442"/>
      <c r="G70" s="442"/>
      <c r="H70" s="442"/>
      <c r="I70" s="442"/>
      <c r="J70" s="442"/>
      <c r="K70" s="442"/>
      <c r="L70" s="442"/>
      <c r="M70" s="442"/>
      <c r="N70" s="442"/>
      <c r="O70" s="442"/>
      <c r="P70" s="515"/>
      <c r="Q70" s="527" t="str">
        <f>IF(入力フォーム!H188="有","☑","□")</f>
        <v>□</v>
      </c>
      <c r="R70" s="551" t="s">
        <v>9456</v>
      </c>
      <c r="S70" s="551"/>
      <c r="T70" s="551"/>
      <c r="U70" s="594" t="str">
        <f>IF(入力フォーム!H188="無","☑","□")</f>
        <v>□</v>
      </c>
      <c r="V70" s="551" t="s">
        <v>9457</v>
      </c>
      <c r="W70" s="551"/>
      <c r="X70" s="613"/>
      <c r="Y70" s="323"/>
      <c r="Z70" s="661"/>
      <c r="AA70" s="661"/>
      <c r="AB70" s="661"/>
      <c r="AC70" s="661"/>
      <c r="AD70" s="661"/>
      <c r="AE70" s="661"/>
      <c r="AF70" s="661"/>
      <c r="AG70" s="661"/>
      <c r="AH70" s="661"/>
      <c r="AI70" s="661"/>
      <c r="AJ70" s="661"/>
      <c r="AK70" s="661"/>
      <c r="AL70" s="661"/>
      <c r="AM70" s="661"/>
      <c r="AN70" s="661"/>
      <c r="AO70" s="661"/>
      <c r="AP70" s="661"/>
      <c r="AQ70" s="661"/>
      <c r="AR70" s="661"/>
      <c r="AS70" s="661"/>
      <c r="AT70" s="661"/>
    </row>
    <row r="71" spans="1:52" ht="20.25" customHeight="1">
      <c r="A71" s="363" t="str">
        <f>IF(入力フォーム!H186="無","☑","□")</f>
        <v>□</v>
      </c>
      <c r="B71" s="406" t="s">
        <v>3597</v>
      </c>
      <c r="C71" s="426"/>
      <c r="D71" s="443"/>
      <c r="E71" s="443"/>
      <c r="F71" s="443"/>
      <c r="G71" s="443"/>
      <c r="H71" s="443"/>
      <c r="I71" s="443"/>
      <c r="J71" s="443"/>
      <c r="K71" s="443"/>
      <c r="L71" s="443"/>
      <c r="M71" s="443"/>
      <c r="N71" s="443"/>
      <c r="O71" s="443"/>
      <c r="P71" s="516"/>
      <c r="Q71" s="528" t="s">
        <v>9458</v>
      </c>
      <c r="R71" s="552"/>
      <c r="S71" s="552"/>
      <c r="T71" s="552"/>
      <c r="U71" s="595"/>
      <c r="V71" s="595"/>
      <c r="W71" s="595"/>
      <c r="X71" s="614"/>
      <c r="Y71" s="323"/>
      <c r="Z71" s="661"/>
      <c r="AA71" s="661"/>
      <c r="AB71" s="661"/>
      <c r="AC71" s="661"/>
      <c r="AD71" s="661"/>
      <c r="AE71" s="661"/>
      <c r="AF71" s="661"/>
      <c r="AG71" s="661"/>
      <c r="AH71" s="661"/>
      <c r="AI71" s="661"/>
      <c r="AJ71" s="661"/>
      <c r="AK71" s="661"/>
      <c r="AL71" s="661"/>
      <c r="AM71" s="661"/>
      <c r="AN71" s="661"/>
      <c r="AO71" s="661"/>
      <c r="AP71" s="661"/>
      <c r="AQ71" s="661"/>
      <c r="AR71" s="661"/>
      <c r="AS71" s="661"/>
      <c r="AT71" s="661"/>
    </row>
    <row r="72" spans="1:52" ht="20.25" customHeight="1">
      <c r="A72" s="364"/>
      <c r="B72" s="407"/>
      <c r="C72" s="427"/>
      <c r="D72" s="444"/>
      <c r="E72" s="444"/>
      <c r="F72" s="444"/>
      <c r="G72" s="444"/>
      <c r="H72" s="444"/>
      <c r="I72" s="444"/>
      <c r="J72" s="444"/>
      <c r="K72" s="444"/>
      <c r="L72" s="444"/>
      <c r="M72" s="444"/>
      <c r="N72" s="444"/>
      <c r="O72" s="444"/>
      <c r="P72" s="517"/>
      <c r="Q72" s="529" t="s">
        <v>7540</v>
      </c>
      <c r="R72" s="553" t="str">
        <f>IF(ISBLANK(入力フォーム!H189),"",入力フォーム!H189)</f>
        <v/>
      </c>
      <c r="S72" s="553"/>
      <c r="T72" s="553"/>
      <c r="U72" s="553"/>
      <c r="V72" s="553"/>
      <c r="W72" s="553"/>
      <c r="X72" s="615" t="s">
        <v>8792</v>
      </c>
      <c r="Y72" s="323"/>
      <c r="Z72" s="661"/>
      <c r="AA72" s="661"/>
      <c r="AB72" s="661"/>
      <c r="AC72" s="661"/>
      <c r="AD72" s="661"/>
      <c r="AE72" s="661"/>
      <c r="AF72" s="661"/>
      <c r="AG72" s="661"/>
      <c r="AH72" s="661"/>
      <c r="AI72" s="661"/>
      <c r="AJ72" s="661"/>
      <c r="AK72" s="661"/>
      <c r="AL72" s="661"/>
      <c r="AM72" s="661"/>
      <c r="AN72" s="661"/>
      <c r="AO72" s="661"/>
      <c r="AP72" s="661"/>
      <c r="AQ72" s="661"/>
      <c r="AR72" s="661"/>
      <c r="AS72" s="661"/>
      <c r="AT72" s="661"/>
    </row>
    <row r="73" spans="1:52" ht="18" customHeight="1">
      <c r="A73" s="365" t="s">
        <v>7715</v>
      </c>
      <c r="B73" s="408"/>
      <c r="C73" s="408"/>
      <c r="D73" s="408"/>
      <c r="E73" s="408"/>
      <c r="F73" s="408"/>
      <c r="G73" s="408"/>
      <c r="H73" s="408"/>
      <c r="I73" s="408"/>
      <c r="J73" s="408"/>
      <c r="K73" s="408"/>
      <c r="L73" s="408"/>
      <c r="M73" s="408"/>
      <c r="N73" s="408"/>
      <c r="O73" s="408"/>
      <c r="P73" s="518"/>
      <c r="Q73" s="530" t="s">
        <v>9459</v>
      </c>
      <c r="R73" s="554"/>
      <c r="S73" s="554"/>
      <c r="T73" s="554"/>
      <c r="U73" s="554"/>
      <c r="V73" s="554"/>
      <c r="W73" s="554"/>
      <c r="X73" s="616"/>
      <c r="Y73" s="323"/>
      <c r="Z73" s="661"/>
      <c r="AA73" s="661"/>
      <c r="AB73" s="661"/>
      <c r="AC73" s="661"/>
      <c r="AD73" s="661"/>
      <c r="AE73" s="661"/>
      <c r="AF73" s="661"/>
      <c r="AG73" s="661"/>
      <c r="AH73" s="661"/>
      <c r="AI73" s="661"/>
      <c r="AJ73" s="661"/>
      <c r="AK73" s="661"/>
      <c r="AL73" s="661"/>
      <c r="AM73" s="661"/>
      <c r="AN73" s="661"/>
      <c r="AO73" s="661"/>
      <c r="AP73" s="661"/>
      <c r="AQ73" s="661"/>
      <c r="AR73" s="661"/>
      <c r="AS73" s="661"/>
      <c r="AT73" s="661"/>
    </row>
    <row r="74" spans="1:52" ht="18" customHeight="1">
      <c r="A74" s="366" t="str">
        <f>IF(入力フォーム!H191="有","☑","□")</f>
        <v>□</v>
      </c>
      <c r="B74" s="409" t="s">
        <v>176</v>
      </c>
      <c r="C74" s="409"/>
      <c r="D74" s="409"/>
      <c r="E74" s="452" t="str">
        <f>IF(入力フォーム!H192="有","☑","□")</f>
        <v>□</v>
      </c>
      <c r="F74" s="409" t="s">
        <v>9251</v>
      </c>
      <c r="G74" s="409"/>
      <c r="H74" s="409"/>
      <c r="I74" s="452" t="str">
        <f>IF(入力フォーム!H193="有","☑","□")</f>
        <v>□</v>
      </c>
      <c r="J74" s="409" t="s">
        <v>9423</v>
      </c>
      <c r="K74" s="409"/>
      <c r="L74" s="409"/>
      <c r="M74" s="409"/>
      <c r="N74" s="372"/>
      <c r="O74" s="372"/>
      <c r="P74" s="519"/>
      <c r="Q74" s="531" t="str">
        <f>IF(ISBLANK(入力フォーム!H196),"",入力フォーム!H196)</f>
        <v/>
      </c>
      <c r="R74" s="555"/>
      <c r="S74" s="555"/>
      <c r="T74" s="555"/>
      <c r="U74" s="555"/>
      <c r="V74" s="555"/>
      <c r="W74" s="555"/>
      <c r="X74" s="617" t="s">
        <v>9460</v>
      </c>
      <c r="Y74" s="323"/>
      <c r="Z74" s="661"/>
      <c r="AA74" s="661"/>
      <c r="AB74" s="661"/>
      <c r="AC74" s="661"/>
      <c r="AD74" s="661"/>
      <c r="AE74" s="661"/>
      <c r="AF74" s="661"/>
      <c r="AG74" s="661"/>
      <c r="AH74" s="661"/>
      <c r="AI74" s="661"/>
      <c r="AJ74" s="661"/>
      <c r="AK74" s="661"/>
      <c r="AL74" s="661"/>
      <c r="AM74" s="661"/>
      <c r="AN74" s="661"/>
      <c r="AO74" s="661"/>
      <c r="AP74" s="661"/>
      <c r="AQ74" s="661"/>
      <c r="AR74" s="661"/>
      <c r="AS74" s="661"/>
      <c r="AT74" s="661"/>
    </row>
    <row r="75" spans="1:52" ht="18" customHeight="1">
      <c r="A75" s="367" t="str">
        <f>IF(入力フォーム!H190="無","☑","□")</f>
        <v>□</v>
      </c>
      <c r="B75" s="410" t="s">
        <v>9461</v>
      </c>
      <c r="C75" s="410"/>
      <c r="D75" s="410"/>
      <c r="E75" s="410"/>
      <c r="F75" s="462" t="str">
        <f>IF(入力フォーム!H194="有","☑","□")</f>
        <v>□</v>
      </c>
      <c r="G75" s="468" t="s">
        <v>51</v>
      </c>
      <c r="H75" s="468"/>
      <c r="I75" s="484" t="str">
        <f>IF(ISBLANK(入力フォーム!H195),"","("&amp;入力フォーム!H195&amp;")")</f>
        <v/>
      </c>
      <c r="J75" s="484"/>
      <c r="K75" s="484"/>
      <c r="L75" s="484"/>
      <c r="M75" s="484"/>
      <c r="N75" s="484"/>
      <c r="O75" s="484"/>
      <c r="P75" s="520"/>
      <c r="Q75" s="532"/>
      <c r="R75" s="556"/>
      <c r="S75" s="556"/>
      <c r="T75" s="556"/>
      <c r="U75" s="556"/>
      <c r="V75" s="556"/>
      <c r="W75" s="556"/>
      <c r="X75" s="618"/>
      <c r="Y75" s="323"/>
      <c r="Z75" s="661"/>
      <c r="AA75" s="661"/>
      <c r="AB75" s="661"/>
      <c r="AC75" s="661"/>
      <c r="AD75" s="661"/>
      <c r="AE75" s="661"/>
      <c r="AF75" s="661"/>
      <c r="AG75" s="661"/>
      <c r="AH75" s="661"/>
      <c r="AI75" s="661"/>
      <c r="AJ75" s="661"/>
      <c r="AK75" s="661"/>
      <c r="AL75" s="661"/>
      <c r="AM75" s="661"/>
      <c r="AN75" s="661"/>
      <c r="AO75" s="661"/>
      <c r="AP75" s="661"/>
      <c r="AQ75" s="661"/>
      <c r="AR75" s="661"/>
      <c r="AS75" s="661"/>
      <c r="AT75" s="661"/>
    </row>
    <row r="76" spans="1:52" ht="4" customHeight="1">
      <c r="A76" s="322"/>
      <c r="B76" s="322"/>
      <c r="C76" s="322"/>
      <c r="D76" s="322"/>
      <c r="E76" s="322"/>
      <c r="F76" s="322"/>
      <c r="G76" s="322"/>
      <c r="H76" s="322"/>
      <c r="I76" s="322"/>
      <c r="J76" s="322"/>
      <c r="K76" s="322"/>
      <c r="L76" s="322"/>
      <c r="M76" s="322"/>
      <c r="N76" s="322"/>
      <c r="O76" s="322"/>
      <c r="P76" s="322"/>
      <c r="Q76" s="322"/>
      <c r="R76" s="322"/>
      <c r="S76" s="322"/>
      <c r="T76" s="322"/>
      <c r="U76" s="322"/>
      <c r="V76" s="322"/>
      <c r="W76" s="322"/>
      <c r="X76" s="322"/>
      <c r="Y76" s="323"/>
      <c r="Z76" s="661"/>
      <c r="AA76" s="661"/>
      <c r="AB76" s="661"/>
      <c r="AC76" s="661"/>
      <c r="AD76" s="661"/>
      <c r="AE76" s="661"/>
      <c r="AF76" s="661"/>
      <c r="AG76" s="661"/>
      <c r="AH76" s="661"/>
      <c r="AI76" s="661"/>
      <c r="AJ76" s="661"/>
      <c r="AK76" s="661"/>
      <c r="AL76" s="661"/>
      <c r="AM76" s="661"/>
      <c r="AN76" s="661"/>
      <c r="AO76" s="661"/>
      <c r="AP76" s="661"/>
      <c r="AQ76" s="661"/>
      <c r="AR76" s="661"/>
      <c r="AS76" s="661"/>
      <c r="AT76" s="661"/>
    </row>
    <row r="77" spans="1:52" ht="3" hidden="1" customHeight="1">
      <c r="A77" s="322"/>
      <c r="B77" s="381"/>
      <c r="C77" s="381"/>
      <c r="D77" s="381"/>
      <c r="E77" s="381"/>
      <c r="F77" s="381"/>
      <c r="G77" s="381"/>
      <c r="H77" s="381"/>
      <c r="I77" s="381"/>
      <c r="J77" s="381"/>
      <c r="K77" s="381"/>
      <c r="L77" s="381"/>
      <c r="M77" s="381"/>
      <c r="N77" s="381"/>
      <c r="O77" s="381"/>
      <c r="P77" s="381"/>
      <c r="Q77" s="381"/>
      <c r="R77" s="381"/>
      <c r="S77" s="381"/>
      <c r="T77" s="381"/>
      <c r="U77" s="381"/>
      <c r="V77" s="381"/>
      <c r="W77" s="381"/>
      <c r="X77" s="381"/>
      <c r="Y77" s="323"/>
      <c r="Z77" s="661"/>
      <c r="AA77" s="661"/>
      <c r="AB77" s="661"/>
      <c r="AC77" s="661"/>
      <c r="AD77" s="661"/>
      <c r="AE77" s="661"/>
      <c r="AF77" s="661"/>
      <c r="AG77" s="661"/>
      <c r="AH77" s="661"/>
      <c r="AI77" s="661"/>
      <c r="AJ77" s="661"/>
      <c r="AK77" s="661"/>
      <c r="AL77" s="661"/>
      <c r="AM77" s="661"/>
      <c r="AN77" s="661"/>
      <c r="AO77" s="661"/>
      <c r="AP77" s="661"/>
      <c r="AQ77" s="661"/>
      <c r="AR77" s="661"/>
      <c r="AS77" s="661"/>
      <c r="AT77" s="661"/>
    </row>
    <row r="78" spans="1:52" ht="19.5" customHeight="1">
      <c r="A78" s="368" t="s">
        <v>9463</v>
      </c>
      <c r="B78" s="368"/>
      <c r="C78" s="368"/>
      <c r="D78" s="368"/>
      <c r="E78" s="368"/>
      <c r="F78" s="368"/>
      <c r="G78" s="368"/>
      <c r="H78" s="368"/>
      <c r="I78" s="368"/>
      <c r="J78" s="368"/>
      <c r="K78" s="368"/>
      <c r="L78" s="368"/>
      <c r="M78" s="368"/>
      <c r="N78" s="368"/>
      <c r="O78" s="368"/>
      <c r="P78" s="368"/>
      <c r="Q78" s="368"/>
      <c r="R78" s="368"/>
      <c r="S78" s="368"/>
      <c r="T78" s="368"/>
      <c r="U78" s="368"/>
      <c r="V78" s="368"/>
      <c r="W78" s="368"/>
      <c r="X78" s="619"/>
      <c r="Y78" s="323"/>
      <c r="Z78" s="661"/>
      <c r="AA78" s="661"/>
      <c r="AB78" s="661"/>
      <c r="AC78" s="661"/>
      <c r="AD78" s="661"/>
      <c r="AE78" s="661"/>
      <c r="AF78" s="661"/>
      <c r="AG78" s="661"/>
      <c r="AH78" s="661"/>
      <c r="AI78" s="661"/>
      <c r="AJ78" s="661"/>
      <c r="AK78" s="661"/>
      <c r="AL78" s="661"/>
      <c r="AM78" s="661"/>
      <c r="AN78" s="661"/>
      <c r="AO78" s="661"/>
      <c r="AP78" s="661"/>
      <c r="AQ78" s="661"/>
      <c r="AR78" s="661"/>
      <c r="AS78" s="661"/>
      <c r="AT78" s="661"/>
    </row>
    <row r="79" spans="1:52" ht="22.5" customHeight="1">
      <c r="A79" s="369" t="str">
        <f>IF(ISBLANK(入力フォーム!H200),"",入力フォーム!H200)</f>
        <v/>
      </c>
      <c r="B79" s="411"/>
      <c r="C79" s="411"/>
      <c r="D79" s="411"/>
      <c r="E79" s="411"/>
      <c r="F79" s="411"/>
      <c r="G79" s="411"/>
      <c r="H79" s="411"/>
      <c r="I79" s="411"/>
      <c r="J79" s="411"/>
      <c r="K79" s="411"/>
      <c r="L79" s="411"/>
      <c r="M79" s="411"/>
      <c r="N79" s="411"/>
      <c r="O79" s="411"/>
      <c r="P79" s="411"/>
      <c r="Q79" s="411"/>
      <c r="R79" s="411"/>
      <c r="S79" s="411"/>
      <c r="T79" s="411"/>
      <c r="U79" s="411"/>
      <c r="V79" s="411"/>
      <c r="W79" s="411"/>
      <c r="X79" s="620"/>
      <c r="Y79" s="323"/>
      <c r="Z79" s="661"/>
      <c r="AA79" s="661"/>
      <c r="AB79" s="661"/>
      <c r="AC79" s="661"/>
      <c r="AD79" s="661"/>
      <c r="AE79" s="661"/>
      <c r="AF79" s="661"/>
      <c r="AG79" s="661"/>
      <c r="AH79" s="661"/>
      <c r="AI79" s="661"/>
      <c r="AJ79" s="661"/>
      <c r="AK79" s="661"/>
      <c r="AL79" s="661"/>
      <c r="AM79" s="661"/>
      <c r="AN79" s="661"/>
      <c r="AO79" s="661"/>
      <c r="AP79" s="661"/>
      <c r="AQ79" s="661"/>
      <c r="AR79" s="661"/>
      <c r="AS79" s="661"/>
      <c r="AT79" s="661"/>
    </row>
    <row r="80" spans="1:52" ht="22.5" customHeight="1">
      <c r="A80" s="370"/>
      <c r="B80" s="412"/>
      <c r="C80" s="412"/>
      <c r="D80" s="412"/>
      <c r="E80" s="412"/>
      <c r="F80" s="412"/>
      <c r="G80" s="412"/>
      <c r="H80" s="412"/>
      <c r="I80" s="412"/>
      <c r="J80" s="412"/>
      <c r="K80" s="412"/>
      <c r="L80" s="412"/>
      <c r="M80" s="412"/>
      <c r="N80" s="412"/>
      <c r="O80" s="412"/>
      <c r="P80" s="412"/>
      <c r="Q80" s="412"/>
      <c r="R80" s="412"/>
      <c r="S80" s="412"/>
      <c r="T80" s="412"/>
      <c r="U80" s="412"/>
      <c r="V80" s="412"/>
      <c r="W80" s="412"/>
      <c r="X80" s="621"/>
      <c r="Y80" s="323"/>
      <c r="Z80" s="661"/>
      <c r="AA80" s="661"/>
      <c r="AB80" s="661"/>
      <c r="AC80" s="661"/>
      <c r="AD80" s="661"/>
      <c r="AE80" s="661"/>
      <c r="AF80" s="661"/>
      <c r="AG80" s="661"/>
      <c r="AH80" s="661"/>
      <c r="AI80" s="661"/>
      <c r="AJ80" s="661"/>
      <c r="AK80" s="661"/>
      <c r="AL80" s="661"/>
      <c r="AM80" s="661"/>
      <c r="AN80" s="661"/>
      <c r="AO80" s="661"/>
      <c r="AP80" s="661"/>
      <c r="AQ80" s="661"/>
      <c r="AR80" s="661"/>
      <c r="AS80" s="661"/>
      <c r="AT80" s="661"/>
    </row>
    <row r="81" spans="1:46" ht="22.5" customHeight="1">
      <c r="A81" s="370"/>
      <c r="B81" s="412"/>
      <c r="C81" s="412"/>
      <c r="D81" s="412"/>
      <c r="E81" s="412"/>
      <c r="F81" s="412"/>
      <c r="G81" s="412"/>
      <c r="H81" s="412"/>
      <c r="I81" s="412"/>
      <c r="J81" s="412"/>
      <c r="K81" s="412"/>
      <c r="L81" s="412"/>
      <c r="M81" s="412"/>
      <c r="N81" s="412"/>
      <c r="O81" s="412"/>
      <c r="P81" s="412"/>
      <c r="Q81" s="412"/>
      <c r="R81" s="412"/>
      <c r="S81" s="412"/>
      <c r="T81" s="412"/>
      <c r="U81" s="412"/>
      <c r="V81" s="412"/>
      <c r="W81" s="412"/>
      <c r="X81" s="621"/>
      <c r="Y81" s="323"/>
      <c r="Z81" s="661"/>
      <c r="AA81" s="661"/>
      <c r="AB81" s="661"/>
      <c r="AC81" s="661"/>
      <c r="AD81" s="661"/>
      <c r="AE81" s="661"/>
      <c r="AF81" s="661"/>
      <c r="AG81" s="661"/>
      <c r="AH81" s="661"/>
      <c r="AI81" s="661"/>
      <c r="AJ81" s="661"/>
      <c r="AK81" s="661"/>
      <c r="AL81" s="661"/>
      <c r="AM81" s="661"/>
      <c r="AN81" s="661"/>
      <c r="AO81" s="661"/>
      <c r="AP81" s="661"/>
      <c r="AQ81" s="661"/>
      <c r="AR81" s="661"/>
      <c r="AS81" s="661"/>
      <c r="AT81" s="661"/>
    </row>
    <row r="82" spans="1:46" ht="19.5" customHeight="1">
      <c r="A82" s="370"/>
      <c r="B82" s="412"/>
      <c r="C82" s="412"/>
      <c r="D82" s="412"/>
      <c r="E82" s="412"/>
      <c r="F82" s="412"/>
      <c r="G82" s="412"/>
      <c r="H82" s="412"/>
      <c r="I82" s="412"/>
      <c r="J82" s="412"/>
      <c r="K82" s="412"/>
      <c r="L82" s="412"/>
      <c r="M82" s="412"/>
      <c r="N82" s="412"/>
      <c r="O82" s="412"/>
      <c r="P82" s="412"/>
      <c r="Q82" s="412"/>
      <c r="R82" s="412"/>
      <c r="S82" s="412"/>
      <c r="T82" s="412"/>
      <c r="U82" s="412"/>
      <c r="V82" s="412"/>
      <c r="W82" s="412"/>
      <c r="X82" s="621"/>
      <c r="Y82" s="323"/>
      <c r="Z82" s="661"/>
      <c r="AA82" s="661"/>
      <c r="AB82" s="661"/>
      <c r="AC82" s="661"/>
      <c r="AD82" s="661"/>
      <c r="AE82" s="661"/>
      <c r="AF82" s="661"/>
      <c r="AG82" s="661"/>
      <c r="AH82" s="661"/>
      <c r="AI82" s="661"/>
      <c r="AJ82" s="661"/>
      <c r="AK82" s="661"/>
      <c r="AL82" s="661"/>
      <c r="AM82" s="661"/>
      <c r="AN82" s="661"/>
      <c r="AO82" s="661"/>
      <c r="AP82" s="661"/>
      <c r="AQ82" s="661"/>
      <c r="AR82" s="661"/>
      <c r="AS82" s="661"/>
      <c r="AT82" s="661"/>
    </row>
    <row r="83" spans="1:46" ht="19.5" customHeight="1">
      <c r="A83" s="371"/>
      <c r="B83" s="413"/>
      <c r="C83" s="413"/>
      <c r="D83" s="413"/>
      <c r="E83" s="413"/>
      <c r="F83" s="413"/>
      <c r="G83" s="413"/>
      <c r="H83" s="413"/>
      <c r="I83" s="413"/>
      <c r="J83" s="413"/>
      <c r="K83" s="413"/>
      <c r="L83" s="413"/>
      <c r="M83" s="413"/>
      <c r="N83" s="413"/>
      <c r="O83" s="413"/>
      <c r="P83" s="413"/>
      <c r="Q83" s="413"/>
      <c r="R83" s="413"/>
      <c r="S83" s="413"/>
      <c r="T83" s="413"/>
      <c r="U83" s="413"/>
      <c r="V83" s="413"/>
      <c r="W83" s="413"/>
      <c r="X83" s="622"/>
      <c r="Y83" s="323"/>
      <c r="Z83" s="661"/>
      <c r="AA83" s="661"/>
      <c r="AB83" s="661"/>
      <c r="AC83" s="661"/>
      <c r="AD83" s="661"/>
      <c r="AE83" s="661"/>
      <c r="AF83" s="661"/>
      <c r="AG83" s="661"/>
      <c r="AH83" s="661"/>
      <c r="AI83" s="661"/>
      <c r="AJ83" s="661"/>
      <c r="AK83" s="661"/>
      <c r="AL83" s="661"/>
      <c r="AM83" s="661"/>
      <c r="AN83" s="661"/>
      <c r="AO83" s="661"/>
      <c r="AP83" s="661"/>
      <c r="AQ83" s="661"/>
      <c r="AR83" s="661"/>
      <c r="AS83" s="661"/>
      <c r="AT83" s="661"/>
    </row>
    <row r="84" spans="1:46" ht="13.5" hidden="1" customHeight="1">
      <c r="A84" s="372"/>
      <c r="B84" s="372"/>
      <c r="C84" s="372"/>
      <c r="D84" s="372"/>
      <c r="E84" s="372"/>
      <c r="F84" s="372"/>
      <c r="G84" s="372"/>
      <c r="H84" s="372"/>
      <c r="I84" s="372"/>
      <c r="J84" s="372"/>
      <c r="K84" s="372"/>
      <c r="L84" s="372"/>
      <c r="M84" s="372"/>
      <c r="N84" s="372"/>
      <c r="O84" s="372"/>
      <c r="P84" s="372"/>
      <c r="Q84" s="372"/>
      <c r="R84" s="372"/>
      <c r="S84" s="372"/>
      <c r="T84" s="372"/>
      <c r="U84" s="372"/>
      <c r="V84" s="372"/>
      <c r="W84" s="372"/>
      <c r="X84" s="372"/>
      <c r="Y84" s="372"/>
      <c r="Z84" s="372"/>
      <c r="AA84" s="372"/>
      <c r="AB84" s="372"/>
      <c r="AC84" s="372"/>
      <c r="AD84" s="372"/>
      <c r="AE84" s="372"/>
      <c r="AF84" s="372"/>
      <c r="AG84" s="372"/>
      <c r="AH84" s="372"/>
      <c r="AI84" s="372"/>
      <c r="AJ84" s="372"/>
      <c r="AK84" s="372"/>
      <c r="AL84" s="372"/>
      <c r="AM84" s="372"/>
      <c r="AN84" s="372"/>
      <c r="AO84" s="372"/>
      <c r="AP84" s="372"/>
      <c r="AQ84" s="372"/>
      <c r="AR84" s="372"/>
      <c r="AS84" s="372"/>
      <c r="AT84" s="372"/>
    </row>
    <row r="85" spans="1:46" ht="13.5" hidden="1" customHeight="1">
      <c r="A85" s="372"/>
      <c r="B85" s="372"/>
      <c r="C85" s="372"/>
      <c r="D85" s="372"/>
      <c r="E85" s="372"/>
      <c r="F85" s="372"/>
      <c r="G85" s="372"/>
      <c r="H85" s="372"/>
      <c r="I85" s="372"/>
      <c r="J85" s="372"/>
      <c r="K85" s="372"/>
      <c r="L85" s="372"/>
      <c r="M85" s="372"/>
      <c r="N85" s="372"/>
      <c r="O85" s="372"/>
      <c r="P85" s="372"/>
      <c r="Q85" s="372"/>
      <c r="R85" s="372"/>
      <c r="S85" s="372"/>
      <c r="T85" s="372"/>
      <c r="U85" s="372"/>
      <c r="V85" s="372"/>
      <c r="W85" s="372"/>
      <c r="X85" s="372"/>
      <c r="Y85" s="372"/>
      <c r="Z85" s="372"/>
      <c r="AA85" s="372"/>
      <c r="AB85" s="372"/>
      <c r="AC85" s="372"/>
      <c r="AD85" s="372"/>
      <c r="AE85" s="372"/>
      <c r="AF85" s="372"/>
      <c r="AG85" s="372"/>
      <c r="AH85" s="372"/>
      <c r="AI85" s="372"/>
      <c r="AJ85" s="372"/>
      <c r="AK85" s="372"/>
      <c r="AL85" s="372"/>
      <c r="AM85" s="372"/>
      <c r="AN85" s="372"/>
      <c r="AO85" s="372"/>
      <c r="AP85" s="372"/>
      <c r="AQ85" s="372"/>
      <c r="AR85" s="372"/>
      <c r="AS85" s="372"/>
      <c r="AT85" s="372"/>
    </row>
    <row r="86" spans="1:46" ht="13.5" hidden="1" customHeight="1">
      <c r="A86" s="322"/>
      <c r="B86" s="322"/>
      <c r="C86" s="322"/>
      <c r="D86" s="322"/>
      <c r="E86" s="322"/>
      <c r="F86" s="322"/>
      <c r="G86" s="322"/>
      <c r="H86" s="322"/>
      <c r="I86" s="322"/>
      <c r="J86" s="322"/>
      <c r="K86" s="322"/>
      <c r="L86" s="322"/>
      <c r="M86" s="322"/>
      <c r="N86" s="322"/>
      <c r="O86" s="322"/>
      <c r="P86" s="322"/>
      <c r="Q86" s="322"/>
      <c r="R86" s="322"/>
      <c r="S86" s="322"/>
      <c r="T86" s="322"/>
      <c r="U86" s="322"/>
      <c r="V86" s="322"/>
      <c r="W86" s="322"/>
      <c r="X86" s="322"/>
      <c r="Y86" s="322"/>
      <c r="Z86" s="322"/>
      <c r="AA86" s="322"/>
      <c r="AB86" s="322"/>
      <c r="AC86" s="322"/>
      <c r="AD86" s="322"/>
      <c r="AE86" s="322"/>
      <c r="AF86" s="322"/>
      <c r="AG86" s="322"/>
      <c r="AH86" s="322"/>
      <c r="AI86" s="322"/>
      <c r="AJ86" s="322"/>
      <c r="AK86" s="322"/>
      <c r="AL86" s="322"/>
      <c r="AM86" s="322"/>
      <c r="AN86" s="322"/>
      <c r="AO86" s="322"/>
      <c r="AP86" s="322"/>
      <c r="AQ86" s="322"/>
      <c r="AR86" s="322"/>
      <c r="AS86" s="322"/>
      <c r="AT86" s="322"/>
    </row>
    <row r="87" spans="1:46" ht="17.5" hidden="1" customHeight="1"/>
    <row r="88" spans="1:46" ht="17.5" hidden="1" customHeight="1"/>
    <row r="89" spans="1:46" ht="17.5" hidden="1" customHeight="1"/>
    <row r="90" spans="1:46" ht="17.5" hidden="1" customHeight="1"/>
    <row r="91" spans="1:46" ht="17.5" hidden="1" customHeight="1"/>
    <row r="92" spans="1:46" ht="17.5" hidden="1" customHeight="1">
      <c r="Z92" s="323"/>
      <c r="AA92" s="323"/>
      <c r="AB92" s="323"/>
      <c r="AC92" s="323"/>
      <c r="AD92" s="323"/>
      <c r="AE92" s="323"/>
      <c r="AF92" s="323"/>
      <c r="AG92" s="323"/>
    </row>
    <row r="93" spans="1:46" ht="17.5" hidden="1" customHeight="1"/>
    <row r="94" spans="1:46" ht="17.5" hidden="1" customHeight="1"/>
    <row r="95" spans="1:46" ht="17.5" hidden="1" customHeight="1"/>
    <row r="96" spans="1:46" ht="17.5" hidden="1" customHeight="1"/>
    <row r="97" s="320" customFormat="1" ht="17.5" hidden="1" customHeight="1"/>
    <row r="98" s="320" customFormat="1" ht="17.5" hidden="1" customHeight="1"/>
    <row r="99" s="320" customFormat="1" ht="17.5" hidden="1" customHeight="1"/>
    <row r="100" s="320" customFormat="1" ht="17.5" hidden="1" customHeight="1"/>
    <row r="101" s="320" customFormat="1" ht="17.5" hidden="1" customHeight="1"/>
    <row r="102" s="320" customFormat="1" ht="17.5" hidden="1" customHeight="1"/>
    <row r="103" s="320" customFormat="1" ht="17.5" hidden="1" customHeight="1"/>
    <row r="104" s="320" customFormat="1" ht="17.5" hidden="1" customHeight="1"/>
    <row r="105" s="320" customFormat="1" ht="17.5" hidden="1" customHeight="1"/>
    <row r="106" s="320" customFormat="1" ht="17.5" hidden="1" customHeight="1"/>
    <row r="107" s="320" customFormat="1" ht="17.5" hidden="1" customHeight="1"/>
    <row r="108" s="320" customFormat="1" ht="17.5" hidden="1" customHeight="1"/>
    <row r="109" s="320" customFormat="1" ht="17.5" hidden="1" customHeight="1"/>
    <row r="110" s="320" customFormat="1" ht="17.5" hidden="1" customHeight="1"/>
    <row r="111" s="320" customFormat="1" ht="17.5" hidden="1" customHeight="1"/>
    <row r="112" s="320" customFormat="1" ht="17.5" hidden="1" customHeight="1"/>
    <row r="113" s="320" customFormat="1" ht="17.5" hidden="1" customHeight="1"/>
    <row r="114" s="320" customFormat="1" ht="17.5" hidden="1" customHeight="1"/>
    <row r="115" s="320" customFormat="1" ht="17.5" hidden="1" customHeight="1"/>
    <row r="116" s="320" customFormat="1" ht="17.5" hidden="1" customHeight="1"/>
    <row r="117" s="320" customFormat="1" ht="17.5" hidden="1" customHeight="1"/>
    <row r="118" s="320" customFormat="1" ht="17.5" hidden="1" customHeight="1"/>
    <row r="119" s="320" customFormat="1" ht="17.5" hidden="1" customHeight="1"/>
    <row r="120" s="320" customFormat="1" ht="17.5" hidden="1" customHeight="1"/>
    <row r="121" s="320" customFormat="1" ht="17.5" hidden="1" customHeight="1"/>
    <row r="122" s="320" customFormat="1" ht="17.5" hidden="1" customHeight="1"/>
    <row r="123" s="320" customFormat="1" ht="17.5" hidden="1" customHeight="1"/>
    <row r="124" s="320" customFormat="1" ht="17.5" hidden="1" customHeight="1"/>
    <row r="125" s="320" customFormat="1" ht="17.5" hidden="1" customHeight="1"/>
    <row r="126" s="320" customFormat="1" ht="17.5" hidden="1" customHeight="1"/>
    <row r="127" s="320" customFormat="1" ht="17.5" hidden="1" customHeight="1"/>
    <row r="128" s="320" customFormat="1" ht="17.5" hidden="1" customHeight="1"/>
    <row r="129" s="320" customFormat="1" ht="17.5" hidden="1" customHeight="1"/>
    <row r="130" s="320" customFormat="1" ht="17.5" hidden="1" customHeight="1"/>
    <row r="131" s="320" customFormat="1" ht="17.5" hidden="1" customHeight="1"/>
    <row r="132" s="320" customFormat="1" ht="17.5" hidden="1" customHeight="1"/>
    <row r="133" s="320" customFormat="1" ht="17.5" hidden="1" customHeight="1"/>
    <row r="134" s="320" customFormat="1" ht="17.5" hidden="1" customHeight="1"/>
    <row r="135" s="320" customFormat="1" ht="17.5" hidden="1" customHeight="1"/>
    <row r="136" s="320" customFormat="1" ht="17.5" hidden="1" customHeight="1"/>
    <row r="137" s="320" customFormat="1" ht="17.5" hidden="1" customHeight="1"/>
    <row r="138" s="320" customFormat="1" ht="17.5" hidden="1" customHeight="1"/>
    <row r="139" s="320" customFormat="1" ht="17.5" hidden="1" customHeight="1"/>
    <row r="140" s="320" customFormat="1" ht="17.5" hidden="1" customHeight="1"/>
    <row r="141" s="320" customFormat="1" ht="17.5" hidden="1" customHeight="1"/>
    <row r="142" s="320" customFormat="1" ht="17.5" hidden="1" customHeight="1"/>
    <row r="143" s="320" customFormat="1"/>
    <row r="144" s="320" customFormat="1"/>
    <row r="145" s="320" customFormat="1"/>
    <row r="146" s="320" customFormat="1"/>
    <row r="147" s="320" customFormat="1"/>
    <row r="148" s="320" customFormat="1"/>
    <row r="149" s="320" customFormat="1"/>
    <row r="150" s="320" customFormat="1"/>
    <row r="151" s="320" customFormat="1"/>
    <row r="152" s="320" customFormat="1"/>
    <row r="153" s="320" customFormat="1"/>
    <row r="154" s="320" customFormat="1"/>
    <row r="155" s="320" customFormat="1"/>
    <row r="156" s="320" customFormat="1"/>
    <row r="157" s="320" customFormat="1"/>
    <row r="158" s="320" customFormat="1"/>
    <row r="159" s="320" customFormat="1"/>
    <row r="160" s="320" customFormat="1"/>
    <row r="161" s="320" customFormat="1"/>
    <row r="162" s="320" customFormat="1"/>
    <row r="163" s="320" customFormat="1"/>
    <row r="164" s="320" customFormat="1"/>
    <row r="165" s="320" customFormat="1"/>
    <row r="166" s="320" customFormat="1"/>
    <row r="167" s="320" customFormat="1"/>
    <row r="168" s="320" customFormat="1"/>
    <row r="169" s="320" customFormat="1"/>
    <row r="170" s="320" customFormat="1"/>
    <row r="171" s="320" customFormat="1"/>
    <row r="172" s="320" customFormat="1"/>
    <row r="173" s="320" customFormat="1"/>
    <row r="174" s="320" customFormat="1"/>
    <row r="175" s="320" customFormat="1"/>
    <row r="176" s="320" customFormat="1"/>
    <row r="177" s="320" customFormat="1"/>
    <row r="178" s="320" customFormat="1"/>
    <row r="179" s="320" customFormat="1"/>
    <row r="180" s="320" customFormat="1"/>
  </sheetData>
  <sheetProtection algorithmName="SHA-512" hashValue="8CC1pq8Xc0Ytmb4VEQ4QbLWJVAgMVoc7cAWiQDScE0Mg9Mc98PYCEqy1QFJ3ZEHbSB7vYadXfp7FWB8iw6BqXQ==" saltValue="EoiUEhgL1VP82xP5goNF5w==" spinCount="100000" sheet="1" objects="1" scenarios="1"/>
  <mergeCells count="205">
    <mergeCell ref="B3:K3"/>
    <mergeCell ref="AF3:AI3"/>
    <mergeCell ref="AJ3:AS3"/>
    <mergeCell ref="AF4:AI4"/>
    <mergeCell ref="AJ4:AS4"/>
    <mergeCell ref="AF5:AI5"/>
    <mergeCell ref="AJ5:AO5"/>
    <mergeCell ref="AP5:AS5"/>
    <mergeCell ref="AF6:AI6"/>
    <mergeCell ref="AJ6:AO6"/>
    <mergeCell ref="AP6:AS6"/>
    <mergeCell ref="AF7:AI7"/>
    <mergeCell ref="AJ7:AO7"/>
    <mergeCell ref="AP7:AS7"/>
    <mergeCell ref="Z9:AB9"/>
    <mergeCell ref="AD9:AF9"/>
    <mergeCell ref="AH9:AK9"/>
    <mergeCell ref="AC10:AL10"/>
    <mergeCell ref="A11:Y11"/>
    <mergeCell ref="Z11:AT11"/>
    <mergeCell ref="K12:N12"/>
    <mergeCell ref="P12:Q12"/>
    <mergeCell ref="S12:Y12"/>
    <mergeCell ref="AM12:AP12"/>
    <mergeCell ref="AR12:AS12"/>
    <mergeCell ref="A13:R13"/>
    <mergeCell ref="Z13:AT13"/>
    <mergeCell ref="A15:G15"/>
    <mergeCell ref="H15:R15"/>
    <mergeCell ref="S15:Y15"/>
    <mergeCell ref="Z15:AF15"/>
    <mergeCell ref="AG15:AT15"/>
    <mergeCell ref="A16:K16"/>
    <mergeCell ref="Z16:AM16"/>
    <mergeCell ref="B19:E19"/>
    <mergeCell ref="AA19:AD19"/>
    <mergeCell ref="A23:D23"/>
    <mergeCell ref="E23:R23"/>
    <mergeCell ref="Z23:AT23"/>
    <mergeCell ref="S24:Y24"/>
    <mergeCell ref="Z24:AT24"/>
    <mergeCell ref="Z25:AT25"/>
    <mergeCell ref="Z26:AT26"/>
    <mergeCell ref="Z27:AT27"/>
    <mergeCell ref="A28:R28"/>
    <mergeCell ref="Z28:AT28"/>
    <mergeCell ref="Z29:AT29"/>
    <mergeCell ref="Z30:AT30"/>
    <mergeCell ref="A31:D31"/>
    <mergeCell ref="E31:R31"/>
    <mergeCell ref="Z31:AT31"/>
    <mergeCell ref="A32:D32"/>
    <mergeCell ref="E32:R32"/>
    <mergeCell ref="T32:X32"/>
    <mergeCell ref="Z32:AT32"/>
    <mergeCell ref="C37:T37"/>
    <mergeCell ref="U37:X37"/>
    <mergeCell ref="C38:T38"/>
    <mergeCell ref="U38:X38"/>
    <mergeCell ref="C39:T39"/>
    <mergeCell ref="U39:X39"/>
    <mergeCell ref="C40:T40"/>
    <mergeCell ref="U40:X40"/>
    <mergeCell ref="C41:T41"/>
    <mergeCell ref="U41:X41"/>
    <mergeCell ref="C42:T42"/>
    <mergeCell ref="U42:X42"/>
    <mergeCell ref="C43:T43"/>
    <mergeCell ref="U43:X43"/>
    <mergeCell ref="C44:T44"/>
    <mergeCell ref="U44:X44"/>
    <mergeCell ref="C45:T45"/>
    <mergeCell ref="U45:X45"/>
    <mergeCell ref="C46:T46"/>
    <mergeCell ref="U46:X46"/>
    <mergeCell ref="Y47:AB47"/>
    <mergeCell ref="AK47:AO47"/>
    <mergeCell ref="AP47:AT47"/>
    <mergeCell ref="Y48:AB48"/>
    <mergeCell ref="AK48:AO48"/>
    <mergeCell ref="AP48:AT48"/>
    <mergeCell ref="A55:H55"/>
    <mergeCell ref="I55:P55"/>
    <mergeCell ref="Q55:AT55"/>
    <mergeCell ref="J56:P56"/>
    <mergeCell ref="J57:P57"/>
    <mergeCell ref="I58:K58"/>
    <mergeCell ref="L58:P58"/>
    <mergeCell ref="J59:P59"/>
    <mergeCell ref="A60:B60"/>
    <mergeCell ref="C60:H60"/>
    <mergeCell ref="J60:P60"/>
    <mergeCell ref="A61:P61"/>
    <mergeCell ref="Q62:AC62"/>
    <mergeCell ref="AD62:AT62"/>
    <mergeCell ref="Q63:AB63"/>
    <mergeCell ref="AE63:AG63"/>
    <mergeCell ref="AI63:AJ63"/>
    <mergeCell ref="AL63:AM63"/>
    <mergeCell ref="AO63:AP63"/>
    <mergeCell ref="AQ63:AT63"/>
    <mergeCell ref="Q64:AB64"/>
    <mergeCell ref="AD64:AG64"/>
    <mergeCell ref="AH64:AT64"/>
    <mergeCell ref="A65:F65"/>
    <mergeCell ref="Q65:AB65"/>
    <mergeCell ref="AD65:AT65"/>
    <mergeCell ref="A69:C69"/>
    <mergeCell ref="D69:P69"/>
    <mergeCell ref="Q69:X69"/>
    <mergeCell ref="R70:T70"/>
    <mergeCell ref="V70:X70"/>
    <mergeCell ref="Q71:T71"/>
    <mergeCell ref="U71:W71"/>
    <mergeCell ref="R72:W72"/>
    <mergeCell ref="A73:P73"/>
    <mergeCell ref="Q73:X73"/>
    <mergeCell ref="B74:D74"/>
    <mergeCell ref="F74:H74"/>
    <mergeCell ref="J74:M74"/>
    <mergeCell ref="B75:E75"/>
    <mergeCell ref="G75:H75"/>
    <mergeCell ref="I75:P75"/>
    <mergeCell ref="A78:W78"/>
    <mergeCell ref="B5:AD6"/>
    <mergeCell ref="A9:E10"/>
    <mergeCell ref="F9:O10"/>
    <mergeCell ref="P9:T10"/>
    <mergeCell ref="U9:U10"/>
    <mergeCell ref="V9:X10"/>
    <mergeCell ref="AN9:AN10"/>
    <mergeCell ref="AO9:AO10"/>
    <mergeCell ref="AP9:AQ10"/>
    <mergeCell ref="AR9:AR10"/>
    <mergeCell ref="AS9:AT10"/>
    <mergeCell ref="S13:Y14"/>
    <mergeCell ref="S16:Y17"/>
    <mergeCell ref="S19:S20"/>
    <mergeCell ref="T19:W20"/>
    <mergeCell ref="X19:Y20"/>
    <mergeCell ref="A20:R22"/>
    <mergeCell ref="Z20:AT22"/>
    <mergeCell ref="A24:B27"/>
    <mergeCell ref="C24:F25"/>
    <mergeCell ref="G24:N25"/>
    <mergeCell ref="P24:P25"/>
    <mergeCell ref="Q24:R25"/>
    <mergeCell ref="C26:F27"/>
    <mergeCell ref="G26:N27"/>
    <mergeCell ref="P26:P27"/>
    <mergeCell ref="Q26:R27"/>
    <mergeCell ref="A29:R30"/>
    <mergeCell ref="A35:T36"/>
    <mergeCell ref="U35:X36"/>
    <mergeCell ref="Y35:AB36"/>
    <mergeCell ref="AC35:AG36"/>
    <mergeCell ref="AH35:AJ36"/>
    <mergeCell ref="AK35:AO36"/>
    <mergeCell ref="AP35:AT36"/>
    <mergeCell ref="A37:B38"/>
    <mergeCell ref="Y37:AB38"/>
    <mergeCell ref="AC37:AG38"/>
    <mergeCell ref="AH37:AJ38"/>
    <mergeCell ref="AK37:AO38"/>
    <mergeCell ref="AP37:AT38"/>
    <mergeCell ref="A39:B40"/>
    <mergeCell ref="Y39:AB40"/>
    <mergeCell ref="AC39:AG40"/>
    <mergeCell ref="AH39:AJ40"/>
    <mergeCell ref="AK39:AO40"/>
    <mergeCell ref="AP39:AT40"/>
    <mergeCell ref="A41:B42"/>
    <mergeCell ref="Y41:AB42"/>
    <mergeCell ref="AC41:AG42"/>
    <mergeCell ref="AH41:AJ42"/>
    <mergeCell ref="AK41:AO42"/>
    <mergeCell ref="AP41:AT42"/>
    <mergeCell ref="A43:B44"/>
    <mergeCell ref="Y43:AB44"/>
    <mergeCell ref="AC43:AG44"/>
    <mergeCell ref="AH43:AJ44"/>
    <mergeCell ref="AK43:AO44"/>
    <mergeCell ref="AP43:AT44"/>
    <mergeCell ref="A45:B46"/>
    <mergeCell ref="Y45:AB46"/>
    <mergeCell ref="AC45:AG46"/>
    <mergeCell ref="AH45:AJ46"/>
    <mergeCell ref="AK45:AO46"/>
    <mergeCell ref="AP45:AT46"/>
    <mergeCell ref="C47:D48"/>
    <mergeCell ref="E47:F48"/>
    <mergeCell ref="G47:G48"/>
    <mergeCell ref="H47:H48"/>
    <mergeCell ref="I47:T48"/>
    <mergeCell ref="U47:X48"/>
    <mergeCell ref="AC47:AJ48"/>
    <mergeCell ref="Q56:AT61"/>
    <mergeCell ref="A62:P64"/>
    <mergeCell ref="D70:P72"/>
    <mergeCell ref="A71:A72"/>
    <mergeCell ref="B71:B72"/>
    <mergeCell ref="Q74:W75"/>
    <mergeCell ref="X74:X75"/>
    <mergeCell ref="A79:X83"/>
    <mergeCell ref="Z69:AT83"/>
  </mergeCells>
  <phoneticPr fontId="3"/>
  <pageMargins left="0.70866141732283472" right="0.31496062992125984" top="0.55118110236220474" bottom="0.35433070866141736" header="0.31496062992125984" footer="0.31496062992125984"/>
  <pageSetup paperSize="9" scale="56" fitToWidth="1" fitToHeight="1" orientation="portrait" usePrinterDefaults="1"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F0"/>
  </sheetPr>
  <dimension ref="A1:F17"/>
  <sheetViews>
    <sheetView showGridLines="0" zoomScaleSheetLayoutView="100" workbookViewId="0">
      <pane ySplit="1" topLeftCell="A2" activePane="bottomLeft" state="frozen"/>
      <selection pane="bottomLeft" activeCell="A2" sqref="A2"/>
    </sheetView>
  </sheetViews>
  <sheetFormatPr defaultColWidth="0" defaultRowHeight="18.75" zeroHeight="1"/>
  <cols>
    <col min="1" max="2" width="3.6328125" style="1" customWidth="1"/>
    <col min="3" max="3" width="22.08984375" style="1" customWidth="1"/>
    <col min="4" max="4" width="5.26953125" style="1" bestFit="1" customWidth="1"/>
    <col min="5" max="5" width="10.453125" style="1" customWidth="1"/>
    <col min="6" max="6" width="80.6328125" style="1" customWidth="1"/>
    <col min="7" max="16384" width="9" style="1" hidden="1" customWidth="1"/>
  </cols>
  <sheetData>
    <row r="1" spans="1:6" ht="49.5" customHeight="1">
      <c r="A1" s="3" t="s">
        <v>9593</v>
      </c>
    </row>
    <row r="2" spans="1:6" ht="13.5" customHeight="1">
      <c r="B2" s="6"/>
    </row>
    <row r="3" spans="1:6">
      <c r="B3" s="7" t="s">
        <v>1135</v>
      </c>
      <c r="C3" s="13" t="s">
        <v>9594</v>
      </c>
      <c r="D3" s="20" t="s">
        <v>3311</v>
      </c>
      <c r="E3" s="7" t="s">
        <v>9604</v>
      </c>
      <c r="F3" s="7" t="s">
        <v>9602</v>
      </c>
    </row>
    <row r="4" spans="1:6" ht="39.65" customHeight="1">
      <c r="B4" s="8">
        <v>1</v>
      </c>
      <c r="C4" s="14" t="s">
        <v>9601</v>
      </c>
      <c r="D4" s="34" t="s">
        <v>9596</v>
      </c>
      <c r="E4" s="30" t="s">
        <v>9525</v>
      </c>
      <c r="F4" s="14" t="s">
        <v>9605</v>
      </c>
    </row>
    <row r="5" spans="1:6" ht="39.65" customHeight="1">
      <c r="B5" s="8">
        <v>2</v>
      </c>
      <c r="C5" s="14" t="s">
        <v>9595</v>
      </c>
      <c r="D5" s="34" t="s">
        <v>9596</v>
      </c>
      <c r="E5" s="30" t="s">
        <v>9525</v>
      </c>
      <c r="F5" s="779" t="s">
        <v>9470</v>
      </c>
    </row>
    <row r="6" spans="1:6" ht="39.65" customHeight="1">
      <c r="B6" s="8">
        <v>3</v>
      </c>
      <c r="C6" s="14" t="s">
        <v>1571</v>
      </c>
      <c r="D6" s="34" t="s">
        <v>9596</v>
      </c>
      <c r="E6" s="30" t="s">
        <v>9525</v>
      </c>
      <c r="F6" s="779" t="s">
        <v>9598</v>
      </c>
    </row>
    <row r="7" spans="1:6" ht="39.65" customHeight="1">
      <c r="B7" s="8">
        <v>4</v>
      </c>
      <c r="C7" s="14" t="s">
        <v>9599</v>
      </c>
      <c r="D7" s="34" t="s">
        <v>9596</v>
      </c>
      <c r="E7" s="30" t="s">
        <v>9525</v>
      </c>
      <c r="F7" s="779" t="s">
        <v>9600</v>
      </c>
    </row>
    <row r="8" spans="1:6" ht="39.65" customHeight="1">
      <c r="B8" s="8">
        <v>5</v>
      </c>
      <c r="C8" s="779" t="s">
        <v>82</v>
      </c>
      <c r="D8" s="34" t="s">
        <v>9596</v>
      </c>
      <c r="E8" s="782" t="s">
        <v>9619</v>
      </c>
      <c r="F8" s="779" t="s">
        <v>2101</v>
      </c>
    </row>
    <row r="9" spans="1:6" ht="55" customHeight="1">
      <c r="B9" s="778">
        <v>6</v>
      </c>
      <c r="C9" s="780" t="s">
        <v>6372</v>
      </c>
      <c r="D9" s="781" t="s">
        <v>9596</v>
      </c>
      <c r="E9" s="781" t="str">
        <f>IF(入力フォーム!H44="有","必須","不要")</f>
        <v>不要</v>
      </c>
      <c r="F9" s="780" t="s">
        <v>11081</v>
      </c>
    </row>
    <row r="10" spans="1:6" ht="39.65" customHeight="1">
      <c r="B10" s="8">
        <v>7</v>
      </c>
      <c r="C10" s="14" t="s">
        <v>3955</v>
      </c>
      <c r="D10" s="34" t="s">
        <v>9596</v>
      </c>
      <c r="E10" s="783" t="str">
        <f>IF(OR(入力フォーム!H164&gt;0,入力フォーム!H74="現況地目や共有持分割合等の単位にまとめて届出"),"必須","不要")</f>
        <v>不要</v>
      </c>
      <c r="F10" s="779" t="s">
        <v>9669</v>
      </c>
    </row>
    <row r="11" spans="1:6" ht="39.65" customHeight="1">
      <c r="B11" s="8">
        <v>8</v>
      </c>
      <c r="C11" s="14" t="s">
        <v>9622</v>
      </c>
      <c r="D11" s="34" t="s">
        <v>9596</v>
      </c>
      <c r="E11" s="783" t="str">
        <f>IF(入力フォーム!H15="国外","必須","不要")</f>
        <v>不要</v>
      </c>
      <c r="F11" s="779" t="s">
        <v>9623</v>
      </c>
    </row>
    <row r="17" s="1" customFormat="1"/>
  </sheetData>
  <phoneticPr fontId="3"/>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sheetPr>
  <dimension ref="A1:L55"/>
  <sheetViews>
    <sheetView showGridLines="0" zoomScaleSheetLayoutView="100" workbookViewId="0">
      <pane ySplit="1" topLeftCell="A2" activePane="bottomLeft" state="frozen"/>
      <selection pane="bottomLeft" activeCell="G19" sqref="G19"/>
    </sheetView>
  </sheetViews>
  <sheetFormatPr defaultColWidth="0" defaultRowHeight="18.75" zeroHeight="1"/>
  <cols>
    <col min="1" max="3" width="2.90625" style="2" customWidth="1"/>
    <col min="4" max="5" width="6.453125" style="2" customWidth="1"/>
    <col min="6" max="6" width="33.08984375" style="2" customWidth="1"/>
    <col min="7" max="7" width="15.90625" style="2" customWidth="1"/>
    <col min="8" max="8" width="38.90625" style="1" customWidth="1"/>
    <col min="9" max="9" width="17.90625" style="44" customWidth="1"/>
    <col min="10" max="10" width="92.08984375" style="2" customWidth="1"/>
    <col min="11" max="11" width="1.6328125" style="2" hidden="1" customWidth="1"/>
    <col min="12" max="12" width="0" style="2" hidden="1" customWidth="1"/>
    <col min="13" max="16384" width="9" style="2" hidden="1" customWidth="1"/>
  </cols>
  <sheetData>
    <row r="1" spans="1:12" ht="126" customHeight="1">
      <c r="A1" s="784" t="s">
        <v>9839</v>
      </c>
      <c r="B1" s="785"/>
      <c r="C1" s="785"/>
      <c r="D1" s="785"/>
      <c r="E1" s="785"/>
      <c r="F1" s="785"/>
    </row>
    <row r="2" spans="1:12" ht="13.5" customHeight="1"/>
    <row r="3" spans="1:12" s="45" customFormat="1" ht="24">
      <c r="B3" s="4" t="s">
        <v>9674</v>
      </c>
      <c r="C3" s="786"/>
      <c r="D3" s="786"/>
      <c r="E3" s="786"/>
      <c r="H3" s="799"/>
      <c r="I3" s="799"/>
      <c r="J3" s="44"/>
      <c r="L3" s="799"/>
    </row>
    <row r="4" spans="1:12" s="45" customFormat="1" ht="24">
      <c r="C4" s="787" t="s">
        <v>9820</v>
      </c>
      <c r="E4" s="786"/>
      <c r="H4" s="799"/>
      <c r="I4" s="799"/>
      <c r="J4" s="44"/>
      <c r="L4" s="799"/>
    </row>
    <row r="5" spans="1:12" s="45" customFormat="1" ht="24">
      <c r="C5" s="787"/>
      <c r="D5" s="790" t="s">
        <v>9817</v>
      </c>
      <c r="E5" s="786"/>
      <c r="H5" s="799"/>
      <c r="I5" s="799"/>
      <c r="J5" s="44"/>
      <c r="L5" s="799"/>
    </row>
    <row r="6" spans="1:12" s="45" customFormat="1" ht="24">
      <c r="C6" s="787"/>
      <c r="D6" s="48" t="s">
        <v>6857</v>
      </c>
      <c r="E6" s="786"/>
      <c r="H6" s="799"/>
      <c r="I6" s="799"/>
      <c r="J6" s="44"/>
      <c r="L6" s="799"/>
    </row>
    <row r="7" spans="1:12" s="45" customFormat="1" ht="24">
      <c r="C7" s="787"/>
      <c r="D7" s="48" t="s">
        <v>9845</v>
      </c>
      <c r="E7" s="786"/>
      <c r="H7" s="799"/>
      <c r="I7" s="799"/>
      <c r="J7" s="44"/>
      <c r="L7" s="799"/>
    </row>
    <row r="8" spans="1:12" s="45" customFormat="1" ht="24">
      <c r="C8" s="787"/>
      <c r="D8" s="48" t="s">
        <v>9813</v>
      </c>
      <c r="E8" s="786"/>
      <c r="H8" s="799"/>
      <c r="I8" s="799"/>
      <c r="J8" s="44"/>
      <c r="L8" s="799"/>
    </row>
    <row r="9" spans="1:12" s="45" customFormat="1" ht="24">
      <c r="C9" s="787"/>
      <c r="D9" s="48" t="s">
        <v>4764</v>
      </c>
      <c r="E9" s="786"/>
      <c r="H9" s="799"/>
      <c r="I9" s="799"/>
      <c r="J9" s="44"/>
      <c r="L9" s="799"/>
    </row>
    <row r="10" spans="1:12" s="45" customFormat="1" ht="24">
      <c r="C10" s="787"/>
      <c r="D10" s="48" t="s">
        <v>1386</v>
      </c>
      <c r="E10" s="786"/>
      <c r="H10" s="799"/>
      <c r="I10" s="799"/>
      <c r="J10" s="44"/>
      <c r="L10" s="799"/>
    </row>
    <row r="11" spans="1:12" s="45" customFormat="1" ht="24">
      <c r="C11" s="787"/>
      <c r="D11" s="48" t="s">
        <v>9814</v>
      </c>
      <c r="E11" s="786"/>
      <c r="H11" s="799"/>
      <c r="I11" s="799"/>
      <c r="J11" s="44"/>
      <c r="L11" s="799"/>
    </row>
    <row r="12" spans="1:12" s="45" customFormat="1" ht="24">
      <c r="C12" s="787"/>
      <c r="D12" s="790" t="s">
        <v>9818</v>
      </c>
      <c r="E12" s="786"/>
      <c r="H12" s="799"/>
      <c r="I12" s="799"/>
      <c r="J12" s="44"/>
      <c r="L12" s="799"/>
    </row>
    <row r="13" spans="1:12" s="45" customFormat="1" ht="24">
      <c r="C13" s="787"/>
      <c r="D13" s="48" t="s">
        <v>5088</v>
      </c>
      <c r="E13" s="786"/>
      <c r="H13" s="799"/>
      <c r="I13" s="799"/>
      <c r="J13" s="44"/>
      <c r="L13" s="799"/>
    </row>
    <row r="14" spans="1:12" s="45" customFormat="1" ht="24">
      <c r="C14" s="787"/>
      <c r="D14" s="48" t="s">
        <v>5221</v>
      </c>
      <c r="E14" s="786"/>
      <c r="H14" s="799"/>
      <c r="I14" s="799"/>
      <c r="J14" s="44"/>
      <c r="L14" s="799"/>
    </row>
    <row r="15" spans="1:12" s="45" customFormat="1" ht="24">
      <c r="C15" s="787"/>
      <c r="D15" s="48" t="s">
        <v>9815</v>
      </c>
      <c r="E15" s="786"/>
      <c r="H15" s="799"/>
      <c r="I15" s="799"/>
      <c r="J15" s="44"/>
      <c r="L15" s="799"/>
    </row>
    <row r="16" spans="1:12" s="45" customFormat="1" ht="18.75" customHeight="1">
      <c r="C16" s="9" t="s">
        <v>1135</v>
      </c>
      <c r="D16" s="13" t="s">
        <v>6180</v>
      </c>
      <c r="E16" s="20"/>
      <c r="F16" s="7"/>
      <c r="G16" s="9" t="s">
        <v>9525</v>
      </c>
      <c r="H16" s="9" t="s">
        <v>9608</v>
      </c>
      <c r="I16" s="9" t="s">
        <v>3568</v>
      </c>
      <c r="J16" s="284" t="s">
        <v>9574</v>
      </c>
      <c r="L16" s="799"/>
    </row>
    <row r="17" spans="2:12" s="45" customFormat="1" ht="49.5">
      <c r="C17" s="56" t="s">
        <v>8852</v>
      </c>
      <c r="D17" s="24" t="s">
        <v>8016</v>
      </c>
      <c r="E17" s="260" t="s">
        <v>9812</v>
      </c>
      <c r="F17" s="56"/>
      <c r="G17" s="794" t="str">
        <f>IF(ISBLANK(H17),"必須","入力済")</f>
        <v>入力済</v>
      </c>
      <c r="H17" s="800" t="s">
        <v>11090</v>
      </c>
      <c r="I17" s="808" t="s">
        <v>9690</v>
      </c>
      <c r="J17" s="812" t="s">
        <v>8428</v>
      </c>
      <c r="L17" s="799"/>
    </row>
    <row r="18" spans="2:12" s="45" customFormat="1" ht="33">
      <c r="C18" s="56" t="s">
        <v>9228</v>
      </c>
      <c r="D18" s="24"/>
      <c r="E18" s="56" t="s">
        <v>9712</v>
      </c>
      <c r="F18" s="56"/>
      <c r="G18" s="794" t="str">
        <f>IF(ISBLANK(H18),"必須","入力済")</f>
        <v>入力済</v>
      </c>
      <c r="H18" s="800" t="s">
        <v>9742</v>
      </c>
      <c r="I18" s="809" t="s">
        <v>8699</v>
      </c>
      <c r="J18" s="812" t="s">
        <v>5981</v>
      </c>
      <c r="L18" s="799"/>
    </row>
    <row r="19" spans="2:12" s="45" customFormat="1" ht="27" customHeight="1">
      <c r="C19" s="786"/>
      <c r="D19" s="786"/>
      <c r="E19" s="786"/>
      <c r="H19" s="799"/>
      <c r="I19" s="799"/>
      <c r="J19" s="44"/>
      <c r="L19" s="799"/>
    </row>
    <row r="20" spans="2:12" s="45" customFormat="1" ht="24">
      <c r="B20" s="4" t="s">
        <v>9766</v>
      </c>
      <c r="C20" s="786"/>
      <c r="D20" s="786"/>
      <c r="E20" s="786"/>
      <c r="H20" s="799"/>
      <c r="I20" s="799"/>
      <c r="J20" s="44"/>
      <c r="L20" s="799"/>
    </row>
    <row r="21" spans="2:12" s="45" customFormat="1">
      <c r="C21" s="45" t="s">
        <v>9606</v>
      </c>
      <c r="E21" s="786"/>
      <c r="H21" s="799"/>
      <c r="I21" s="799"/>
      <c r="J21" s="44"/>
      <c r="K21" s="799"/>
      <c r="L21" s="799"/>
    </row>
    <row r="22" spans="2:12" s="45" customFormat="1" ht="18.75" customHeight="1">
      <c r="C22" s="9" t="s">
        <v>1135</v>
      </c>
      <c r="D22" s="13" t="s">
        <v>6180</v>
      </c>
      <c r="E22" s="20"/>
      <c r="F22" s="7"/>
      <c r="G22" s="9" t="s">
        <v>9525</v>
      </c>
      <c r="H22" s="801" t="s">
        <v>9608</v>
      </c>
      <c r="I22" s="9" t="s">
        <v>3568</v>
      </c>
      <c r="J22" s="284" t="s">
        <v>9574</v>
      </c>
      <c r="K22" s="799"/>
      <c r="L22" s="799"/>
    </row>
    <row r="23" spans="2:12" s="45" customFormat="1" ht="33" customHeight="1">
      <c r="C23" s="56" t="s">
        <v>8852</v>
      </c>
      <c r="D23" s="24" t="s">
        <v>9609</v>
      </c>
      <c r="E23" s="56" t="s">
        <v>224</v>
      </c>
      <c r="F23" s="56"/>
      <c r="G23" s="794" t="str">
        <f>IF(ISBLANK(H23),"必須","入力済")</f>
        <v>必須</v>
      </c>
      <c r="H23" s="802"/>
      <c r="I23" s="808" t="s">
        <v>7319</v>
      </c>
      <c r="J23" s="813" t="s">
        <v>9771</v>
      </c>
      <c r="K23" s="799"/>
      <c r="L23" s="799"/>
    </row>
    <row r="24" spans="2:12" s="45" customFormat="1" ht="33" customHeight="1">
      <c r="C24" s="56" t="s">
        <v>9228</v>
      </c>
      <c r="D24" s="24"/>
      <c r="E24" s="56" t="s">
        <v>235</v>
      </c>
      <c r="F24" s="56"/>
      <c r="G24" s="794" t="str">
        <f>IF(ISBLANK(H24),"必須","入力済")</f>
        <v>必須</v>
      </c>
      <c r="H24" s="803"/>
      <c r="I24" s="808" t="s">
        <v>9688</v>
      </c>
      <c r="J24" s="291" t="s">
        <v>9772</v>
      </c>
      <c r="K24" s="799"/>
      <c r="L24" s="799"/>
    </row>
    <row r="25" spans="2:12" s="45" customFormat="1" ht="33" customHeight="1">
      <c r="C25" s="56" t="s">
        <v>1052</v>
      </c>
      <c r="D25" s="24"/>
      <c r="E25" s="56" t="s">
        <v>5719</v>
      </c>
      <c r="F25" s="56"/>
      <c r="G25" s="794" t="str">
        <f>IF(ISBLANK(H25),"必須","入力済")</f>
        <v>必須</v>
      </c>
      <c r="H25" s="804"/>
      <c r="I25" s="809" t="s">
        <v>8699</v>
      </c>
      <c r="J25" s="814" t="s">
        <v>9773</v>
      </c>
      <c r="K25" s="799"/>
      <c r="L25" s="799"/>
    </row>
    <row r="26" spans="2:12" s="45" customFormat="1" ht="33" customHeight="1">
      <c r="C26" s="56" t="s">
        <v>361</v>
      </c>
      <c r="D26" s="24"/>
      <c r="E26" s="56" t="s">
        <v>9556</v>
      </c>
      <c r="F26" s="56"/>
      <c r="G26" s="794" t="str">
        <f>IF(ISBLANK(H26),"必須","入力済")</f>
        <v>必須</v>
      </c>
      <c r="H26" s="804"/>
      <c r="I26" s="809" t="s">
        <v>8699</v>
      </c>
      <c r="J26" s="814" t="s">
        <v>5031</v>
      </c>
      <c r="K26" s="799"/>
      <c r="L26" s="799"/>
    </row>
    <row r="27" spans="2:12" s="45" customFormat="1" ht="33">
      <c r="C27" s="56" t="s">
        <v>8517</v>
      </c>
      <c r="D27" s="24"/>
      <c r="E27" s="281" t="s">
        <v>9558</v>
      </c>
      <c r="F27" s="281"/>
      <c r="G27" s="795" t="str">
        <f>IF(ISBLANK(H27),"④で「その他」を選択した場合必須","入力済"&amp;CHAR(10)&amp;"（"&amp;LEN(SUBSTITUTE(H27,CHAR(10),""))&amp;"文字）")</f>
        <v>④で「その他」を選択した場合必須</v>
      </c>
      <c r="H27" s="199"/>
      <c r="I27" s="810" t="s">
        <v>9690</v>
      </c>
      <c r="J27" s="288" t="s">
        <v>9829</v>
      </c>
      <c r="K27" s="799"/>
      <c r="L27" s="799"/>
    </row>
    <row r="28" spans="2:12" s="45" customFormat="1" ht="33">
      <c r="C28" s="56" t="s">
        <v>9513</v>
      </c>
      <c r="D28" s="24"/>
      <c r="E28" s="56" t="s">
        <v>9830</v>
      </c>
      <c r="F28" s="56"/>
      <c r="G28" s="796" t="str">
        <f>IF(ISBLANK(H28),"任意","入力済"&amp;CHAR(10)&amp;"（"&amp;LEN(SUBSTITUTE(H28,CHAR(10),""))&amp;"文字）")</f>
        <v>任意</v>
      </c>
      <c r="H28" s="805"/>
      <c r="I28" s="808" t="s">
        <v>9690</v>
      </c>
      <c r="J28" s="291" t="s">
        <v>6356</v>
      </c>
    </row>
    <row r="29" spans="2:12" s="45" customFormat="1" ht="66">
      <c r="C29" s="56" t="s">
        <v>9514</v>
      </c>
      <c r="D29" s="24"/>
      <c r="E29" s="56" t="s">
        <v>1083</v>
      </c>
      <c r="F29" s="56"/>
      <c r="G29" s="796" t="str">
        <f>IF(ISBLANK(H29),"任意","入力済"&amp;CHAR(10)&amp;"（"&amp;LEN(SUBSTITUTE(H29,CHAR(10),""))&amp;"文字）")</f>
        <v>任意</v>
      </c>
      <c r="H29" s="805"/>
      <c r="I29" s="808" t="s">
        <v>9690</v>
      </c>
      <c r="J29" s="815" t="s">
        <v>3522</v>
      </c>
    </row>
    <row r="30" spans="2:12" s="45" customFormat="1" ht="82.5">
      <c r="C30" s="56" t="s">
        <v>6745</v>
      </c>
      <c r="D30" s="24"/>
      <c r="E30" s="56" t="s">
        <v>7115</v>
      </c>
      <c r="F30" s="56"/>
      <c r="G30" s="796" t="str">
        <f>IF(ISBLANK(H30),"任意","入力済"&amp;CHAR(10)&amp;"（"&amp;LEN(SUBSTITUTE(H30,CHAR(10),""))&amp;"文字）")</f>
        <v>入力済
（85文字）</v>
      </c>
      <c r="H30" s="805" t="s">
        <v>7322</v>
      </c>
      <c r="I30" s="808" t="s">
        <v>9690</v>
      </c>
      <c r="J30" s="815" t="s">
        <v>320</v>
      </c>
    </row>
    <row r="31" spans="2:12" s="45" customFormat="1" ht="27" customHeight="1"/>
    <row r="32" spans="2:12" s="45" customFormat="1" ht="24">
      <c r="B32" s="4" t="s">
        <v>9765</v>
      </c>
      <c r="C32" s="786"/>
      <c r="D32" s="786"/>
      <c r="E32" s="786"/>
      <c r="H32" s="799"/>
      <c r="I32" s="799"/>
      <c r="J32" s="44"/>
      <c r="L32" s="799"/>
    </row>
    <row r="33" spans="2:12" s="45" customFormat="1">
      <c r="C33" s="45" t="s">
        <v>7458</v>
      </c>
      <c r="D33" s="786"/>
      <c r="H33" s="799"/>
      <c r="I33" s="799"/>
      <c r="J33" s="44"/>
      <c r="L33" s="799"/>
    </row>
    <row r="34" spans="2:12" s="45" customFormat="1" ht="18.75" customHeight="1">
      <c r="C34" s="9" t="s">
        <v>1135</v>
      </c>
      <c r="D34" s="13" t="s">
        <v>9614</v>
      </c>
      <c r="E34" s="20"/>
      <c r="F34" s="7"/>
      <c r="G34" s="13" t="s">
        <v>9618</v>
      </c>
      <c r="H34" s="20"/>
      <c r="I34" s="7"/>
      <c r="J34" s="9" t="s">
        <v>9616</v>
      </c>
      <c r="L34" s="799"/>
    </row>
    <row r="35" spans="2:12" s="45" customFormat="1" ht="49.5" customHeight="1">
      <c r="C35" s="56" t="s">
        <v>8852</v>
      </c>
      <c r="D35" s="24" t="s">
        <v>9611</v>
      </c>
      <c r="E35" s="793" t="s">
        <v>9852</v>
      </c>
      <c r="F35" s="145"/>
      <c r="G35" s="22" t="str">
        <f>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【要確認】契約年月日が未入力</v>
      </c>
      <c r="H35" s="28"/>
      <c r="I35" s="37"/>
      <c r="J35" s="816" t="s">
        <v>9763</v>
      </c>
    </row>
    <row r="36" spans="2:12" s="45" customFormat="1" ht="49.5" customHeight="1">
      <c r="C36" s="56" t="s">
        <v>9228</v>
      </c>
      <c r="D36" s="24"/>
      <c r="E36" s="145" t="s">
        <v>9612</v>
      </c>
      <c r="F36" s="145"/>
      <c r="G36" s="797" t="str">
        <f>IF(入力フォーム!H168="","【要確認】届出に係る土地の区域区分等が未入力",IF(入力フォーム!H173="","【要確認】一体的利用を図る一団の土地の総面積が未入力",IF(入力フォーム!H168="市街化区域",IF(入力フォーム!H173&gt;=2000,"正常","【要確認】市街化区域の面積要件"),IF(入力フォーム!H168="市街化調整区域",IF(入力フォーム!H173&gt;=5000,"正常","【要確認】市街化調整区域の面積要件"),IF(入力フォーム!H168="非線引きの都市計画区域",IF(入力フォーム!H173&gt;=5000,"正常","【要確認】非線引きの都市計画区域の面積要件"),IF(入力フォーム!H168="都市計画区域外",IF(入力フォーム!H173&gt;=10000,"正常","【要確認】都市計画区域外の面積要件"),"【要確認】該当項目が空白"))))))</f>
        <v>【要確認】届出に係る土地の区域区分等が未入力</v>
      </c>
      <c r="H36" s="806"/>
      <c r="I36" s="811"/>
      <c r="J36" s="817" t="s">
        <v>4345</v>
      </c>
    </row>
    <row r="37" spans="2:12" s="45" customFormat="1" ht="49.5" customHeight="1">
      <c r="C37" s="56" t="s">
        <v>1052</v>
      </c>
      <c r="D37" s="24"/>
      <c r="E37" s="145" t="s">
        <v>9137</v>
      </c>
      <c r="F37" s="145"/>
      <c r="G37" s="797" t="str">
        <f>IF(ISBLANK(入力フォーム!H88),"【要確認】権利の移転等の態様が未入力",IF(ISBLANK(入力フォーム!H160),"【要確認】届出に係る対価の額の合計（円）が未入力",IF(入力フォーム!H160=0,IF(OR(入力フォーム!H88="交換",入力フォーム!H88="代物弁済",入力フォーム!H88="信託受益権"),"正常","【要確認】届出に係る対価の額の合計（円）が 0円"),"正常")))</f>
        <v>【要確認】権利の移転等の態様が未入力</v>
      </c>
      <c r="H37" s="806"/>
      <c r="I37" s="811"/>
      <c r="J37" s="817" t="s">
        <v>2800</v>
      </c>
    </row>
    <row r="38" spans="2:12" s="45" customFormat="1" ht="49.5" customHeight="1">
      <c r="C38" s="56" t="s">
        <v>361</v>
      </c>
      <c r="D38" s="24"/>
      <c r="E38" s="145" t="s">
        <v>9613</v>
      </c>
      <c r="F38" s="145"/>
      <c r="G38" s="797" t="str">
        <f>IF(OR(ISBLANK(H25),ISBLANK(H26)),"【要確認】利用目的、又は利用目的細区分が未選択",IF(ISNUMBER(MATCH(H25&amp;H26,参照D!AP5:AP106,0)),"正常","【要確認】異常な組み合わせ"))</f>
        <v>【要確認】利用目的、又は利用目的細区分が未選択</v>
      </c>
      <c r="H38" s="806"/>
      <c r="I38" s="811"/>
      <c r="J38" s="817" t="s">
        <v>3833</v>
      </c>
    </row>
    <row r="39" spans="2:12" s="45" customFormat="1" ht="27" customHeight="1"/>
    <row r="40" spans="2:12" s="45" customFormat="1" ht="24">
      <c r="B40" s="4" t="s">
        <v>9764</v>
      </c>
      <c r="C40" s="786"/>
      <c r="D40" s="786"/>
      <c r="E40" s="786"/>
      <c r="H40" s="799"/>
      <c r="I40" s="799"/>
      <c r="J40" s="44"/>
      <c r="L40" s="799"/>
    </row>
    <row r="41" spans="2:12" s="45" customFormat="1" ht="18.75" customHeight="1">
      <c r="C41" s="45" t="s">
        <v>7502</v>
      </c>
    </row>
    <row r="42" spans="2:12" s="45" customFormat="1" ht="18.75" customHeight="1">
      <c r="C42" s="13" t="s">
        <v>60</v>
      </c>
      <c r="D42" s="20"/>
      <c r="E42" s="20"/>
      <c r="F42" s="7"/>
      <c r="G42" s="13" t="s">
        <v>7171</v>
      </c>
      <c r="H42" s="20"/>
      <c r="I42" s="7"/>
      <c r="J42" s="9" t="s">
        <v>9616</v>
      </c>
    </row>
    <row r="43" spans="2:12" s="45" customFormat="1" ht="54" customHeight="1">
      <c r="C43" s="788" t="s">
        <v>9768</v>
      </c>
      <c r="D43" s="788"/>
      <c r="E43" s="788"/>
      <c r="F43" s="788"/>
      <c r="G43" s="798" t="str">
        <f>入力フォーム!H79&amp;行政用!H24</f>
        <v/>
      </c>
      <c r="H43" s="798"/>
      <c r="I43" s="798"/>
      <c r="J43" s="818" t="s">
        <v>9769</v>
      </c>
    </row>
    <row r="44" spans="2:12" s="45" customFormat="1" ht="27" customHeight="1"/>
    <row r="45" spans="2:12" s="45" customFormat="1" ht="24">
      <c r="B45" s="4" t="s">
        <v>9811</v>
      </c>
      <c r="C45" s="786"/>
      <c r="D45" s="786"/>
      <c r="E45" s="786"/>
      <c r="H45" s="799"/>
      <c r="I45" s="799"/>
      <c r="J45" s="44"/>
      <c r="L45" s="799"/>
    </row>
    <row r="46" spans="2:12" s="45" customFormat="1">
      <c r="C46" s="789" t="s">
        <v>5977</v>
      </c>
      <c r="H46" s="799"/>
      <c r="I46" s="799"/>
      <c r="J46" s="44"/>
      <c r="L46" s="799"/>
    </row>
    <row r="47" spans="2:12" s="45" customFormat="1">
      <c r="C47" s="45" t="s">
        <v>9777</v>
      </c>
      <c r="H47" s="799"/>
      <c r="I47" s="799"/>
      <c r="J47" s="44"/>
      <c r="L47" s="799"/>
    </row>
    <row r="48" spans="2:12" s="45" customFormat="1" ht="18.75" customHeight="1">
      <c r="C48" s="9" t="s">
        <v>1135</v>
      </c>
      <c r="D48" s="13" t="s">
        <v>6180</v>
      </c>
      <c r="E48" s="20"/>
      <c r="F48" s="7"/>
      <c r="G48" s="9" t="s">
        <v>9525</v>
      </c>
      <c r="H48" s="801" t="s">
        <v>9608</v>
      </c>
      <c r="I48" s="9" t="s">
        <v>3568</v>
      </c>
      <c r="J48" s="284" t="s">
        <v>9574</v>
      </c>
      <c r="L48" s="799"/>
    </row>
    <row r="49" spans="3:10" s="45" customFormat="1" ht="33" customHeight="1">
      <c r="C49" s="56" t="s">
        <v>8852</v>
      </c>
      <c r="D49" s="791" t="s">
        <v>4986</v>
      </c>
      <c r="E49" s="145" t="s">
        <v>290</v>
      </c>
      <c r="F49" s="145"/>
      <c r="G49" s="174" t="str">
        <f>IF(ISBLANK(H49),"任意","入力済")</f>
        <v>任意</v>
      </c>
      <c r="H49" s="802"/>
      <c r="I49" s="808" t="s">
        <v>7319</v>
      </c>
      <c r="J49" s="813" t="s">
        <v>9774</v>
      </c>
    </row>
    <row r="50" spans="3:10" s="45" customFormat="1" ht="49.5" customHeight="1">
      <c r="C50" s="56" t="s">
        <v>9228</v>
      </c>
      <c r="D50" s="792"/>
      <c r="E50" s="145" t="s">
        <v>105</v>
      </c>
      <c r="F50" s="145"/>
      <c r="G50" s="794" t="str">
        <f>IF(ISBLANK(H50),"必須","入力済")</f>
        <v>必須</v>
      </c>
      <c r="H50" s="807"/>
      <c r="I50" s="808" t="s">
        <v>9688</v>
      </c>
      <c r="J50" s="291" t="s">
        <v>4789</v>
      </c>
    </row>
    <row r="51" spans="3:10" s="45" customFormat="1" ht="49.5" customHeight="1">
      <c r="C51" s="56" t="s">
        <v>1052</v>
      </c>
      <c r="D51" s="792"/>
      <c r="E51" s="145" t="s">
        <v>141</v>
      </c>
      <c r="F51" s="145"/>
      <c r="G51" s="794" t="str">
        <f>IF(ISBLANK(H51),"必須","入力済")</f>
        <v>必須</v>
      </c>
      <c r="H51" s="194"/>
      <c r="I51" s="808" t="s">
        <v>9688</v>
      </c>
      <c r="J51" s="291" t="s">
        <v>2435</v>
      </c>
    </row>
    <row r="52" spans="3:10" s="45" customFormat="1" ht="49.5" customHeight="1">
      <c r="C52" s="56" t="s">
        <v>361</v>
      </c>
      <c r="D52" s="792"/>
      <c r="E52" s="145" t="s">
        <v>182</v>
      </c>
      <c r="F52" s="145"/>
      <c r="G52" s="794" t="str">
        <f>IF(ISBLANK(H52),"必須","入力済")</f>
        <v>必須</v>
      </c>
      <c r="H52" s="194"/>
      <c r="I52" s="808" t="s">
        <v>9688</v>
      </c>
      <c r="J52" s="291" t="s">
        <v>9775</v>
      </c>
    </row>
    <row r="53" spans="3:10" s="45" customFormat="1" ht="49.5" customHeight="1">
      <c r="C53" s="56" t="s">
        <v>8517</v>
      </c>
      <c r="D53" s="792"/>
      <c r="E53" s="145" t="s">
        <v>925</v>
      </c>
      <c r="F53" s="145"/>
      <c r="G53" s="796" t="str">
        <f>IF(OR(入力フォーム!H63="一団の土地（新規）",入力フォーム!H63="一団の土地（継続）"),IF(ISBLANK(H53),"一団の届出の場合、必須","入力済"),IF(入力フォーム!H63="単独の届出",IF(ISBLANK(H53),"単独の届出の場合は任意","入力済"),"単団区分が未選択"))</f>
        <v>単団区分が未選択</v>
      </c>
      <c r="H53" s="194"/>
      <c r="I53" s="808" t="s">
        <v>9688</v>
      </c>
      <c r="J53" s="291" t="s">
        <v>9781</v>
      </c>
    </row>
    <row r="54" spans="3:10" s="45" customFormat="1" ht="33">
      <c r="C54" s="56" t="s">
        <v>9513</v>
      </c>
      <c r="D54" s="792"/>
      <c r="E54" s="145" t="s">
        <v>9779</v>
      </c>
      <c r="F54" s="145"/>
      <c r="G54" s="174" t="str">
        <f>IF(ISBLANK(H54),"任意","入力済")</f>
        <v>任意</v>
      </c>
      <c r="H54" s="802"/>
      <c r="I54" s="808" t="s">
        <v>7319</v>
      </c>
      <c r="J54" s="813" t="s">
        <v>9778</v>
      </c>
    </row>
    <row r="55" spans="3:10" s="45" customFormat="1" ht="33">
      <c r="C55" s="56" t="s">
        <v>9514</v>
      </c>
      <c r="D55" s="792"/>
      <c r="E55" s="145" t="s">
        <v>7145</v>
      </c>
      <c r="F55" s="145"/>
      <c r="G55" s="174" t="str">
        <f>IF(ISBLANK(H55),"任意","入力済")</f>
        <v>任意</v>
      </c>
      <c r="H55" s="194"/>
      <c r="I55" s="808" t="s">
        <v>9688</v>
      </c>
      <c r="J55" s="291" t="s">
        <v>9780</v>
      </c>
    </row>
  </sheetData>
  <sheetProtection algorithmName="SHA-512" hashValue="f+2UWip/LpN99r7tk5BFFa5YqWlq2/yJE0UnxeYd/YutmMl9soisCl9sAFfa2wLNfLlsncqtVJj5ts24LwN6Nw==" saltValue="WvCP6mwCWKCISB6OJ6hLEQ==" spinCount="100000" sheet="1" objects="1" scenarios="1"/>
  <mergeCells count="39">
    <mergeCell ref="A1:F1"/>
    <mergeCell ref="D16:F16"/>
    <mergeCell ref="E17:F17"/>
    <mergeCell ref="E18:F18"/>
    <mergeCell ref="D22:F22"/>
    <mergeCell ref="E23:F23"/>
    <mergeCell ref="E24:F24"/>
    <mergeCell ref="E25:F25"/>
    <mergeCell ref="E26:F26"/>
    <mergeCell ref="E27:F27"/>
    <mergeCell ref="E28:F28"/>
    <mergeCell ref="E29:F29"/>
    <mergeCell ref="E30:F30"/>
    <mergeCell ref="D34:F34"/>
    <mergeCell ref="G34:I34"/>
    <mergeCell ref="E35:F35"/>
    <mergeCell ref="G35:I35"/>
    <mergeCell ref="E36:F36"/>
    <mergeCell ref="G36:I36"/>
    <mergeCell ref="E37:F37"/>
    <mergeCell ref="G37:I37"/>
    <mergeCell ref="E38:F38"/>
    <mergeCell ref="G38:I38"/>
    <mergeCell ref="C42:F42"/>
    <mergeCell ref="G42:I42"/>
    <mergeCell ref="C43:F43"/>
    <mergeCell ref="G43:I43"/>
    <mergeCell ref="D48:F48"/>
    <mergeCell ref="E49:F49"/>
    <mergeCell ref="E50:F50"/>
    <mergeCell ref="E51:F51"/>
    <mergeCell ref="E52:F52"/>
    <mergeCell ref="E53:F53"/>
    <mergeCell ref="E54:F54"/>
    <mergeCell ref="E55:F55"/>
    <mergeCell ref="D17:D18"/>
    <mergeCell ref="D35:D38"/>
    <mergeCell ref="D23:D30"/>
    <mergeCell ref="D49:D55"/>
  </mergeCells>
  <phoneticPr fontId="3"/>
  <conditionalFormatting sqref="E27 H27:J27">
    <cfRule type="expression" dxfId="17" priority="22">
      <formula>LEFT($H$26,3)="その他"</formula>
    </cfRule>
  </conditionalFormatting>
  <conditionalFormatting sqref="G17:G18">
    <cfRule type="expression" dxfId="16" priority="11">
      <formula>G17&lt;&gt;"必須"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G23&lt;&gt;"必須"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G50&lt;&gt;"必須"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DropDown="0" showInputMessage="1" showErrorMessage="1" error="無効な日付形式です。YYYY/MM/DDの形式で入力してください。" sqref="H23 H49 H54">
      <formula1>36526</formula1>
      <formula2>401768</formula2>
    </dataValidation>
    <dataValidation imeMode="hiragana" allowBlank="1" showDropDown="0" showInputMessage="1" showErrorMessage="1" sqref="H27:H30"/>
    <dataValidation type="list" allowBlank="1" showDropDown="0" showInputMessage="1" showErrorMessage="1" error="リストから選択してください。" sqref="H25">
      <formula1>利用目的</formula1>
    </dataValidation>
    <dataValidation type="list" allowBlank="1" showDropDown="0" showInputMessage="1" showErrorMessage="1" error="リストから選択してください。" sqref="H26">
      <formula1>INDIRECT(H25)</formula1>
    </dataValidation>
    <dataValidation type="date" imeMode="halfAlpha" allowBlank="1" showDropDown="0"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DropDown="0" showInputMessage="1" showErrorMessage="1" sqref="C48:D48 J50:J53 J24 J55 G22:I22 C34:D34 G48:I48 C22:D22 C16:D16 G16:I16 J27:J30 E28:E30"/>
    <dataValidation type="list" imeMode="hiragana" allowBlank="1" showDropDown="0" showInputMessage="1" showErrorMessage="1" error="リストから選択してください。" sqref="H18">
      <formula1>都道府県等</formula1>
    </dataValidation>
    <dataValidation type="textLength" imeMode="halfAlpha" operator="equal" allowBlank="1" showDropDown="0" showInputMessage="1" showErrorMessage="1" error="数値は五桁で表示し、五桁以下の数値は前にゼロを追加してください（例：1 → 00001、103 → 00103）。" sqref="H55 H52">
      <formula1>5</formula1>
    </dataValidation>
    <dataValidation type="textLength" imeMode="halfAlpha" allowBlank="1" showDropDown="0" showInputMessage="1" showErrorMessage="1" error="半角かつ10文字以内で入力してください。" sqref="H24">
      <formula1>0</formula1>
      <formula2>10</formula2>
    </dataValidation>
    <dataValidation type="textLength" imeMode="halfAlpha" operator="equal" allowBlank="1" showDropDown="0" showInputMessage="1" showErrorMessage="1" error="半角数字2文字で入力し、一桁の場合は前にゼロを追加してください（例：1 → 01）" sqref="H50">
      <formula1>2</formula1>
    </dataValidation>
    <dataValidation type="textLength" imeMode="halfAlpha" operator="equal" allowBlank="1" showDropDown="0" showInputMessage="1" showErrorMessage="1" error="半角数字で西暦年4桁を入力してください。" sqref="H51">
      <formula1>4</formula1>
    </dataValidation>
    <dataValidation type="textLength" imeMode="halfAlpha" allowBlank="1" showDropDown="0"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fitToWidth="1" fitToHeight="1" orientation="landscape" usePrinterDefaults="1"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15D6D334-E127-44CD-8D06-1EE95E8B3114}">
            <xm:f>AND(OR(入力フォーム!$H$63="一団の土地（新規）",入力フォーム!$H$63="一団の土地（継続）"),G53&lt;&gt;"一団の届出の場合、必須")</xm:f>
            <x14:dxf>
              <font>
                <color theme="1" tint="5.e-002"/>
              </font>
              <fill>
                <patternFill patternType="none">
                  <bgColor auto="1"/>
                </patternFill>
              </fill>
            </x14:dxf>
          </x14:cfRule>
          <x14:cfRule type="expression" priority="14" id="{4759D5FC-9408-4CE5-930F-66B38DE6E701}">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dimension ref="B1:J175"/>
  <sheetViews>
    <sheetView zoomScale="115" zoomScaleNormal="115" workbookViewId="0"/>
  </sheetViews>
  <sheetFormatPr defaultRowHeight="13"/>
  <cols>
    <col min="1" max="1" width="3.6328125" style="819" customWidth="1"/>
    <col min="2" max="2" width="3.7265625" style="819" bestFit="1" customWidth="1"/>
    <col min="3" max="3" width="7.90625" style="819" bestFit="1" customWidth="1"/>
    <col min="4" max="4" width="33.26953125" style="819" bestFit="1" customWidth="1"/>
    <col min="5" max="5" width="34.453125" style="820" bestFit="1" customWidth="1"/>
    <col min="6" max="9" width="9" style="819" bestFit="1" customWidth="1"/>
    <col min="10" max="10" width="27.90625" style="819" bestFit="1" customWidth="1"/>
    <col min="11" max="253" width="9" style="819" customWidth="1"/>
    <col min="254" max="254" width="3.7265625" style="819" bestFit="1" customWidth="1"/>
    <col min="255" max="255" width="6.7265625" style="819" bestFit="1" customWidth="1"/>
    <col min="256" max="256" width="26.7265625" style="819" customWidth="1"/>
    <col min="257" max="257" width="7.90625" style="819" bestFit="1" customWidth="1"/>
    <col min="258" max="258" width="5.08984375" style="819" bestFit="1" customWidth="1"/>
    <col min="259" max="259" width="3.7265625" style="819" bestFit="1" customWidth="1"/>
    <col min="260" max="260" width="6.7265625" style="819" bestFit="1" customWidth="1"/>
    <col min="261" max="261" width="26.7265625" style="819" customWidth="1"/>
    <col min="262" max="262" width="7.90625" style="819" bestFit="1" customWidth="1"/>
    <col min="263" max="263" width="5.08984375" style="819" bestFit="1" customWidth="1"/>
    <col min="264" max="509" width="9" style="819" customWidth="1"/>
    <col min="510" max="510" width="3.7265625" style="819" bestFit="1" customWidth="1"/>
    <col min="511" max="511" width="6.7265625" style="819" bestFit="1" customWidth="1"/>
    <col min="512" max="512" width="26.7265625" style="819" customWidth="1"/>
    <col min="513" max="513" width="7.90625" style="819" bestFit="1" customWidth="1"/>
    <col min="514" max="514" width="5.08984375" style="819" bestFit="1" customWidth="1"/>
    <col min="515" max="515" width="3.7265625" style="819" bestFit="1" customWidth="1"/>
    <col min="516" max="516" width="6.7265625" style="819" bestFit="1" customWidth="1"/>
    <col min="517" max="517" width="26.7265625" style="819" customWidth="1"/>
    <col min="518" max="518" width="7.90625" style="819" bestFit="1" customWidth="1"/>
    <col min="519" max="519" width="5.08984375" style="819" bestFit="1" customWidth="1"/>
    <col min="520" max="765" width="9" style="819" customWidth="1"/>
    <col min="766" max="766" width="3.7265625" style="819" bestFit="1" customWidth="1"/>
    <col min="767" max="767" width="6.7265625" style="819" bestFit="1" customWidth="1"/>
    <col min="768" max="768" width="26.7265625" style="819" customWidth="1"/>
    <col min="769" max="769" width="7.90625" style="819" bestFit="1" customWidth="1"/>
    <col min="770" max="770" width="5.08984375" style="819" bestFit="1" customWidth="1"/>
    <col min="771" max="771" width="3.7265625" style="819" bestFit="1" customWidth="1"/>
    <col min="772" max="772" width="6.7265625" style="819" bestFit="1" customWidth="1"/>
    <col min="773" max="773" width="26.7265625" style="819" customWidth="1"/>
    <col min="774" max="774" width="7.90625" style="819" bestFit="1" customWidth="1"/>
    <col min="775" max="775" width="5.08984375" style="819" bestFit="1" customWidth="1"/>
    <col min="776" max="1021" width="9" style="819" customWidth="1"/>
    <col min="1022" max="1022" width="3.7265625" style="819" bestFit="1" customWidth="1"/>
    <col min="1023" max="1023" width="6.7265625" style="819" bestFit="1" customWidth="1"/>
    <col min="1024" max="1024" width="26.7265625" style="819" customWidth="1"/>
    <col min="1025" max="1025" width="7.90625" style="819" bestFit="1" customWidth="1"/>
    <col min="1026" max="1026" width="5.08984375" style="819" bestFit="1" customWidth="1"/>
    <col min="1027" max="1027" width="3.7265625" style="819" bestFit="1" customWidth="1"/>
    <col min="1028" max="1028" width="6.7265625" style="819" bestFit="1" customWidth="1"/>
    <col min="1029" max="1029" width="26.7265625" style="819" customWidth="1"/>
    <col min="1030" max="1030" width="7.90625" style="819" bestFit="1" customWidth="1"/>
    <col min="1031" max="1031" width="5.08984375" style="819" bestFit="1" customWidth="1"/>
    <col min="1032" max="1277" width="9" style="819" customWidth="1"/>
    <col min="1278" max="1278" width="3.7265625" style="819" bestFit="1" customWidth="1"/>
    <col min="1279" max="1279" width="6.7265625" style="819" bestFit="1" customWidth="1"/>
    <col min="1280" max="1280" width="26.7265625" style="819" customWidth="1"/>
    <col min="1281" max="1281" width="7.90625" style="819" bestFit="1" customWidth="1"/>
    <col min="1282" max="1282" width="5.08984375" style="819" bestFit="1" customWidth="1"/>
    <col min="1283" max="1283" width="3.7265625" style="819" bestFit="1" customWidth="1"/>
    <col min="1284" max="1284" width="6.7265625" style="819" bestFit="1" customWidth="1"/>
    <col min="1285" max="1285" width="26.7265625" style="819" customWidth="1"/>
    <col min="1286" max="1286" width="7.90625" style="819" bestFit="1" customWidth="1"/>
    <col min="1287" max="1287" width="5.08984375" style="819" bestFit="1" customWidth="1"/>
    <col min="1288" max="1533" width="9" style="819" customWidth="1"/>
    <col min="1534" max="1534" width="3.7265625" style="819" bestFit="1" customWidth="1"/>
    <col min="1535" max="1535" width="6.7265625" style="819" bestFit="1" customWidth="1"/>
    <col min="1536" max="1536" width="26.7265625" style="819" customWidth="1"/>
    <col min="1537" max="1537" width="7.90625" style="819" bestFit="1" customWidth="1"/>
    <col min="1538" max="1538" width="5.08984375" style="819" bestFit="1" customWidth="1"/>
    <col min="1539" max="1539" width="3.7265625" style="819" bestFit="1" customWidth="1"/>
    <col min="1540" max="1540" width="6.7265625" style="819" bestFit="1" customWidth="1"/>
    <col min="1541" max="1541" width="26.7265625" style="819" customWidth="1"/>
    <col min="1542" max="1542" width="7.90625" style="819" bestFit="1" customWidth="1"/>
    <col min="1543" max="1543" width="5.08984375" style="819" bestFit="1" customWidth="1"/>
    <col min="1544" max="1789" width="9" style="819" customWidth="1"/>
    <col min="1790" max="1790" width="3.7265625" style="819" bestFit="1" customWidth="1"/>
    <col min="1791" max="1791" width="6.7265625" style="819" bestFit="1" customWidth="1"/>
    <col min="1792" max="1792" width="26.7265625" style="819" customWidth="1"/>
    <col min="1793" max="1793" width="7.90625" style="819" bestFit="1" customWidth="1"/>
    <col min="1794" max="1794" width="5.08984375" style="819" bestFit="1" customWidth="1"/>
    <col min="1795" max="1795" width="3.7265625" style="819" bestFit="1" customWidth="1"/>
    <col min="1796" max="1796" width="6.7265625" style="819" bestFit="1" customWidth="1"/>
    <col min="1797" max="1797" width="26.7265625" style="819" customWidth="1"/>
    <col min="1798" max="1798" width="7.90625" style="819" bestFit="1" customWidth="1"/>
    <col min="1799" max="1799" width="5.08984375" style="819" bestFit="1" customWidth="1"/>
    <col min="1800" max="2045" width="9" style="819" customWidth="1"/>
    <col min="2046" max="2046" width="3.7265625" style="819" bestFit="1" customWidth="1"/>
    <col min="2047" max="2047" width="6.7265625" style="819" bestFit="1" customWidth="1"/>
    <col min="2048" max="2048" width="26.7265625" style="819" customWidth="1"/>
    <col min="2049" max="2049" width="7.90625" style="819" bestFit="1" customWidth="1"/>
    <col min="2050" max="2050" width="5.08984375" style="819" bestFit="1" customWidth="1"/>
    <col min="2051" max="2051" width="3.7265625" style="819" bestFit="1" customWidth="1"/>
    <col min="2052" max="2052" width="6.7265625" style="819" bestFit="1" customWidth="1"/>
    <col min="2053" max="2053" width="26.7265625" style="819" customWidth="1"/>
    <col min="2054" max="2054" width="7.90625" style="819" bestFit="1" customWidth="1"/>
    <col min="2055" max="2055" width="5.08984375" style="819" bestFit="1" customWidth="1"/>
    <col min="2056" max="2301" width="9" style="819" customWidth="1"/>
    <col min="2302" max="2302" width="3.7265625" style="819" bestFit="1" customWidth="1"/>
    <col min="2303" max="2303" width="6.7265625" style="819" bestFit="1" customWidth="1"/>
    <col min="2304" max="2304" width="26.7265625" style="819" customWidth="1"/>
    <col min="2305" max="2305" width="7.90625" style="819" bestFit="1" customWidth="1"/>
    <col min="2306" max="2306" width="5.08984375" style="819" bestFit="1" customWidth="1"/>
    <col min="2307" max="2307" width="3.7265625" style="819" bestFit="1" customWidth="1"/>
    <col min="2308" max="2308" width="6.7265625" style="819" bestFit="1" customWidth="1"/>
    <col min="2309" max="2309" width="26.7265625" style="819" customWidth="1"/>
    <col min="2310" max="2310" width="7.90625" style="819" bestFit="1" customWidth="1"/>
    <col min="2311" max="2311" width="5.08984375" style="819" bestFit="1" customWidth="1"/>
    <col min="2312" max="2557" width="9" style="819" customWidth="1"/>
    <col min="2558" max="2558" width="3.7265625" style="819" bestFit="1" customWidth="1"/>
    <col min="2559" max="2559" width="6.7265625" style="819" bestFit="1" customWidth="1"/>
    <col min="2560" max="2560" width="26.7265625" style="819" customWidth="1"/>
    <col min="2561" max="2561" width="7.90625" style="819" bestFit="1" customWidth="1"/>
    <col min="2562" max="2562" width="5.08984375" style="819" bestFit="1" customWidth="1"/>
    <col min="2563" max="2563" width="3.7265625" style="819" bestFit="1" customWidth="1"/>
    <col min="2564" max="2564" width="6.7265625" style="819" bestFit="1" customWidth="1"/>
    <col min="2565" max="2565" width="26.7265625" style="819" customWidth="1"/>
    <col min="2566" max="2566" width="7.90625" style="819" bestFit="1" customWidth="1"/>
    <col min="2567" max="2567" width="5.08984375" style="819" bestFit="1" customWidth="1"/>
    <col min="2568" max="2813" width="9" style="819" customWidth="1"/>
    <col min="2814" max="2814" width="3.7265625" style="819" bestFit="1" customWidth="1"/>
    <col min="2815" max="2815" width="6.7265625" style="819" bestFit="1" customWidth="1"/>
    <col min="2816" max="2816" width="26.7265625" style="819" customWidth="1"/>
    <col min="2817" max="2817" width="7.90625" style="819" bestFit="1" customWidth="1"/>
    <col min="2818" max="2818" width="5.08984375" style="819" bestFit="1" customWidth="1"/>
    <col min="2819" max="2819" width="3.7265625" style="819" bestFit="1" customWidth="1"/>
    <col min="2820" max="2820" width="6.7265625" style="819" bestFit="1" customWidth="1"/>
    <col min="2821" max="2821" width="26.7265625" style="819" customWidth="1"/>
    <col min="2822" max="2822" width="7.90625" style="819" bestFit="1" customWidth="1"/>
    <col min="2823" max="2823" width="5.08984375" style="819" bestFit="1" customWidth="1"/>
    <col min="2824" max="3069" width="9" style="819" customWidth="1"/>
    <col min="3070" max="3070" width="3.7265625" style="819" bestFit="1" customWidth="1"/>
    <col min="3071" max="3071" width="6.7265625" style="819" bestFit="1" customWidth="1"/>
    <col min="3072" max="3072" width="26.7265625" style="819" customWidth="1"/>
    <col min="3073" max="3073" width="7.90625" style="819" bestFit="1" customWidth="1"/>
    <col min="3074" max="3074" width="5.08984375" style="819" bestFit="1" customWidth="1"/>
    <col min="3075" max="3075" width="3.7265625" style="819" bestFit="1" customWidth="1"/>
    <col min="3076" max="3076" width="6.7265625" style="819" bestFit="1" customWidth="1"/>
    <col min="3077" max="3077" width="26.7265625" style="819" customWidth="1"/>
    <col min="3078" max="3078" width="7.90625" style="819" bestFit="1" customWidth="1"/>
    <col min="3079" max="3079" width="5.08984375" style="819" bestFit="1" customWidth="1"/>
    <col min="3080" max="3325" width="9" style="819" customWidth="1"/>
    <col min="3326" max="3326" width="3.7265625" style="819" bestFit="1" customWidth="1"/>
    <col min="3327" max="3327" width="6.7265625" style="819" bestFit="1" customWidth="1"/>
    <col min="3328" max="3328" width="26.7265625" style="819" customWidth="1"/>
    <col min="3329" max="3329" width="7.90625" style="819" bestFit="1" customWidth="1"/>
    <col min="3330" max="3330" width="5.08984375" style="819" bestFit="1" customWidth="1"/>
    <col min="3331" max="3331" width="3.7265625" style="819" bestFit="1" customWidth="1"/>
    <col min="3332" max="3332" width="6.7265625" style="819" bestFit="1" customWidth="1"/>
    <col min="3333" max="3333" width="26.7265625" style="819" customWidth="1"/>
    <col min="3334" max="3334" width="7.90625" style="819" bestFit="1" customWidth="1"/>
    <col min="3335" max="3335" width="5.08984375" style="819" bestFit="1" customWidth="1"/>
    <col min="3336" max="3581" width="9" style="819" customWidth="1"/>
    <col min="3582" max="3582" width="3.7265625" style="819" bestFit="1" customWidth="1"/>
    <col min="3583" max="3583" width="6.7265625" style="819" bestFit="1" customWidth="1"/>
    <col min="3584" max="3584" width="26.7265625" style="819" customWidth="1"/>
    <col min="3585" max="3585" width="7.90625" style="819" bestFit="1" customWidth="1"/>
    <col min="3586" max="3586" width="5.08984375" style="819" bestFit="1" customWidth="1"/>
    <col min="3587" max="3587" width="3.7265625" style="819" bestFit="1" customWidth="1"/>
    <col min="3588" max="3588" width="6.7265625" style="819" bestFit="1" customWidth="1"/>
    <col min="3589" max="3589" width="26.7265625" style="819" customWidth="1"/>
    <col min="3590" max="3590" width="7.90625" style="819" bestFit="1" customWidth="1"/>
    <col min="3591" max="3591" width="5.08984375" style="819" bestFit="1" customWidth="1"/>
    <col min="3592" max="3837" width="9" style="819" customWidth="1"/>
    <col min="3838" max="3838" width="3.7265625" style="819" bestFit="1" customWidth="1"/>
    <col min="3839" max="3839" width="6.7265625" style="819" bestFit="1" customWidth="1"/>
    <col min="3840" max="3840" width="26.7265625" style="819" customWidth="1"/>
    <col min="3841" max="3841" width="7.90625" style="819" bestFit="1" customWidth="1"/>
    <col min="3842" max="3842" width="5.08984375" style="819" bestFit="1" customWidth="1"/>
    <col min="3843" max="3843" width="3.7265625" style="819" bestFit="1" customWidth="1"/>
    <col min="3844" max="3844" width="6.7265625" style="819" bestFit="1" customWidth="1"/>
    <col min="3845" max="3845" width="26.7265625" style="819" customWidth="1"/>
    <col min="3846" max="3846" width="7.90625" style="819" bestFit="1" customWidth="1"/>
    <col min="3847" max="3847" width="5.08984375" style="819" bestFit="1" customWidth="1"/>
    <col min="3848" max="4093" width="9" style="819" customWidth="1"/>
    <col min="4094" max="4094" width="3.7265625" style="819" bestFit="1" customWidth="1"/>
    <col min="4095" max="4095" width="6.7265625" style="819" bestFit="1" customWidth="1"/>
    <col min="4096" max="4096" width="26.7265625" style="819" customWidth="1"/>
    <col min="4097" max="4097" width="7.90625" style="819" bestFit="1" customWidth="1"/>
    <col min="4098" max="4098" width="5.08984375" style="819" bestFit="1" customWidth="1"/>
    <col min="4099" max="4099" width="3.7265625" style="819" bestFit="1" customWidth="1"/>
    <col min="4100" max="4100" width="6.7265625" style="819" bestFit="1" customWidth="1"/>
    <col min="4101" max="4101" width="26.7265625" style="819" customWidth="1"/>
    <col min="4102" max="4102" width="7.90625" style="819" bestFit="1" customWidth="1"/>
    <col min="4103" max="4103" width="5.08984375" style="819" bestFit="1" customWidth="1"/>
    <col min="4104" max="4349" width="9" style="819" customWidth="1"/>
    <col min="4350" max="4350" width="3.7265625" style="819" bestFit="1" customWidth="1"/>
    <col min="4351" max="4351" width="6.7265625" style="819" bestFit="1" customWidth="1"/>
    <col min="4352" max="4352" width="26.7265625" style="819" customWidth="1"/>
    <col min="4353" max="4353" width="7.90625" style="819" bestFit="1" customWidth="1"/>
    <col min="4354" max="4354" width="5.08984375" style="819" bestFit="1" customWidth="1"/>
    <col min="4355" max="4355" width="3.7265625" style="819" bestFit="1" customWidth="1"/>
    <col min="4356" max="4356" width="6.7265625" style="819" bestFit="1" customWidth="1"/>
    <col min="4357" max="4357" width="26.7265625" style="819" customWidth="1"/>
    <col min="4358" max="4358" width="7.90625" style="819" bestFit="1" customWidth="1"/>
    <col min="4359" max="4359" width="5.08984375" style="819" bestFit="1" customWidth="1"/>
    <col min="4360" max="4605" width="9" style="819" customWidth="1"/>
    <col min="4606" max="4606" width="3.7265625" style="819" bestFit="1" customWidth="1"/>
    <col min="4607" max="4607" width="6.7265625" style="819" bestFit="1" customWidth="1"/>
    <col min="4608" max="4608" width="26.7265625" style="819" customWidth="1"/>
    <col min="4609" max="4609" width="7.90625" style="819" bestFit="1" customWidth="1"/>
    <col min="4610" max="4610" width="5.08984375" style="819" bestFit="1" customWidth="1"/>
    <col min="4611" max="4611" width="3.7265625" style="819" bestFit="1" customWidth="1"/>
    <col min="4612" max="4612" width="6.7265625" style="819" bestFit="1" customWidth="1"/>
    <col min="4613" max="4613" width="26.7265625" style="819" customWidth="1"/>
    <col min="4614" max="4614" width="7.90625" style="819" bestFit="1" customWidth="1"/>
    <col min="4615" max="4615" width="5.08984375" style="819" bestFit="1" customWidth="1"/>
    <col min="4616" max="4861" width="9" style="819" customWidth="1"/>
    <col min="4862" max="4862" width="3.7265625" style="819" bestFit="1" customWidth="1"/>
    <col min="4863" max="4863" width="6.7265625" style="819" bestFit="1" customWidth="1"/>
    <col min="4864" max="4864" width="26.7265625" style="819" customWidth="1"/>
    <col min="4865" max="4865" width="7.90625" style="819" bestFit="1" customWidth="1"/>
    <col min="4866" max="4866" width="5.08984375" style="819" bestFit="1" customWidth="1"/>
    <col min="4867" max="4867" width="3.7265625" style="819" bestFit="1" customWidth="1"/>
    <col min="4868" max="4868" width="6.7265625" style="819" bestFit="1" customWidth="1"/>
    <col min="4869" max="4869" width="26.7265625" style="819" customWidth="1"/>
    <col min="4870" max="4870" width="7.90625" style="819" bestFit="1" customWidth="1"/>
    <col min="4871" max="4871" width="5.08984375" style="819" bestFit="1" customWidth="1"/>
    <col min="4872" max="5117" width="9" style="819" customWidth="1"/>
    <col min="5118" max="5118" width="3.7265625" style="819" bestFit="1" customWidth="1"/>
    <col min="5119" max="5119" width="6.7265625" style="819" bestFit="1" customWidth="1"/>
    <col min="5120" max="5120" width="26.7265625" style="819" customWidth="1"/>
    <col min="5121" max="5121" width="7.90625" style="819" bestFit="1" customWidth="1"/>
    <col min="5122" max="5122" width="5.08984375" style="819" bestFit="1" customWidth="1"/>
    <col min="5123" max="5123" width="3.7265625" style="819" bestFit="1" customWidth="1"/>
    <col min="5124" max="5124" width="6.7265625" style="819" bestFit="1" customWidth="1"/>
    <col min="5125" max="5125" width="26.7265625" style="819" customWidth="1"/>
    <col min="5126" max="5126" width="7.90625" style="819" bestFit="1" customWidth="1"/>
    <col min="5127" max="5127" width="5.08984375" style="819" bestFit="1" customWidth="1"/>
    <col min="5128" max="5373" width="9" style="819" customWidth="1"/>
    <col min="5374" max="5374" width="3.7265625" style="819" bestFit="1" customWidth="1"/>
    <col min="5375" max="5375" width="6.7265625" style="819" bestFit="1" customWidth="1"/>
    <col min="5376" max="5376" width="26.7265625" style="819" customWidth="1"/>
    <col min="5377" max="5377" width="7.90625" style="819" bestFit="1" customWidth="1"/>
    <col min="5378" max="5378" width="5.08984375" style="819" bestFit="1" customWidth="1"/>
    <col min="5379" max="5379" width="3.7265625" style="819" bestFit="1" customWidth="1"/>
    <col min="5380" max="5380" width="6.7265625" style="819" bestFit="1" customWidth="1"/>
    <col min="5381" max="5381" width="26.7265625" style="819" customWidth="1"/>
    <col min="5382" max="5382" width="7.90625" style="819" bestFit="1" customWidth="1"/>
    <col min="5383" max="5383" width="5.08984375" style="819" bestFit="1" customWidth="1"/>
    <col min="5384" max="5629" width="9" style="819" customWidth="1"/>
    <col min="5630" max="5630" width="3.7265625" style="819" bestFit="1" customWidth="1"/>
    <col min="5631" max="5631" width="6.7265625" style="819" bestFit="1" customWidth="1"/>
    <col min="5632" max="5632" width="26.7265625" style="819" customWidth="1"/>
    <col min="5633" max="5633" width="7.90625" style="819" bestFit="1" customWidth="1"/>
    <col min="5634" max="5634" width="5.08984375" style="819" bestFit="1" customWidth="1"/>
    <col min="5635" max="5635" width="3.7265625" style="819" bestFit="1" customWidth="1"/>
    <col min="5636" max="5636" width="6.7265625" style="819" bestFit="1" customWidth="1"/>
    <col min="5637" max="5637" width="26.7265625" style="819" customWidth="1"/>
    <col min="5638" max="5638" width="7.90625" style="819" bestFit="1" customWidth="1"/>
    <col min="5639" max="5639" width="5.08984375" style="819" bestFit="1" customWidth="1"/>
    <col min="5640" max="5885" width="9" style="819" customWidth="1"/>
    <col min="5886" max="5886" width="3.7265625" style="819" bestFit="1" customWidth="1"/>
    <col min="5887" max="5887" width="6.7265625" style="819" bestFit="1" customWidth="1"/>
    <col min="5888" max="5888" width="26.7265625" style="819" customWidth="1"/>
    <col min="5889" max="5889" width="7.90625" style="819" bestFit="1" customWidth="1"/>
    <col min="5890" max="5890" width="5.08984375" style="819" bestFit="1" customWidth="1"/>
    <col min="5891" max="5891" width="3.7265625" style="819" bestFit="1" customWidth="1"/>
    <col min="5892" max="5892" width="6.7265625" style="819" bestFit="1" customWidth="1"/>
    <col min="5893" max="5893" width="26.7265625" style="819" customWidth="1"/>
    <col min="5894" max="5894" width="7.90625" style="819" bestFit="1" customWidth="1"/>
    <col min="5895" max="5895" width="5.08984375" style="819" bestFit="1" customWidth="1"/>
    <col min="5896" max="6141" width="9" style="819" customWidth="1"/>
    <col min="6142" max="6142" width="3.7265625" style="819" bestFit="1" customWidth="1"/>
    <col min="6143" max="6143" width="6.7265625" style="819" bestFit="1" customWidth="1"/>
    <col min="6144" max="6144" width="26.7265625" style="819" customWidth="1"/>
    <col min="6145" max="6145" width="7.90625" style="819" bestFit="1" customWidth="1"/>
    <col min="6146" max="6146" width="5.08984375" style="819" bestFit="1" customWidth="1"/>
    <col min="6147" max="6147" width="3.7265625" style="819" bestFit="1" customWidth="1"/>
    <col min="6148" max="6148" width="6.7265625" style="819" bestFit="1" customWidth="1"/>
    <col min="6149" max="6149" width="26.7265625" style="819" customWidth="1"/>
    <col min="6150" max="6150" width="7.90625" style="819" bestFit="1" customWidth="1"/>
    <col min="6151" max="6151" width="5.08984375" style="819" bestFit="1" customWidth="1"/>
    <col min="6152" max="6397" width="9" style="819" customWidth="1"/>
    <col min="6398" max="6398" width="3.7265625" style="819" bestFit="1" customWidth="1"/>
    <col min="6399" max="6399" width="6.7265625" style="819" bestFit="1" customWidth="1"/>
    <col min="6400" max="6400" width="26.7265625" style="819" customWidth="1"/>
    <col min="6401" max="6401" width="7.90625" style="819" bestFit="1" customWidth="1"/>
    <col min="6402" max="6402" width="5.08984375" style="819" bestFit="1" customWidth="1"/>
    <col min="6403" max="6403" width="3.7265625" style="819" bestFit="1" customWidth="1"/>
    <col min="6404" max="6404" width="6.7265625" style="819" bestFit="1" customWidth="1"/>
    <col min="6405" max="6405" width="26.7265625" style="819" customWidth="1"/>
    <col min="6406" max="6406" width="7.90625" style="819" bestFit="1" customWidth="1"/>
    <col min="6407" max="6407" width="5.08984375" style="819" bestFit="1" customWidth="1"/>
    <col min="6408" max="6653" width="9" style="819" customWidth="1"/>
    <col min="6654" max="6654" width="3.7265625" style="819" bestFit="1" customWidth="1"/>
    <col min="6655" max="6655" width="6.7265625" style="819" bestFit="1" customWidth="1"/>
    <col min="6656" max="6656" width="26.7265625" style="819" customWidth="1"/>
    <col min="6657" max="6657" width="7.90625" style="819" bestFit="1" customWidth="1"/>
    <col min="6658" max="6658" width="5.08984375" style="819" bestFit="1" customWidth="1"/>
    <col min="6659" max="6659" width="3.7265625" style="819" bestFit="1" customWidth="1"/>
    <col min="6660" max="6660" width="6.7265625" style="819" bestFit="1" customWidth="1"/>
    <col min="6661" max="6661" width="26.7265625" style="819" customWidth="1"/>
    <col min="6662" max="6662" width="7.90625" style="819" bestFit="1" customWidth="1"/>
    <col min="6663" max="6663" width="5.08984375" style="819" bestFit="1" customWidth="1"/>
    <col min="6664" max="6909" width="9" style="819" customWidth="1"/>
    <col min="6910" max="6910" width="3.7265625" style="819" bestFit="1" customWidth="1"/>
    <col min="6911" max="6911" width="6.7265625" style="819" bestFit="1" customWidth="1"/>
    <col min="6912" max="6912" width="26.7265625" style="819" customWidth="1"/>
    <col min="6913" max="6913" width="7.90625" style="819" bestFit="1" customWidth="1"/>
    <col min="6914" max="6914" width="5.08984375" style="819" bestFit="1" customWidth="1"/>
    <col min="6915" max="6915" width="3.7265625" style="819" bestFit="1" customWidth="1"/>
    <col min="6916" max="6916" width="6.7265625" style="819" bestFit="1" customWidth="1"/>
    <col min="6917" max="6917" width="26.7265625" style="819" customWidth="1"/>
    <col min="6918" max="6918" width="7.90625" style="819" bestFit="1" customWidth="1"/>
    <col min="6919" max="6919" width="5.08984375" style="819" bestFit="1" customWidth="1"/>
    <col min="6920" max="7165" width="9" style="819" customWidth="1"/>
    <col min="7166" max="7166" width="3.7265625" style="819" bestFit="1" customWidth="1"/>
    <col min="7167" max="7167" width="6.7265625" style="819" bestFit="1" customWidth="1"/>
    <col min="7168" max="7168" width="26.7265625" style="819" customWidth="1"/>
    <col min="7169" max="7169" width="7.90625" style="819" bestFit="1" customWidth="1"/>
    <col min="7170" max="7170" width="5.08984375" style="819" bestFit="1" customWidth="1"/>
    <col min="7171" max="7171" width="3.7265625" style="819" bestFit="1" customWidth="1"/>
    <col min="7172" max="7172" width="6.7265625" style="819" bestFit="1" customWidth="1"/>
    <col min="7173" max="7173" width="26.7265625" style="819" customWidth="1"/>
    <col min="7174" max="7174" width="7.90625" style="819" bestFit="1" customWidth="1"/>
    <col min="7175" max="7175" width="5.08984375" style="819" bestFit="1" customWidth="1"/>
    <col min="7176" max="7421" width="9" style="819" customWidth="1"/>
    <col min="7422" max="7422" width="3.7265625" style="819" bestFit="1" customWidth="1"/>
    <col min="7423" max="7423" width="6.7265625" style="819" bestFit="1" customWidth="1"/>
    <col min="7424" max="7424" width="26.7265625" style="819" customWidth="1"/>
    <col min="7425" max="7425" width="7.90625" style="819" bestFit="1" customWidth="1"/>
    <col min="7426" max="7426" width="5.08984375" style="819" bestFit="1" customWidth="1"/>
    <col min="7427" max="7427" width="3.7265625" style="819" bestFit="1" customWidth="1"/>
    <col min="7428" max="7428" width="6.7265625" style="819" bestFit="1" customWidth="1"/>
    <col min="7429" max="7429" width="26.7265625" style="819" customWidth="1"/>
    <col min="7430" max="7430" width="7.90625" style="819" bestFit="1" customWidth="1"/>
    <col min="7431" max="7431" width="5.08984375" style="819" bestFit="1" customWidth="1"/>
    <col min="7432" max="7677" width="9" style="819" customWidth="1"/>
    <col min="7678" max="7678" width="3.7265625" style="819" bestFit="1" customWidth="1"/>
    <col min="7679" max="7679" width="6.7265625" style="819" bestFit="1" customWidth="1"/>
    <col min="7680" max="7680" width="26.7265625" style="819" customWidth="1"/>
    <col min="7681" max="7681" width="7.90625" style="819" bestFit="1" customWidth="1"/>
    <col min="7682" max="7682" width="5.08984375" style="819" bestFit="1" customWidth="1"/>
    <col min="7683" max="7683" width="3.7265625" style="819" bestFit="1" customWidth="1"/>
    <col min="7684" max="7684" width="6.7265625" style="819" bestFit="1" customWidth="1"/>
    <col min="7685" max="7685" width="26.7265625" style="819" customWidth="1"/>
    <col min="7686" max="7686" width="7.90625" style="819" bestFit="1" customWidth="1"/>
    <col min="7687" max="7687" width="5.08984375" style="819" bestFit="1" customWidth="1"/>
    <col min="7688" max="7933" width="9" style="819" customWidth="1"/>
    <col min="7934" max="7934" width="3.7265625" style="819" bestFit="1" customWidth="1"/>
    <col min="7935" max="7935" width="6.7265625" style="819" bestFit="1" customWidth="1"/>
    <col min="7936" max="7936" width="26.7265625" style="819" customWidth="1"/>
    <col min="7937" max="7937" width="7.90625" style="819" bestFit="1" customWidth="1"/>
    <col min="7938" max="7938" width="5.08984375" style="819" bestFit="1" customWidth="1"/>
    <col min="7939" max="7939" width="3.7265625" style="819" bestFit="1" customWidth="1"/>
    <col min="7940" max="7940" width="6.7265625" style="819" bestFit="1" customWidth="1"/>
    <col min="7941" max="7941" width="26.7265625" style="819" customWidth="1"/>
    <col min="7942" max="7942" width="7.90625" style="819" bestFit="1" customWidth="1"/>
    <col min="7943" max="7943" width="5.08984375" style="819" bestFit="1" customWidth="1"/>
    <col min="7944" max="8189" width="9" style="819" customWidth="1"/>
    <col min="8190" max="8190" width="3.7265625" style="819" bestFit="1" customWidth="1"/>
    <col min="8191" max="8191" width="6.7265625" style="819" bestFit="1" customWidth="1"/>
    <col min="8192" max="8192" width="26.7265625" style="819" customWidth="1"/>
    <col min="8193" max="8193" width="7.90625" style="819" bestFit="1" customWidth="1"/>
    <col min="8194" max="8194" width="5.08984375" style="819" bestFit="1" customWidth="1"/>
    <col min="8195" max="8195" width="3.7265625" style="819" bestFit="1" customWidth="1"/>
    <col min="8196" max="8196" width="6.7265625" style="819" bestFit="1" customWidth="1"/>
    <col min="8197" max="8197" width="26.7265625" style="819" customWidth="1"/>
    <col min="8198" max="8198" width="7.90625" style="819" bestFit="1" customWidth="1"/>
    <col min="8199" max="8199" width="5.08984375" style="819" bestFit="1" customWidth="1"/>
    <col min="8200" max="8445" width="9" style="819" customWidth="1"/>
    <col min="8446" max="8446" width="3.7265625" style="819" bestFit="1" customWidth="1"/>
    <col min="8447" max="8447" width="6.7265625" style="819" bestFit="1" customWidth="1"/>
    <col min="8448" max="8448" width="26.7265625" style="819" customWidth="1"/>
    <col min="8449" max="8449" width="7.90625" style="819" bestFit="1" customWidth="1"/>
    <col min="8450" max="8450" width="5.08984375" style="819" bestFit="1" customWidth="1"/>
    <col min="8451" max="8451" width="3.7265625" style="819" bestFit="1" customWidth="1"/>
    <col min="8452" max="8452" width="6.7265625" style="819" bestFit="1" customWidth="1"/>
    <col min="8453" max="8453" width="26.7265625" style="819" customWidth="1"/>
    <col min="8454" max="8454" width="7.90625" style="819" bestFit="1" customWidth="1"/>
    <col min="8455" max="8455" width="5.08984375" style="819" bestFit="1" customWidth="1"/>
    <col min="8456" max="8701" width="9" style="819" customWidth="1"/>
    <col min="8702" max="8702" width="3.7265625" style="819" bestFit="1" customWidth="1"/>
    <col min="8703" max="8703" width="6.7265625" style="819" bestFit="1" customWidth="1"/>
    <col min="8704" max="8704" width="26.7265625" style="819" customWidth="1"/>
    <col min="8705" max="8705" width="7.90625" style="819" bestFit="1" customWidth="1"/>
    <col min="8706" max="8706" width="5.08984375" style="819" bestFit="1" customWidth="1"/>
    <col min="8707" max="8707" width="3.7265625" style="819" bestFit="1" customWidth="1"/>
    <col min="8708" max="8708" width="6.7265625" style="819" bestFit="1" customWidth="1"/>
    <col min="8709" max="8709" width="26.7265625" style="819" customWidth="1"/>
    <col min="8710" max="8710" width="7.90625" style="819" bestFit="1" customWidth="1"/>
    <col min="8711" max="8711" width="5.08984375" style="819" bestFit="1" customWidth="1"/>
    <col min="8712" max="8957" width="9" style="819" customWidth="1"/>
    <col min="8958" max="8958" width="3.7265625" style="819" bestFit="1" customWidth="1"/>
    <col min="8959" max="8959" width="6.7265625" style="819" bestFit="1" customWidth="1"/>
    <col min="8960" max="8960" width="26.7265625" style="819" customWidth="1"/>
    <col min="8961" max="8961" width="7.90625" style="819" bestFit="1" customWidth="1"/>
    <col min="8962" max="8962" width="5.08984375" style="819" bestFit="1" customWidth="1"/>
    <col min="8963" max="8963" width="3.7265625" style="819" bestFit="1" customWidth="1"/>
    <col min="8964" max="8964" width="6.7265625" style="819" bestFit="1" customWidth="1"/>
    <col min="8965" max="8965" width="26.7265625" style="819" customWidth="1"/>
    <col min="8966" max="8966" width="7.90625" style="819" bestFit="1" customWidth="1"/>
    <col min="8967" max="8967" width="5.08984375" style="819" bestFit="1" customWidth="1"/>
    <col min="8968" max="9213" width="9" style="819" customWidth="1"/>
    <col min="9214" max="9214" width="3.7265625" style="819" bestFit="1" customWidth="1"/>
    <col min="9215" max="9215" width="6.7265625" style="819" bestFit="1" customWidth="1"/>
    <col min="9216" max="9216" width="26.7265625" style="819" customWidth="1"/>
    <col min="9217" max="9217" width="7.90625" style="819" bestFit="1" customWidth="1"/>
    <col min="9218" max="9218" width="5.08984375" style="819" bestFit="1" customWidth="1"/>
    <col min="9219" max="9219" width="3.7265625" style="819" bestFit="1" customWidth="1"/>
    <col min="9220" max="9220" width="6.7265625" style="819" bestFit="1" customWidth="1"/>
    <col min="9221" max="9221" width="26.7265625" style="819" customWidth="1"/>
    <col min="9222" max="9222" width="7.90625" style="819" bestFit="1" customWidth="1"/>
    <col min="9223" max="9223" width="5.08984375" style="819" bestFit="1" customWidth="1"/>
    <col min="9224" max="9469" width="9" style="819" customWidth="1"/>
    <col min="9470" max="9470" width="3.7265625" style="819" bestFit="1" customWidth="1"/>
    <col min="9471" max="9471" width="6.7265625" style="819" bestFit="1" customWidth="1"/>
    <col min="9472" max="9472" width="26.7265625" style="819" customWidth="1"/>
    <col min="9473" max="9473" width="7.90625" style="819" bestFit="1" customWidth="1"/>
    <col min="9474" max="9474" width="5.08984375" style="819" bestFit="1" customWidth="1"/>
    <col min="9475" max="9475" width="3.7265625" style="819" bestFit="1" customWidth="1"/>
    <col min="9476" max="9476" width="6.7265625" style="819" bestFit="1" customWidth="1"/>
    <col min="9477" max="9477" width="26.7265625" style="819" customWidth="1"/>
    <col min="9478" max="9478" width="7.90625" style="819" bestFit="1" customWidth="1"/>
    <col min="9479" max="9479" width="5.08984375" style="819" bestFit="1" customWidth="1"/>
    <col min="9480" max="9725" width="9" style="819" customWidth="1"/>
    <col min="9726" max="9726" width="3.7265625" style="819" bestFit="1" customWidth="1"/>
    <col min="9727" max="9727" width="6.7265625" style="819" bestFit="1" customWidth="1"/>
    <col min="9728" max="9728" width="26.7265625" style="819" customWidth="1"/>
    <col min="9729" max="9729" width="7.90625" style="819" bestFit="1" customWidth="1"/>
    <col min="9730" max="9730" width="5.08984375" style="819" bestFit="1" customWidth="1"/>
    <col min="9731" max="9731" width="3.7265625" style="819" bestFit="1" customWidth="1"/>
    <col min="9732" max="9732" width="6.7265625" style="819" bestFit="1" customWidth="1"/>
    <col min="9733" max="9733" width="26.7265625" style="819" customWidth="1"/>
    <col min="9734" max="9734" width="7.90625" style="819" bestFit="1" customWidth="1"/>
    <col min="9735" max="9735" width="5.08984375" style="819" bestFit="1" customWidth="1"/>
    <col min="9736" max="9981" width="9" style="819" customWidth="1"/>
    <col min="9982" max="9982" width="3.7265625" style="819" bestFit="1" customWidth="1"/>
    <col min="9983" max="9983" width="6.7265625" style="819" bestFit="1" customWidth="1"/>
    <col min="9984" max="9984" width="26.7265625" style="819" customWidth="1"/>
    <col min="9985" max="9985" width="7.90625" style="819" bestFit="1" customWidth="1"/>
    <col min="9986" max="9986" width="5.08984375" style="819" bestFit="1" customWidth="1"/>
    <col min="9987" max="9987" width="3.7265625" style="819" bestFit="1" customWidth="1"/>
    <col min="9988" max="9988" width="6.7265625" style="819" bestFit="1" customWidth="1"/>
    <col min="9989" max="9989" width="26.7265625" style="819" customWidth="1"/>
    <col min="9990" max="9990" width="7.90625" style="819" bestFit="1" customWidth="1"/>
    <col min="9991" max="9991" width="5.08984375" style="819" bestFit="1" customWidth="1"/>
    <col min="9992" max="10237" width="9" style="819" customWidth="1"/>
    <col min="10238" max="10238" width="3.7265625" style="819" bestFit="1" customWidth="1"/>
    <col min="10239" max="10239" width="6.7265625" style="819" bestFit="1" customWidth="1"/>
    <col min="10240" max="10240" width="26.7265625" style="819" customWidth="1"/>
    <col min="10241" max="10241" width="7.90625" style="819" bestFit="1" customWidth="1"/>
    <col min="10242" max="10242" width="5.08984375" style="819" bestFit="1" customWidth="1"/>
    <col min="10243" max="10243" width="3.7265625" style="819" bestFit="1" customWidth="1"/>
    <col min="10244" max="10244" width="6.7265625" style="819" bestFit="1" customWidth="1"/>
    <col min="10245" max="10245" width="26.7265625" style="819" customWidth="1"/>
    <col min="10246" max="10246" width="7.90625" style="819" bestFit="1" customWidth="1"/>
    <col min="10247" max="10247" width="5.08984375" style="819" bestFit="1" customWidth="1"/>
    <col min="10248" max="10493" width="9" style="819" customWidth="1"/>
    <col min="10494" max="10494" width="3.7265625" style="819" bestFit="1" customWidth="1"/>
    <col min="10495" max="10495" width="6.7265625" style="819" bestFit="1" customWidth="1"/>
    <col min="10496" max="10496" width="26.7265625" style="819" customWidth="1"/>
    <col min="10497" max="10497" width="7.90625" style="819" bestFit="1" customWidth="1"/>
    <col min="10498" max="10498" width="5.08984375" style="819" bestFit="1" customWidth="1"/>
    <col min="10499" max="10499" width="3.7265625" style="819" bestFit="1" customWidth="1"/>
    <col min="10500" max="10500" width="6.7265625" style="819" bestFit="1" customWidth="1"/>
    <col min="10501" max="10501" width="26.7265625" style="819" customWidth="1"/>
    <col min="10502" max="10502" width="7.90625" style="819" bestFit="1" customWidth="1"/>
    <col min="10503" max="10503" width="5.08984375" style="819" bestFit="1" customWidth="1"/>
    <col min="10504" max="10749" width="9" style="819" customWidth="1"/>
    <col min="10750" max="10750" width="3.7265625" style="819" bestFit="1" customWidth="1"/>
    <col min="10751" max="10751" width="6.7265625" style="819" bestFit="1" customWidth="1"/>
    <col min="10752" max="10752" width="26.7265625" style="819" customWidth="1"/>
    <col min="10753" max="10753" width="7.90625" style="819" bestFit="1" customWidth="1"/>
    <col min="10754" max="10754" width="5.08984375" style="819" bestFit="1" customWidth="1"/>
    <col min="10755" max="10755" width="3.7265625" style="819" bestFit="1" customWidth="1"/>
    <col min="10756" max="10756" width="6.7265625" style="819" bestFit="1" customWidth="1"/>
    <col min="10757" max="10757" width="26.7265625" style="819" customWidth="1"/>
    <col min="10758" max="10758" width="7.90625" style="819" bestFit="1" customWidth="1"/>
    <col min="10759" max="10759" width="5.08984375" style="819" bestFit="1" customWidth="1"/>
    <col min="10760" max="11005" width="9" style="819" customWidth="1"/>
    <col min="11006" max="11006" width="3.7265625" style="819" bestFit="1" customWidth="1"/>
    <col min="11007" max="11007" width="6.7265625" style="819" bestFit="1" customWidth="1"/>
    <col min="11008" max="11008" width="26.7265625" style="819" customWidth="1"/>
    <col min="11009" max="11009" width="7.90625" style="819" bestFit="1" customWidth="1"/>
    <col min="11010" max="11010" width="5.08984375" style="819" bestFit="1" customWidth="1"/>
    <col min="11011" max="11011" width="3.7265625" style="819" bestFit="1" customWidth="1"/>
    <col min="11012" max="11012" width="6.7265625" style="819" bestFit="1" customWidth="1"/>
    <col min="11013" max="11013" width="26.7265625" style="819" customWidth="1"/>
    <col min="11014" max="11014" width="7.90625" style="819" bestFit="1" customWidth="1"/>
    <col min="11015" max="11015" width="5.08984375" style="819" bestFit="1" customWidth="1"/>
    <col min="11016" max="11261" width="9" style="819" customWidth="1"/>
    <col min="11262" max="11262" width="3.7265625" style="819" bestFit="1" customWidth="1"/>
    <col min="11263" max="11263" width="6.7265625" style="819" bestFit="1" customWidth="1"/>
    <col min="11264" max="11264" width="26.7265625" style="819" customWidth="1"/>
    <col min="11265" max="11265" width="7.90625" style="819" bestFit="1" customWidth="1"/>
    <col min="11266" max="11266" width="5.08984375" style="819" bestFit="1" customWidth="1"/>
    <col min="11267" max="11267" width="3.7265625" style="819" bestFit="1" customWidth="1"/>
    <col min="11268" max="11268" width="6.7265625" style="819" bestFit="1" customWidth="1"/>
    <col min="11269" max="11269" width="26.7265625" style="819" customWidth="1"/>
    <col min="11270" max="11270" width="7.90625" style="819" bestFit="1" customWidth="1"/>
    <col min="11271" max="11271" width="5.08984375" style="819" bestFit="1" customWidth="1"/>
    <col min="11272" max="11517" width="9" style="819" customWidth="1"/>
    <col min="11518" max="11518" width="3.7265625" style="819" bestFit="1" customWidth="1"/>
    <col min="11519" max="11519" width="6.7265625" style="819" bestFit="1" customWidth="1"/>
    <col min="11520" max="11520" width="26.7265625" style="819" customWidth="1"/>
    <col min="11521" max="11521" width="7.90625" style="819" bestFit="1" customWidth="1"/>
    <col min="11522" max="11522" width="5.08984375" style="819" bestFit="1" customWidth="1"/>
    <col min="11523" max="11523" width="3.7265625" style="819" bestFit="1" customWidth="1"/>
    <col min="11524" max="11524" width="6.7265625" style="819" bestFit="1" customWidth="1"/>
    <col min="11525" max="11525" width="26.7265625" style="819" customWidth="1"/>
    <col min="11526" max="11526" width="7.90625" style="819" bestFit="1" customWidth="1"/>
    <col min="11527" max="11527" width="5.08984375" style="819" bestFit="1" customWidth="1"/>
    <col min="11528" max="11773" width="9" style="819" customWidth="1"/>
    <col min="11774" max="11774" width="3.7265625" style="819" bestFit="1" customWidth="1"/>
    <col min="11775" max="11775" width="6.7265625" style="819" bestFit="1" customWidth="1"/>
    <col min="11776" max="11776" width="26.7265625" style="819" customWidth="1"/>
    <col min="11777" max="11777" width="7.90625" style="819" bestFit="1" customWidth="1"/>
    <col min="11778" max="11778" width="5.08984375" style="819" bestFit="1" customWidth="1"/>
    <col min="11779" max="11779" width="3.7265625" style="819" bestFit="1" customWidth="1"/>
    <col min="11780" max="11780" width="6.7265625" style="819" bestFit="1" customWidth="1"/>
    <col min="11781" max="11781" width="26.7265625" style="819" customWidth="1"/>
    <col min="11782" max="11782" width="7.90625" style="819" bestFit="1" customWidth="1"/>
    <col min="11783" max="11783" width="5.08984375" style="819" bestFit="1" customWidth="1"/>
    <col min="11784" max="12029" width="9" style="819" customWidth="1"/>
    <col min="12030" max="12030" width="3.7265625" style="819" bestFit="1" customWidth="1"/>
    <col min="12031" max="12031" width="6.7265625" style="819" bestFit="1" customWidth="1"/>
    <col min="12032" max="12032" width="26.7265625" style="819" customWidth="1"/>
    <col min="12033" max="12033" width="7.90625" style="819" bestFit="1" customWidth="1"/>
    <col min="12034" max="12034" width="5.08984375" style="819" bestFit="1" customWidth="1"/>
    <col min="12035" max="12035" width="3.7265625" style="819" bestFit="1" customWidth="1"/>
    <col min="12036" max="12036" width="6.7265625" style="819" bestFit="1" customWidth="1"/>
    <col min="12037" max="12037" width="26.7265625" style="819" customWidth="1"/>
    <col min="12038" max="12038" width="7.90625" style="819" bestFit="1" customWidth="1"/>
    <col min="12039" max="12039" width="5.08984375" style="819" bestFit="1" customWidth="1"/>
    <col min="12040" max="12285" width="9" style="819" customWidth="1"/>
    <col min="12286" max="12286" width="3.7265625" style="819" bestFit="1" customWidth="1"/>
    <col min="12287" max="12287" width="6.7265625" style="819" bestFit="1" customWidth="1"/>
    <col min="12288" max="12288" width="26.7265625" style="819" customWidth="1"/>
    <col min="12289" max="12289" width="7.90625" style="819" bestFit="1" customWidth="1"/>
    <col min="12290" max="12290" width="5.08984375" style="819" bestFit="1" customWidth="1"/>
    <col min="12291" max="12291" width="3.7265625" style="819" bestFit="1" customWidth="1"/>
    <col min="12292" max="12292" width="6.7265625" style="819" bestFit="1" customWidth="1"/>
    <col min="12293" max="12293" width="26.7265625" style="819" customWidth="1"/>
    <col min="12294" max="12294" width="7.90625" style="819" bestFit="1" customWidth="1"/>
    <col min="12295" max="12295" width="5.08984375" style="819" bestFit="1" customWidth="1"/>
    <col min="12296" max="12541" width="9" style="819" customWidth="1"/>
    <col min="12542" max="12542" width="3.7265625" style="819" bestFit="1" customWidth="1"/>
    <col min="12543" max="12543" width="6.7265625" style="819" bestFit="1" customWidth="1"/>
    <col min="12544" max="12544" width="26.7265625" style="819" customWidth="1"/>
    <col min="12545" max="12545" width="7.90625" style="819" bestFit="1" customWidth="1"/>
    <col min="12546" max="12546" width="5.08984375" style="819" bestFit="1" customWidth="1"/>
    <col min="12547" max="12547" width="3.7265625" style="819" bestFit="1" customWidth="1"/>
    <col min="12548" max="12548" width="6.7265625" style="819" bestFit="1" customWidth="1"/>
    <col min="12549" max="12549" width="26.7265625" style="819" customWidth="1"/>
    <col min="12550" max="12550" width="7.90625" style="819" bestFit="1" customWidth="1"/>
    <col min="12551" max="12551" width="5.08984375" style="819" bestFit="1" customWidth="1"/>
    <col min="12552" max="12797" width="9" style="819" customWidth="1"/>
    <col min="12798" max="12798" width="3.7265625" style="819" bestFit="1" customWidth="1"/>
    <col min="12799" max="12799" width="6.7265625" style="819" bestFit="1" customWidth="1"/>
    <col min="12800" max="12800" width="26.7265625" style="819" customWidth="1"/>
    <col min="12801" max="12801" width="7.90625" style="819" bestFit="1" customWidth="1"/>
    <col min="12802" max="12802" width="5.08984375" style="819" bestFit="1" customWidth="1"/>
    <col min="12803" max="12803" width="3.7265625" style="819" bestFit="1" customWidth="1"/>
    <col min="12804" max="12804" width="6.7265625" style="819" bestFit="1" customWidth="1"/>
    <col min="12805" max="12805" width="26.7265625" style="819" customWidth="1"/>
    <col min="12806" max="12806" width="7.90625" style="819" bestFit="1" customWidth="1"/>
    <col min="12807" max="12807" width="5.08984375" style="819" bestFit="1" customWidth="1"/>
    <col min="12808" max="13053" width="9" style="819" customWidth="1"/>
    <col min="13054" max="13054" width="3.7265625" style="819" bestFit="1" customWidth="1"/>
    <col min="13055" max="13055" width="6.7265625" style="819" bestFit="1" customWidth="1"/>
    <col min="13056" max="13056" width="26.7265625" style="819" customWidth="1"/>
    <col min="13057" max="13057" width="7.90625" style="819" bestFit="1" customWidth="1"/>
    <col min="13058" max="13058" width="5.08984375" style="819" bestFit="1" customWidth="1"/>
    <col min="13059" max="13059" width="3.7265625" style="819" bestFit="1" customWidth="1"/>
    <col min="13060" max="13060" width="6.7265625" style="819" bestFit="1" customWidth="1"/>
    <col min="13061" max="13061" width="26.7265625" style="819" customWidth="1"/>
    <col min="13062" max="13062" width="7.90625" style="819" bestFit="1" customWidth="1"/>
    <col min="13063" max="13063" width="5.08984375" style="819" bestFit="1" customWidth="1"/>
    <col min="13064" max="13309" width="9" style="819" customWidth="1"/>
    <col min="13310" max="13310" width="3.7265625" style="819" bestFit="1" customWidth="1"/>
    <col min="13311" max="13311" width="6.7265625" style="819" bestFit="1" customWidth="1"/>
    <col min="13312" max="13312" width="26.7265625" style="819" customWidth="1"/>
    <col min="13313" max="13313" width="7.90625" style="819" bestFit="1" customWidth="1"/>
    <col min="13314" max="13314" width="5.08984375" style="819" bestFit="1" customWidth="1"/>
    <col min="13315" max="13315" width="3.7265625" style="819" bestFit="1" customWidth="1"/>
    <col min="13316" max="13316" width="6.7265625" style="819" bestFit="1" customWidth="1"/>
    <col min="13317" max="13317" width="26.7265625" style="819" customWidth="1"/>
    <col min="13318" max="13318" width="7.90625" style="819" bestFit="1" customWidth="1"/>
    <col min="13319" max="13319" width="5.08984375" style="819" bestFit="1" customWidth="1"/>
    <col min="13320" max="13565" width="9" style="819" customWidth="1"/>
    <col min="13566" max="13566" width="3.7265625" style="819" bestFit="1" customWidth="1"/>
    <col min="13567" max="13567" width="6.7265625" style="819" bestFit="1" customWidth="1"/>
    <col min="13568" max="13568" width="26.7265625" style="819" customWidth="1"/>
    <col min="13569" max="13569" width="7.90625" style="819" bestFit="1" customWidth="1"/>
    <col min="13570" max="13570" width="5.08984375" style="819" bestFit="1" customWidth="1"/>
    <col min="13571" max="13571" width="3.7265625" style="819" bestFit="1" customWidth="1"/>
    <col min="13572" max="13572" width="6.7265625" style="819" bestFit="1" customWidth="1"/>
    <col min="13573" max="13573" width="26.7265625" style="819" customWidth="1"/>
    <col min="13574" max="13574" width="7.90625" style="819" bestFit="1" customWidth="1"/>
    <col min="13575" max="13575" width="5.08984375" style="819" bestFit="1" customWidth="1"/>
    <col min="13576" max="13821" width="9" style="819" customWidth="1"/>
    <col min="13822" max="13822" width="3.7265625" style="819" bestFit="1" customWidth="1"/>
    <col min="13823" max="13823" width="6.7265625" style="819" bestFit="1" customWidth="1"/>
    <col min="13824" max="13824" width="26.7265625" style="819" customWidth="1"/>
    <col min="13825" max="13825" width="7.90625" style="819" bestFit="1" customWidth="1"/>
    <col min="13826" max="13826" width="5.08984375" style="819" bestFit="1" customWidth="1"/>
    <col min="13827" max="13827" width="3.7265625" style="819" bestFit="1" customWidth="1"/>
    <col min="13828" max="13828" width="6.7265625" style="819" bestFit="1" customWidth="1"/>
    <col min="13829" max="13829" width="26.7265625" style="819" customWidth="1"/>
    <col min="13830" max="13830" width="7.90625" style="819" bestFit="1" customWidth="1"/>
    <col min="13831" max="13831" width="5.08984375" style="819" bestFit="1" customWidth="1"/>
    <col min="13832" max="14077" width="9" style="819" customWidth="1"/>
    <col min="14078" max="14078" width="3.7265625" style="819" bestFit="1" customWidth="1"/>
    <col min="14079" max="14079" width="6.7265625" style="819" bestFit="1" customWidth="1"/>
    <col min="14080" max="14080" width="26.7265625" style="819" customWidth="1"/>
    <col min="14081" max="14081" width="7.90625" style="819" bestFit="1" customWidth="1"/>
    <col min="14082" max="14082" width="5.08984375" style="819" bestFit="1" customWidth="1"/>
    <col min="14083" max="14083" width="3.7265625" style="819" bestFit="1" customWidth="1"/>
    <col min="14084" max="14084" width="6.7265625" style="819" bestFit="1" customWidth="1"/>
    <col min="14085" max="14085" width="26.7265625" style="819" customWidth="1"/>
    <col min="14086" max="14086" width="7.90625" style="819" bestFit="1" customWidth="1"/>
    <col min="14087" max="14087" width="5.08984375" style="819" bestFit="1" customWidth="1"/>
    <col min="14088" max="14333" width="9" style="819" customWidth="1"/>
    <col min="14334" max="14334" width="3.7265625" style="819" bestFit="1" customWidth="1"/>
    <col min="14335" max="14335" width="6.7265625" style="819" bestFit="1" customWidth="1"/>
    <col min="14336" max="14336" width="26.7265625" style="819" customWidth="1"/>
    <col min="14337" max="14337" width="7.90625" style="819" bestFit="1" customWidth="1"/>
    <col min="14338" max="14338" width="5.08984375" style="819" bestFit="1" customWidth="1"/>
    <col min="14339" max="14339" width="3.7265625" style="819" bestFit="1" customWidth="1"/>
    <col min="14340" max="14340" width="6.7265625" style="819" bestFit="1" customWidth="1"/>
    <col min="14341" max="14341" width="26.7265625" style="819" customWidth="1"/>
    <col min="14342" max="14342" width="7.90625" style="819" bestFit="1" customWidth="1"/>
    <col min="14343" max="14343" width="5.08984375" style="819" bestFit="1" customWidth="1"/>
    <col min="14344" max="14589" width="9" style="819" customWidth="1"/>
    <col min="14590" max="14590" width="3.7265625" style="819" bestFit="1" customWidth="1"/>
    <col min="14591" max="14591" width="6.7265625" style="819" bestFit="1" customWidth="1"/>
    <col min="14592" max="14592" width="26.7265625" style="819" customWidth="1"/>
    <col min="14593" max="14593" width="7.90625" style="819" bestFit="1" customWidth="1"/>
    <col min="14594" max="14594" width="5.08984375" style="819" bestFit="1" customWidth="1"/>
    <col min="14595" max="14595" width="3.7265625" style="819" bestFit="1" customWidth="1"/>
    <col min="14596" max="14596" width="6.7265625" style="819" bestFit="1" customWidth="1"/>
    <col min="14597" max="14597" width="26.7265625" style="819" customWidth="1"/>
    <col min="14598" max="14598" width="7.90625" style="819" bestFit="1" customWidth="1"/>
    <col min="14599" max="14599" width="5.08984375" style="819" bestFit="1" customWidth="1"/>
    <col min="14600" max="14845" width="9" style="819" customWidth="1"/>
    <col min="14846" max="14846" width="3.7265625" style="819" bestFit="1" customWidth="1"/>
    <col min="14847" max="14847" width="6.7265625" style="819" bestFit="1" customWidth="1"/>
    <col min="14848" max="14848" width="26.7265625" style="819" customWidth="1"/>
    <col min="14849" max="14849" width="7.90625" style="819" bestFit="1" customWidth="1"/>
    <col min="14850" max="14850" width="5.08984375" style="819" bestFit="1" customWidth="1"/>
    <col min="14851" max="14851" width="3.7265625" style="819" bestFit="1" customWidth="1"/>
    <col min="14852" max="14852" width="6.7265625" style="819" bestFit="1" customWidth="1"/>
    <col min="14853" max="14853" width="26.7265625" style="819" customWidth="1"/>
    <col min="14854" max="14854" width="7.90625" style="819" bestFit="1" customWidth="1"/>
    <col min="14855" max="14855" width="5.08984375" style="819" bestFit="1" customWidth="1"/>
    <col min="14856" max="15101" width="9" style="819" customWidth="1"/>
    <col min="15102" max="15102" width="3.7265625" style="819" bestFit="1" customWidth="1"/>
    <col min="15103" max="15103" width="6.7265625" style="819" bestFit="1" customWidth="1"/>
    <col min="15104" max="15104" width="26.7265625" style="819" customWidth="1"/>
    <col min="15105" max="15105" width="7.90625" style="819" bestFit="1" customWidth="1"/>
    <col min="15106" max="15106" width="5.08984375" style="819" bestFit="1" customWidth="1"/>
    <col min="15107" max="15107" width="3.7265625" style="819" bestFit="1" customWidth="1"/>
    <col min="15108" max="15108" width="6.7265625" style="819" bestFit="1" customWidth="1"/>
    <col min="15109" max="15109" width="26.7265625" style="819" customWidth="1"/>
    <col min="15110" max="15110" width="7.90625" style="819" bestFit="1" customWidth="1"/>
    <col min="15111" max="15111" width="5.08984375" style="819" bestFit="1" customWidth="1"/>
    <col min="15112" max="15357" width="9" style="819" customWidth="1"/>
    <col min="15358" max="15358" width="3.7265625" style="819" bestFit="1" customWidth="1"/>
    <col min="15359" max="15359" width="6.7265625" style="819" bestFit="1" customWidth="1"/>
    <col min="15360" max="15360" width="26.7265625" style="819" customWidth="1"/>
    <col min="15361" max="15361" width="7.90625" style="819" bestFit="1" customWidth="1"/>
    <col min="15362" max="15362" width="5.08984375" style="819" bestFit="1" customWidth="1"/>
    <col min="15363" max="15363" width="3.7265625" style="819" bestFit="1" customWidth="1"/>
    <col min="15364" max="15364" width="6.7265625" style="819" bestFit="1" customWidth="1"/>
    <col min="15365" max="15365" width="26.7265625" style="819" customWidth="1"/>
    <col min="15366" max="15366" width="7.90625" style="819" bestFit="1" customWidth="1"/>
    <col min="15367" max="15367" width="5.08984375" style="819" bestFit="1" customWidth="1"/>
    <col min="15368" max="15613" width="9" style="819" customWidth="1"/>
    <col min="15614" max="15614" width="3.7265625" style="819" bestFit="1" customWidth="1"/>
    <col min="15615" max="15615" width="6.7265625" style="819" bestFit="1" customWidth="1"/>
    <col min="15616" max="15616" width="26.7265625" style="819" customWidth="1"/>
    <col min="15617" max="15617" width="7.90625" style="819" bestFit="1" customWidth="1"/>
    <col min="15618" max="15618" width="5.08984375" style="819" bestFit="1" customWidth="1"/>
    <col min="15619" max="15619" width="3.7265625" style="819" bestFit="1" customWidth="1"/>
    <col min="15620" max="15620" width="6.7265625" style="819" bestFit="1" customWidth="1"/>
    <col min="15621" max="15621" width="26.7265625" style="819" customWidth="1"/>
    <col min="15622" max="15622" width="7.90625" style="819" bestFit="1" customWidth="1"/>
    <col min="15623" max="15623" width="5.08984375" style="819" bestFit="1" customWidth="1"/>
    <col min="15624" max="15869" width="9" style="819" customWidth="1"/>
    <col min="15870" max="15870" width="3.7265625" style="819" bestFit="1" customWidth="1"/>
    <col min="15871" max="15871" width="6.7265625" style="819" bestFit="1" customWidth="1"/>
    <col min="15872" max="15872" width="26.7265625" style="819" customWidth="1"/>
    <col min="15873" max="15873" width="7.90625" style="819" bestFit="1" customWidth="1"/>
    <col min="15874" max="15874" width="5.08984375" style="819" bestFit="1" customWidth="1"/>
    <col min="15875" max="15875" width="3.7265625" style="819" bestFit="1" customWidth="1"/>
    <col min="15876" max="15876" width="6.7265625" style="819" bestFit="1" customWidth="1"/>
    <col min="15877" max="15877" width="26.7265625" style="819" customWidth="1"/>
    <col min="15878" max="15878" width="7.90625" style="819" bestFit="1" customWidth="1"/>
    <col min="15879" max="15879" width="5.08984375" style="819" bestFit="1" customWidth="1"/>
    <col min="15880" max="16125" width="9" style="819" customWidth="1"/>
    <col min="16126" max="16126" width="3.7265625" style="819" bestFit="1" customWidth="1"/>
    <col min="16127" max="16127" width="6.7265625" style="819" bestFit="1" customWidth="1"/>
    <col min="16128" max="16128" width="26.7265625" style="819" customWidth="1"/>
    <col min="16129" max="16129" width="7.90625" style="819" bestFit="1" customWidth="1"/>
    <col min="16130" max="16130" width="5.08984375" style="819" bestFit="1" customWidth="1"/>
    <col min="16131" max="16131" width="3.7265625" style="819" bestFit="1" customWidth="1"/>
    <col min="16132" max="16132" width="6.7265625" style="819" bestFit="1" customWidth="1"/>
    <col min="16133" max="16133" width="26.7265625" style="819" customWidth="1"/>
    <col min="16134" max="16134" width="7.90625" style="819" bestFit="1" customWidth="1"/>
    <col min="16135" max="16135" width="5.08984375" style="819" bestFit="1" customWidth="1"/>
    <col min="16136" max="16384" width="9" style="819" customWidth="1"/>
  </cols>
  <sheetData>
    <row r="1" spans="2:10" ht="14">
      <c r="B1" s="822" t="s">
        <v>1099</v>
      </c>
      <c r="E1" s="820" t="s">
        <v>8724</v>
      </c>
    </row>
    <row r="2" spans="2:10" ht="14">
      <c r="B2" s="822"/>
    </row>
    <row r="3" spans="2:10" ht="16.5">
      <c r="B3" s="823" t="s">
        <v>5914</v>
      </c>
      <c r="F3" s="819" t="s">
        <v>9840</v>
      </c>
    </row>
    <row r="4" spans="2:10" s="821" customFormat="1" ht="26">
      <c r="B4" s="824" t="s">
        <v>34</v>
      </c>
      <c r="C4" s="824" t="s">
        <v>39</v>
      </c>
      <c r="D4" s="824" t="s">
        <v>1076</v>
      </c>
      <c r="E4" s="829" t="s">
        <v>1131</v>
      </c>
      <c r="F4" s="839" t="s">
        <v>3786</v>
      </c>
      <c r="G4" s="839" t="s">
        <v>6934</v>
      </c>
      <c r="H4" s="839" t="s">
        <v>1067</v>
      </c>
      <c r="I4" s="839" t="s">
        <v>1073</v>
      </c>
      <c r="J4" s="839" t="s">
        <v>1083</v>
      </c>
    </row>
    <row r="5" spans="2:10" ht="16.5" customHeight="1">
      <c r="B5" s="825">
        <v>1</v>
      </c>
      <c r="C5" s="825" t="s">
        <v>31</v>
      </c>
      <c r="D5" s="825" t="s">
        <v>62</v>
      </c>
      <c r="E5" s="830" t="str">
        <f>IFERROR(INDEX(参照D!C5:C51,MATCH(入力フォーム!H78,参照D!B5:B51,0)),"")</f>
        <v>39</v>
      </c>
      <c r="F5" s="840" t="s">
        <v>260</v>
      </c>
      <c r="G5" s="840"/>
      <c r="H5" s="840"/>
      <c r="I5" s="843" t="s">
        <v>9841</v>
      </c>
      <c r="J5" s="844"/>
    </row>
    <row r="6" spans="2:10" ht="16.5" customHeight="1">
      <c r="B6" s="825">
        <v>2</v>
      </c>
      <c r="C6" s="825" t="s">
        <v>93</v>
      </c>
      <c r="D6" s="825" t="s">
        <v>105</v>
      </c>
      <c r="E6" s="831" t="str">
        <f>IF(行政用!H50="","",IFERROR(TEXT(行政用!H50,"00"),""))</f>
        <v/>
      </c>
      <c r="F6" s="840" t="s">
        <v>260</v>
      </c>
      <c r="G6" s="840"/>
      <c r="H6" s="840"/>
      <c r="I6" s="843" t="s">
        <v>9841</v>
      </c>
      <c r="J6" s="844"/>
    </row>
    <row r="7" spans="2:10" ht="16.5" customHeight="1">
      <c r="B7" s="825">
        <v>3</v>
      </c>
      <c r="C7" s="825" t="s">
        <v>138</v>
      </c>
      <c r="D7" s="825" t="s">
        <v>141</v>
      </c>
      <c r="E7" s="831" t="str">
        <f>IF(行政用!H51="","",IFERROR(行政用!H51,0))</f>
        <v/>
      </c>
      <c r="F7" s="840" t="s">
        <v>260</v>
      </c>
      <c r="G7" s="840"/>
      <c r="H7" s="840"/>
      <c r="I7" s="843" t="s">
        <v>9841</v>
      </c>
      <c r="J7" s="844"/>
    </row>
    <row r="8" spans="2:10" ht="16.5" customHeight="1">
      <c r="B8" s="825">
        <v>4</v>
      </c>
      <c r="C8" s="825" t="s">
        <v>175</v>
      </c>
      <c r="D8" s="825" t="s">
        <v>182</v>
      </c>
      <c r="E8" s="831" t="str">
        <f>IF(行政用!H52="","",IFERROR(TEXT(行政用!H52,"00000"),""))</f>
        <v/>
      </c>
      <c r="F8" s="840" t="s">
        <v>260</v>
      </c>
      <c r="G8" s="840"/>
      <c r="H8" s="840"/>
      <c r="I8" s="843" t="s">
        <v>9841</v>
      </c>
      <c r="J8" s="844"/>
    </row>
    <row r="9" spans="2:10" ht="16.5" customHeight="1">
      <c r="B9" s="825">
        <v>5</v>
      </c>
      <c r="C9" s="825" t="s">
        <v>207</v>
      </c>
      <c r="D9" s="825" t="s">
        <v>224</v>
      </c>
      <c r="E9" s="832" t="str">
        <f>IF(行政用!H23="","",IFERROR(行政用!H23,0))</f>
        <v/>
      </c>
      <c r="F9" s="840" t="s">
        <v>260</v>
      </c>
      <c r="G9" s="840"/>
      <c r="H9" s="840"/>
      <c r="I9" s="843" t="s">
        <v>9841</v>
      </c>
      <c r="J9" s="845"/>
    </row>
    <row r="10" spans="2:10" ht="16.5" customHeight="1">
      <c r="B10" s="825">
        <v>6</v>
      </c>
      <c r="C10" s="825" t="s">
        <v>255</v>
      </c>
      <c r="D10" s="825" t="s">
        <v>259</v>
      </c>
      <c r="E10" s="832"/>
      <c r="F10" s="841" t="s">
        <v>260</v>
      </c>
      <c r="G10" s="841"/>
      <c r="H10" s="841"/>
      <c r="I10" s="841"/>
      <c r="J10" s="844" t="s">
        <v>9501</v>
      </c>
    </row>
    <row r="11" spans="2:10" ht="16.5" customHeight="1">
      <c r="B11" s="825">
        <v>7</v>
      </c>
      <c r="C11" s="825" t="s">
        <v>283</v>
      </c>
      <c r="D11" s="825" t="s">
        <v>290</v>
      </c>
      <c r="E11" s="832" t="str">
        <f>IF(行政用!H49="","",IFERROR(行政用!H49,0))</f>
        <v/>
      </c>
      <c r="F11" s="840" t="s">
        <v>9388</v>
      </c>
      <c r="G11" s="826"/>
      <c r="H11" s="826"/>
      <c r="I11" s="843" t="s">
        <v>9841</v>
      </c>
      <c r="J11" s="844"/>
    </row>
    <row r="12" spans="2:10" ht="16.5" customHeight="1">
      <c r="B12" s="825">
        <v>8</v>
      </c>
      <c r="C12" s="825" t="s">
        <v>118</v>
      </c>
      <c r="D12" s="825" t="s">
        <v>235</v>
      </c>
      <c r="E12" s="831" t="str">
        <f>IF(行政用!H24="","",IFERROR(行政用!H24,0))</f>
        <v/>
      </c>
      <c r="F12" s="840" t="s">
        <v>9388</v>
      </c>
      <c r="G12" s="826"/>
      <c r="H12" s="826"/>
      <c r="I12" s="843" t="s">
        <v>9841</v>
      </c>
      <c r="J12" s="844"/>
    </row>
    <row r="13" spans="2:10" ht="16.5" customHeight="1">
      <c r="B13" s="825">
        <v>9</v>
      </c>
      <c r="C13" s="825" t="s">
        <v>340</v>
      </c>
      <c r="D13" s="825" t="s">
        <v>11040</v>
      </c>
      <c r="E13" s="830" t="str">
        <f>IF(入力フォーム!H15="国外","90",IFERROR(INDEX(参照D!AN4:AN1903,MATCH(入力フォーム!H15&amp;入力フォーム!H18,参照D!AM4:AM1903,0)),""))</f>
        <v/>
      </c>
      <c r="F13" s="840" t="s">
        <v>260</v>
      </c>
      <c r="G13" s="840"/>
      <c r="H13" s="843" t="s">
        <v>9841</v>
      </c>
      <c r="I13" s="840"/>
      <c r="J13" s="844"/>
    </row>
    <row r="14" spans="2:10" ht="16.5" customHeight="1">
      <c r="B14" s="825">
        <v>10</v>
      </c>
      <c r="C14" s="825" t="s">
        <v>366</v>
      </c>
      <c r="D14" s="825" t="s">
        <v>157</v>
      </c>
      <c r="E14" s="830"/>
      <c r="F14" s="842"/>
      <c r="G14" s="842"/>
      <c r="H14" s="842"/>
      <c r="I14" s="842"/>
      <c r="J14" s="844" t="s">
        <v>1084</v>
      </c>
    </row>
    <row r="15" spans="2:10" ht="16.5" customHeight="1">
      <c r="B15" s="825">
        <v>11</v>
      </c>
      <c r="C15" s="825" t="s">
        <v>375</v>
      </c>
      <c r="D15" s="825" t="s">
        <v>86</v>
      </c>
      <c r="E15" s="830" t="str">
        <f>SUBSTITUTE(SUBSTITUTE(CLEAN(入力フォーム!H14),"-",""),",","，")</f>
        <v/>
      </c>
      <c r="F15" s="840" t="s">
        <v>9388</v>
      </c>
      <c r="G15" s="826"/>
      <c r="H15" s="843" t="s">
        <v>9841</v>
      </c>
      <c r="I15" s="826"/>
      <c r="J15" s="844"/>
    </row>
    <row r="16" spans="2:10" ht="16.5" customHeight="1">
      <c r="B16" s="825">
        <v>12</v>
      </c>
      <c r="C16" s="825" t="s">
        <v>386</v>
      </c>
      <c r="D16" s="825" t="s">
        <v>296</v>
      </c>
      <c r="E16" s="831" t="str">
        <f>IF(入力フォーム!H19=""&amp;入力フォーム!H20="","",IFERROR(CLEAN(入力フォーム!H19)&amp;CLEAN(入力フォーム!H20),""))</f>
        <v/>
      </c>
      <c r="F16" s="840" t="s">
        <v>260</v>
      </c>
      <c r="G16" s="840"/>
      <c r="H16" s="843" t="s">
        <v>9841</v>
      </c>
      <c r="I16" s="840"/>
      <c r="J16" s="844"/>
    </row>
    <row r="17" spans="2:10" ht="16.5" customHeight="1">
      <c r="B17" s="825">
        <v>13</v>
      </c>
      <c r="C17" s="825" t="s">
        <v>321</v>
      </c>
      <c r="D17" s="825" t="s">
        <v>393</v>
      </c>
      <c r="E17" s="831" t="str">
        <f>IF(入力フォーム!H23="","",IFERROR(SUBSTITUTE(CLEAN(入力フォーム!H23),",","，"),""))</f>
        <v/>
      </c>
      <c r="F17" s="840" t="s">
        <v>260</v>
      </c>
      <c r="G17" s="840"/>
      <c r="H17" s="843" t="s">
        <v>9841</v>
      </c>
      <c r="I17" s="840"/>
      <c r="J17" s="844"/>
    </row>
    <row r="18" spans="2:10" ht="16.5" customHeight="1">
      <c r="B18" s="825">
        <v>14</v>
      </c>
      <c r="C18" s="825" t="s">
        <v>400</v>
      </c>
      <c r="D18" s="825" t="s">
        <v>411</v>
      </c>
      <c r="E18" s="831" t="str">
        <f>IF(入力フォーム!H24="","",IFERROR(SUBSTITUTE(CLEAN(入力フォーム!H24),",","，"),""))</f>
        <v/>
      </c>
      <c r="F18" s="840" t="s">
        <v>9388</v>
      </c>
      <c r="G18" s="840"/>
      <c r="H18" s="843" t="s">
        <v>9841</v>
      </c>
      <c r="I18" s="840"/>
      <c r="J18" s="844"/>
    </row>
    <row r="19" spans="2:10" ht="16.5" customHeight="1">
      <c r="B19" s="825">
        <v>15</v>
      </c>
      <c r="C19" s="825" t="s">
        <v>432</v>
      </c>
      <c r="D19" s="825" t="s">
        <v>438</v>
      </c>
      <c r="E19" s="831" t="str">
        <f>IF(入力フォーム!H39="","",IFERROR(SUBSTITUTE(CLEAN(入力フォーム!H39),",","，"),""))</f>
        <v/>
      </c>
      <c r="F19" s="840" t="s">
        <v>9388</v>
      </c>
      <c r="G19" s="840"/>
      <c r="H19" s="843" t="s">
        <v>9841</v>
      </c>
      <c r="I19" s="826"/>
      <c r="J19" s="844"/>
    </row>
    <row r="20" spans="2:10" ht="16.5" customHeight="1">
      <c r="B20" s="825">
        <v>16</v>
      </c>
      <c r="C20" s="825" t="s">
        <v>98</v>
      </c>
      <c r="D20" s="825" t="s">
        <v>441</v>
      </c>
      <c r="E20" s="830" t="str">
        <f>IF(入力フォーム!H25="","",IF(LEN(CLEAN(入力フォーム!H25))=12,CLEAN(入力フォーム!H25),SUBSTITUTE(CLEAN(入力フォーム!H25),"-","")))</f>
        <v/>
      </c>
      <c r="F20" s="840" t="s">
        <v>9388</v>
      </c>
      <c r="G20" s="826"/>
      <c r="H20" s="843" t="s">
        <v>9841</v>
      </c>
      <c r="I20" s="826"/>
      <c r="J20" s="844" t="s">
        <v>9205</v>
      </c>
    </row>
    <row r="21" spans="2:10" ht="16.5" customHeight="1">
      <c r="B21" s="825">
        <v>17</v>
      </c>
      <c r="C21" s="825" t="s">
        <v>446</v>
      </c>
      <c r="D21" s="825" t="s">
        <v>458</v>
      </c>
      <c r="E21" s="830" t="str">
        <f>IFERROR(INDEX(参照D!I4:I6,MATCH(入力フォーム!H21,参照D!H4:H6,0)),"")</f>
        <v/>
      </c>
      <c r="F21" s="840" t="s">
        <v>260</v>
      </c>
      <c r="G21" s="840"/>
      <c r="H21" s="843" t="s">
        <v>9841</v>
      </c>
      <c r="I21" s="826"/>
      <c r="J21" s="844"/>
    </row>
    <row r="22" spans="2:10" ht="16.5" customHeight="1">
      <c r="B22" s="825">
        <v>18</v>
      </c>
      <c r="C22" s="825" t="s">
        <v>424</v>
      </c>
      <c r="D22" s="825" t="s">
        <v>1366</v>
      </c>
      <c r="E22" s="831" t="str">
        <f>IF(入力フォーム!H44="","",IF(入力フォーム!H44="無",0,IF(入力フォーム!H44="有",IF(入力フォーム!H45="","",入力フォーム!H45),"")))</f>
        <v/>
      </c>
      <c r="F22" s="840" t="s">
        <v>9388</v>
      </c>
      <c r="G22" s="826"/>
      <c r="H22" s="843" t="s">
        <v>9841</v>
      </c>
      <c r="I22" s="826"/>
      <c r="J22" s="844"/>
    </row>
    <row r="23" spans="2:10" ht="16.5" customHeight="1">
      <c r="B23" s="825">
        <v>19</v>
      </c>
      <c r="C23" s="825" t="s">
        <v>495</v>
      </c>
      <c r="D23" s="825" t="s">
        <v>496</v>
      </c>
      <c r="E23" s="830" t="str">
        <f>IFERROR(INDEX(参照D!L5:L11,MATCH(入力フォーム!H42,参照D!K5:K11,0)),"")</f>
        <v/>
      </c>
      <c r="F23" s="840" t="s">
        <v>260</v>
      </c>
      <c r="G23" s="840"/>
      <c r="H23" s="843" t="s">
        <v>9841</v>
      </c>
      <c r="I23" s="826"/>
      <c r="J23" s="844"/>
    </row>
    <row r="24" spans="2:10" ht="16.5" customHeight="1">
      <c r="B24" s="825">
        <v>20</v>
      </c>
      <c r="C24" s="825" t="s">
        <v>516</v>
      </c>
      <c r="D24" s="825" t="s">
        <v>523</v>
      </c>
      <c r="E24" s="830" t="str">
        <f>IF(入力フォーム!H50="国外","90",IFERROR(INDEX(参照D!AN4:AN1903,MATCH(入力フォーム!H50&amp;入力フォーム!H51,参照D!AM4:AM1903,0)),""))</f>
        <v/>
      </c>
      <c r="F24" s="840" t="s">
        <v>260</v>
      </c>
      <c r="G24" s="840"/>
      <c r="H24" s="843" t="s">
        <v>9841</v>
      </c>
      <c r="I24" s="826"/>
      <c r="J24" s="844"/>
    </row>
    <row r="25" spans="2:10" ht="16.5" customHeight="1">
      <c r="B25" s="825">
        <v>21</v>
      </c>
      <c r="C25" s="825" t="s">
        <v>546</v>
      </c>
      <c r="D25" s="825" t="s">
        <v>551</v>
      </c>
      <c r="E25" s="830"/>
      <c r="F25" s="842"/>
      <c r="G25" s="842"/>
      <c r="H25" s="842"/>
      <c r="I25" s="842"/>
      <c r="J25" s="844" t="s">
        <v>1084</v>
      </c>
    </row>
    <row r="26" spans="2:10" ht="16.5" customHeight="1">
      <c r="B26" s="825">
        <v>22</v>
      </c>
      <c r="C26" s="825" t="s">
        <v>554</v>
      </c>
      <c r="D26" s="825" t="s">
        <v>556</v>
      </c>
      <c r="E26" s="830" t="str">
        <f>SUBSTITUTE(SUBSTITUTE(CLEAN(入力フォーム!H49),"-",""),",","，")</f>
        <v/>
      </c>
      <c r="F26" s="840" t="s">
        <v>9388</v>
      </c>
      <c r="G26" s="826"/>
      <c r="H26" s="843" t="s">
        <v>9841</v>
      </c>
      <c r="I26" s="826"/>
      <c r="J26" s="844"/>
    </row>
    <row r="27" spans="2:10" ht="16.5" customHeight="1">
      <c r="B27" s="825">
        <v>23</v>
      </c>
      <c r="C27" s="825" t="s">
        <v>565</v>
      </c>
      <c r="D27" s="825" t="s">
        <v>580</v>
      </c>
      <c r="E27" s="831" t="str">
        <f>IF(入力フォーム!H52=""&amp;入力フォーム!H53="","",IFERROR(SUBSTITUTE(CLEAN(入力フォーム!H52),",","，")&amp;SUBSTITUTE(CLEAN(入力フォーム!H53),",","，"),""))</f>
        <v/>
      </c>
      <c r="F27" s="840" t="s">
        <v>9388</v>
      </c>
      <c r="G27" s="826"/>
      <c r="H27" s="843" t="s">
        <v>9841</v>
      </c>
      <c r="I27" s="826"/>
      <c r="J27" s="844"/>
    </row>
    <row r="28" spans="2:10" ht="16.5" customHeight="1">
      <c r="B28" s="825">
        <v>24</v>
      </c>
      <c r="C28" s="825" t="s">
        <v>582</v>
      </c>
      <c r="D28" s="825" t="s">
        <v>591</v>
      </c>
      <c r="E28" s="831" t="str">
        <f>IF(入力フォーム!H55="","",IFERROR(SUBSTITUTE(CLEAN(入力フォーム!H55),",","，"),""))</f>
        <v/>
      </c>
      <c r="F28" s="840" t="s">
        <v>9388</v>
      </c>
      <c r="G28" s="826"/>
      <c r="H28" s="843" t="s">
        <v>9841</v>
      </c>
      <c r="I28" s="826"/>
      <c r="J28" s="844"/>
    </row>
    <row r="29" spans="2:10" ht="16.5" customHeight="1">
      <c r="B29" s="825">
        <v>25</v>
      </c>
      <c r="C29" s="825" t="s">
        <v>594</v>
      </c>
      <c r="D29" s="825" t="s">
        <v>597</v>
      </c>
      <c r="E29" s="831" t="str">
        <f>IF(入力フォーム!H56="","",IFERROR(SUBSTITUTE(CLEAN(入力フォーム!H56),",","，"),""))</f>
        <v/>
      </c>
      <c r="F29" s="840" t="s">
        <v>9388</v>
      </c>
      <c r="G29" s="826"/>
      <c r="H29" s="843" t="s">
        <v>9841</v>
      </c>
      <c r="I29" s="826"/>
      <c r="J29" s="844"/>
    </row>
    <row r="30" spans="2:10" ht="16.5" customHeight="1">
      <c r="B30" s="825">
        <v>26</v>
      </c>
      <c r="C30" s="825" t="s">
        <v>610</v>
      </c>
      <c r="D30" s="825" t="s">
        <v>458</v>
      </c>
      <c r="E30" s="830" t="str">
        <f>IFERROR(INDEX(参照D!I4:I6,MATCH(入力フォーム!H54,参照D!H4:H6,0)),"")</f>
        <v/>
      </c>
      <c r="F30" s="840" t="s">
        <v>260</v>
      </c>
      <c r="G30" s="840"/>
      <c r="H30" s="843" t="s">
        <v>9841</v>
      </c>
      <c r="I30" s="826"/>
      <c r="J30" s="844"/>
    </row>
    <row r="31" spans="2:10" ht="16.5" customHeight="1">
      <c r="B31" s="825">
        <v>27</v>
      </c>
      <c r="C31" s="825" t="s">
        <v>615</v>
      </c>
      <c r="D31" s="825" t="s">
        <v>632</v>
      </c>
      <c r="E31" s="830"/>
      <c r="F31" s="842"/>
      <c r="G31" s="842"/>
      <c r="H31" s="842"/>
      <c r="I31" s="842"/>
      <c r="J31" s="844" t="s">
        <v>1084</v>
      </c>
    </row>
    <row r="32" spans="2:10" ht="16.5" customHeight="1">
      <c r="B32" s="825">
        <v>28</v>
      </c>
      <c r="C32" s="825" t="s">
        <v>633</v>
      </c>
      <c r="D32" s="825" t="s">
        <v>652</v>
      </c>
      <c r="E32" s="831" t="str">
        <f>IFERROR(INDEX(参照D!AN4:AN1903,MATCH(入力フォーム!H78&amp;入力フォーム!H79,参照D!AM4:AM1903,0)),"")</f>
        <v/>
      </c>
      <c r="F32" s="840" t="s">
        <v>260</v>
      </c>
      <c r="G32" s="840"/>
      <c r="H32" s="843" t="s">
        <v>9841</v>
      </c>
      <c r="I32" s="826"/>
      <c r="J32" s="844"/>
    </row>
    <row r="33" spans="2:10" ht="16.5" customHeight="1">
      <c r="B33" s="825">
        <v>29</v>
      </c>
      <c r="C33" s="825" t="s">
        <v>658</v>
      </c>
      <c r="D33" s="825" t="s">
        <v>451</v>
      </c>
      <c r="E33" s="830"/>
      <c r="F33" s="842"/>
      <c r="G33" s="842"/>
      <c r="H33" s="842"/>
      <c r="I33" s="842"/>
      <c r="J33" s="844" t="s">
        <v>1084</v>
      </c>
    </row>
    <row r="34" spans="2:10" ht="16.5" customHeight="1">
      <c r="B34" s="825">
        <v>30</v>
      </c>
      <c r="C34" s="825" t="s">
        <v>662</v>
      </c>
      <c r="D34" s="825" t="s">
        <v>670</v>
      </c>
      <c r="E34" s="830" t="str">
        <f>IF(入力フォーム!H80=""&amp;入力フォーム!H81="","",IFERROR(SUBSTITUTE(CLEAN(入力フォーム!H80),",","，")&amp;SUBSTITUTE(CLEAN(入力フォーム!H81),",","，"),""))</f>
        <v/>
      </c>
      <c r="F34" s="840" t="s">
        <v>260</v>
      </c>
      <c r="G34" s="840"/>
      <c r="H34" s="826"/>
      <c r="I34" s="826"/>
      <c r="J34" s="844"/>
    </row>
    <row r="35" spans="2:10" ht="16.5" customHeight="1">
      <c r="B35" s="825">
        <v>31</v>
      </c>
      <c r="C35" s="825" t="s">
        <v>683</v>
      </c>
      <c r="D35" s="825" t="s">
        <v>698</v>
      </c>
      <c r="E35" s="830"/>
      <c r="F35" s="842"/>
      <c r="G35" s="842"/>
      <c r="H35" s="842"/>
      <c r="I35" s="842"/>
      <c r="J35" s="844" t="s">
        <v>1084</v>
      </c>
    </row>
    <row r="36" spans="2:10" ht="16.5" customHeight="1">
      <c r="B36" s="825">
        <v>32</v>
      </c>
      <c r="C36" s="825" t="s">
        <v>713</v>
      </c>
      <c r="D36" s="825" t="s">
        <v>454</v>
      </c>
      <c r="E36" s="830" t="str">
        <f>IFERROR(INDEX(参照D!O4:O7,MATCH(入力フォーム!H63,参照D!N4:N7,0)),"")</f>
        <v/>
      </c>
      <c r="F36" s="840" t="s">
        <v>260</v>
      </c>
      <c r="G36" s="840"/>
      <c r="H36" s="843" t="s">
        <v>9841</v>
      </c>
      <c r="I36" s="826"/>
      <c r="J36" s="844"/>
    </row>
    <row r="37" spans="2:10" ht="16.5" customHeight="1">
      <c r="B37" s="825">
        <v>33</v>
      </c>
      <c r="C37" s="825" t="s">
        <v>717</v>
      </c>
      <c r="D37" s="825" t="s">
        <v>726</v>
      </c>
      <c r="E37" s="830" t="str">
        <f>IFERROR(INDEX(参照D!AH4:AH8,MATCH(入力フォーム!H168,参照D!AG4:AG8,0)),"")</f>
        <v/>
      </c>
      <c r="F37" s="826"/>
      <c r="G37" s="840" t="s">
        <v>260</v>
      </c>
      <c r="H37" s="826"/>
      <c r="I37" s="826"/>
      <c r="J37" s="846" t="s">
        <v>9843</v>
      </c>
    </row>
    <row r="38" spans="2:10" ht="16.5" customHeight="1">
      <c r="B38" s="825">
        <v>34</v>
      </c>
      <c r="C38" s="825" t="s">
        <v>732</v>
      </c>
      <c r="D38" s="825" t="s">
        <v>750</v>
      </c>
      <c r="E38" s="830" t="str">
        <f>IFERROR(INDEX(参照D!AK4:AK18,MATCH(入力フォーム!H169,参照D!AJ4:AJ18,0)),"")</f>
        <v/>
      </c>
      <c r="F38" s="826"/>
      <c r="G38" s="840" t="s">
        <v>260</v>
      </c>
      <c r="H38" s="826"/>
      <c r="I38" s="826"/>
      <c r="J38" s="846" t="s">
        <v>7647</v>
      </c>
    </row>
    <row r="39" spans="2:10" ht="16.5" customHeight="1">
      <c r="B39" s="825">
        <v>35</v>
      </c>
      <c r="C39" s="825" t="s">
        <v>759</v>
      </c>
      <c r="D39" s="825" t="s">
        <v>766</v>
      </c>
      <c r="E39" s="830"/>
      <c r="F39" s="842"/>
      <c r="G39" s="841" t="s">
        <v>260</v>
      </c>
      <c r="H39" s="842"/>
      <c r="I39" s="842"/>
      <c r="J39" s="846" t="s">
        <v>1089</v>
      </c>
    </row>
    <row r="40" spans="2:10" ht="16.5" customHeight="1">
      <c r="B40" s="825">
        <v>36</v>
      </c>
      <c r="C40" s="825" t="s">
        <v>781</v>
      </c>
      <c r="D40" s="825" t="s">
        <v>790</v>
      </c>
      <c r="E40" s="830"/>
      <c r="F40" s="842"/>
      <c r="G40" s="841" t="s">
        <v>260</v>
      </c>
      <c r="H40" s="842"/>
      <c r="I40" s="842"/>
      <c r="J40" s="846" t="s">
        <v>1089</v>
      </c>
    </row>
    <row r="41" spans="2:10" ht="16.5" customHeight="1">
      <c r="B41" s="825">
        <v>37</v>
      </c>
      <c r="C41" s="825" t="s">
        <v>799</v>
      </c>
      <c r="D41" s="825" t="s">
        <v>807</v>
      </c>
      <c r="E41" s="830"/>
      <c r="F41" s="842"/>
      <c r="G41" s="841" t="s">
        <v>260</v>
      </c>
      <c r="H41" s="842"/>
      <c r="I41" s="842"/>
      <c r="J41" s="846" t="s">
        <v>1089</v>
      </c>
    </row>
    <row r="42" spans="2:10" ht="16.5" customHeight="1">
      <c r="B42" s="825">
        <v>38</v>
      </c>
      <c r="C42" s="825" t="s">
        <v>809</v>
      </c>
      <c r="D42" s="825" t="s">
        <v>818</v>
      </c>
      <c r="E42" s="830"/>
      <c r="F42" s="842"/>
      <c r="G42" s="841" t="s">
        <v>260</v>
      </c>
      <c r="H42" s="842"/>
      <c r="I42" s="842"/>
      <c r="J42" s="846" t="s">
        <v>1089</v>
      </c>
    </row>
    <row r="43" spans="2:10" ht="16.5" customHeight="1">
      <c r="B43" s="825">
        <v>39</v>
      </c>
      <c r="C43" s="825" t="s">
        <v>144</v>
      </c>
      <c r="D43" s="825" t="s">
        <v>821</v>
      </c>
      <c r="E43" s="830"/>
      <c r="F43" s="842"/>
      <c r="G43" s="841" t="s">
        <v>260</v>
      </c>
      <c r="H43" s="842"/>
      <c r="I43" s="842"/>
      <c r="J43" s="846" t="s">
        <v>1089</v>
      </c>
    </row>
    <row r="44" spans="2:10" ht="16.5" customHeight="1">
      <c r="B44" s="825">
        <v>40</v>
      </c>
      <c r="C44" s="825" t="s">
        <v>825</v>
      </c>
      <c r="D44" s="825" t="s">
        <v>833</v>
      </c>
      <c r="E44" s="832" t="str">
        <f>IF(入力フォーム!H7="","",IFERROR(入力フォーム!H7,0))</f>
        <v/>
      </c>
      <c r="F44" s="840" t="s">
        <v>260</v>
      </c>
      <c r="G44" s="826"/>
      <c r="H44" s="843" t="s">
        <v>9841</v>
      </c>
      <c r="I44" s="826"/>
      <c r="J44" s="844"/>
    </row>
    <row r="45" spans="2:10" ht="16.5" customHeight="1">
      <c r="B45" s="825">
        <v>41</v>
      </c>
      <c r="C45" s="825" t="s">
        <v>844</v>
      </c>
      <c r="D45" s="825" t="s">
        <v>298</v>
      </c>
      <c r="E45" s="833" t="str">
        <f>IF(入力フォーム!H159="","",IFERROR(入力フォーム!H159,0))</f>
        <v/>
      </c>
      <c r="F45" s="840" t="s">
        <v>260</v>
      </c>
      <c r="G45" s="826"/>
      <c r="H45" s="843" t="s">
        <v>9841</v>
      </c>
      <c r="I45" s="826"/>
      <c r="J45" s="844"/>
    </row>
    <row r="46" spans="2:10" ht="16.5" customHeight="1">
      <c r="B46" s="825">
        <v>42</v>
      </c>
      <c r="C46" s="825" t="s">
        <v>845</v>
      </c>
      <c r="D46" s="825" t="s">
        <v>855</v>
      </c>
      <c r="E46" s="834" t="str">
        <f>IF(入力フォーム!H160="","",IFERROR(入力フォーム!H160,0))</f>
        <v/>
      </c>
      <c r="F46" s="840" t="s">
        <v>260</v>
      </c>
      <c r="G46" s="826"/>
      <c r="H46" s="843" t="s">
        <v>9841</v>
      </c>
      <c r="I46" s="826"/>
      <c r="J46" s="844"/>
    </row>
    <row r="47" spans="2:10" ht="16.5" customHeight="1">
      <c r="B47" s="825">
        <v>43</v>
      </c>
      <c r="C47" s="825" t="s">
        <v>860</v>
      </c>
      <c r="D47" s="825" t="s">
        <v>868</v>
      </c>
      <c r="E47" s="835" t="str">
        <f>IF(入力フォーム!H161="","",IFERROR(入力フォーム!H161,0))</f>
        <v/>
      </c>
      <c r="F47" s="840" t="s">
        <v>260</v>
      </c>
      <c r="G47" s="826"/>
      <c r="H47" s="843" t="s">
        <v>9841</v>
      </c>
      <c r="I47" s="826"/>
      <c r="J47" s="844"/>
    </row>
    <row r="48" spans="2:10" ht="16.5" customHeight="1">
      <c r="B48" s="825">
        <v>44</v>
      </c>
      <c r="C48" s="825" t="s">
        <v>873</v>
      </c>
      <c r="D48" s="825" t="s">
        <v>322</v>
      </c>
      <c r="E48" s="835" t="str">
        <f>IF(入力フォーム!H196="","",IFERROR(入力フォーム!H196,0))</f>
        <v/>
      </c>
      <c r="F48" s="840" t="s">
        <v>260</v>
      </c>
      <c r="G48" s="826"/>
      <c r="H48" s="843" t="s">
        <v>9841</v>
      </c>
      <c r="I48" s="826"/>
      <c r="J48" s="844"/>
    </row>
    <row r="49" spans="2:10" ht="16.5" customHeight="1">
      <c r="B49" s="825">
        <v>45</v>
      </c>
      <c r="C49" s="825" t="s">
        <v>876</v>
      </c>
      <c r="D49" s="825" t="s">
        <v>883</v>
      </c>
      <c r="E49" s="830"/>
      <c r="F49" s="842"/>
      <c r="G49" s="842"/>
      <c r="H49" s="842"/>
      <c r="I49" s="842"/>
      <c r="J49" s="844" t="s">
        <v>1084</v>
      </c>
    </row>
    <row r="50" spans="2:10" ht="16.5" customHeight="1">
      <c r="B50" s="825">
        <v>46</v>
      </c>
      <c r="C50" s="825" t="s">
        <v>804</v>
      </c>
      <c r="D50" s="825" t="s">
        <v>894</v>
      </c>
      <c r="E50" s="830"/>
      <c r="F50" s="842"/>
      <c r="G50" s="842"/>
      <c r="H50" s="842"/>
      <c r="I50" s="842"/>
      <c r="J50" s="844" t="s">
        <v>1084</v>
      </c>
    </row>
    <row r="51" spans="2:10" ht="16.5" customHeight="1">
      <c r="B51" s="825">
        <v>47</v>
      </c>
      <c r="C51" s="825" t="s">
        <v>902</v>
      </c>
      <c r="D51" s="825" t="s">
        <v>904</v>
      </c>
      <c r="E51" s="830" t="str">
        <f>IFERROR(INDEX(参照C!$B$5:$B$22,MATCH(行政用!H25,利用目的,0)),"")</f>
        <v/>
      </c>
      <c r="F51" s="840" t="s">
        <v>260</v>
      </c>
      <c r="G51" s="826"/>
      <c r="H51" s="840"/>
      <c r="I51" s="843" t="s">
        <v>9841</v>
      </c>
      <c r="J51" s="844"/>
    </row>
    <row r="52" spans="2:10" ht="16.5" customHeight="1">
      <c r="B52" s="825">
        <v>48</v>
      </c>
      <c r="C52" s="825" t="s">
        <v>908</v>
      </c>
      <c r="D52" s="825" t="s">
        <v>911</v>
      </c>
      <c r="E52" s="836" t="str">
        <f>IF(入力フォーム!H173="","",IFERROR(入力フォーム!H173,0))</f>
        <v/>
      </c>
      <c r="F52" s="840" t="s">
        <v>260</v>
      </c>
      <c r="G52" s="826"/>
      <c r="H52" s="843" t="s">
        <v>9841</v>
      </c>
      <c r="I52" s="826"/>
      <c r="J52" s="844"/>
    </row>
    <row r="53" spans="2:10" ht="16.5" customHeight="1">
      <c r="B53" s="825">
        <v>49</v>
      </c>
      <c r="C53" s="825" t="s">
        <v>921</v>
      </c>
      <c r="D53" s="825" t="s">
        <v>925</v>
      </c>
      <c r="E53" s="831" t="str">
        <f>IF(行政用!H53="","",IFERROR(行政用!H53,0))</f>
        <v/>
      </c>
      <c r="F53" s="840" t="s">
        <v>260</v>
      </c>
      <c r="G53" s="826"/>
      <c r="H53" s="840"/>
      <c r="I53" s="843" t="s">
        <v>9841</v>
      </c>
      <c r="J53" s="844"/>
    </row>
    <row r="54" spans="2:10" ht="16.5" customHeight="1">
      <c r="B54" s="825">
        <v>50</v>
      </c>
      <c r="C54" s="825" t="s">
        <v>926</v>
      </c>
      <c r="D54" s="825" t="s">
        <v>541</v>
      </c>
      <c r="E54" s="830" t="str">
        <f>IFERROR(INDEX(参照D!Y4:Y13,MATCH(入力フォーム!H85,参照D!X4:X13,0)),"")</f>
        <v/>
      </c>
      <c r="F54" s="840"/>
      <c r="G54" s="840" t="s">
        <v>260</v>
      </c>
      <c r="H54" s="843" t="s">
        <v>9841</v>
      </c>
      <c r="I54" s="826"/>
      <c r="J54" s="846" t="s">
        <v>7647</v>
      </c>
    </row>
    <row r="55" spans="2:10" ht="16.5" customHeight="1">
      <c r="B55" s="825">
        <v>51</v>
      </c>
      <c r="C55" s="825" t="s">
        <v>935</v>
      </c>
      <c r="D55" s="825" t="s">
        <v>939</v>
      </c>
      <c r="E55" s="831" t="str">
        <f>IF(入力フォーム!H187="","",IFERROR(SUBSTITUTE(CLEAN(入力フォーム!H187),",","，"),""))</f>
        <v/>
      </c>
      <c r="F55" s="840" t="s">
        <v>9388</v>
      </c>
      <c r="G55" s="826"/>
      <c r="H55" s="843" t="s">
        <v>9841</v>
      </c>
      <c r="I55" s="826"/>
      <c r="J55" s="844"/>
    </row>
    <row r="56" spans="2:10" ht="16.5" customHeight="1">
      <c r="B56" s="825">
        <v>52</v>
      </c>
      <c r="C56" s="825" t="s">
        <v>941</v>
      </c>
      <c r="D56" s="825" t="s">
        <v>947</v>
      </c>
      <c r="E56" s="830"/>
      <c r="F56" s="842"/>
      <c r="G56" s="841" t="s">
        <v>260</v>
      </c>
      <c r="H56" s="842"/>
      <c r="I56" s="842"/>
      <c r="J56" s="846" t="s">
        <v>1089</v>
      </c>
    </row>
    <row r="57" spans="2:10" ht="16.5" customHeight="1">
      <c r="B57" s="825">
        <v>53</v>
      </c>
      <c r="C57" s="825" t="s">
        <v>363</v>
      </c>
      <c r="D57" s="825" t="s">
        <v>950</v>
      </c>
      <c r="E57" s="830"/>
      <c r="F57" s="842"/>
      <c r="G57" s="841" t="s">
        <v>260</v>
      </c>
      <c r="H57" s="842"/>
      <c r="I57" s="842"/>
      <c r="J57" s="846" t="s">
        <v>1089</v>
      </c>
    </row>
    <row r="58" spans="2:10" ht="16.5" customHeight="1">
      <c r="B58" s="825">
        <v>54</v>
      </c>
      <c r="C58" s="825" t="s">
        <v>956</v>
      </c>
      <c r="D58" s="825" t="s">
        <v>959</v>
      </c>
      <c r="E58" s="830"/>
      <c r="F58" s="842"/>
      <c r="G58" s="841" t="s">
        <v>260</v>
      </c>
      <c r="H58" s="842"/>
      <c r="I58" s="842"/>
      <c r="J58" s="846" t="s">
        <v>1089</v>
      </c>
    </row>
    <row r="59" spans="2:10" ht="16.5" customHeight="1">
      <c r="B59" s="825">
        <v>55</v>
      </c>
      <c r="C59" s="825" t="s">
        <v>968</v>
      </c>
      <c r="D59" s="825" t="s">
        <v>976</v>
      </c>
      <c r="E59" s="830"/>
      <c r="F59" s="842"/>
      <c r="G59" s="841" t="s">
        <v>260</v>
      </c>
      <c r="H59" s="842"/>
      <c r="I59" s="842"/>
      <c r="J59" s="846" t="s">
        <v>1089</v>
      </c>
    </row>
    <row r="60" spans="2:10" ht="16.5" customHeight="1">
      <c r="B60" s="825">
        <v>56</v>
      </c>
      <c r="C60" s="825" t="s">
        <v>811</v>
      </c>
      <c r="D60" s="825" t="s">
        <v>988</v>
      </c>
      <c r="E60" s="830"/>
      <c r="F60" s="842"/>
      <c r="G60" s="841" t="s">
        <v>260</v>
      </c>
      <c r="H60" s="842"/>
      <c r="I60" s="842"/>
      <c r="J60" s="846" t="s">
        <v>1089</v>
      </c>
    </row>
    <row r="61" spans="2:10" ht="16.5" customHeight="1">
      <c r="B61" s="825">
        <v>57</v>
      </c>
      <c r="C61" s="825" t="s">
        <v>999</v>
      </c>
      <c r="D61" s="825" t="s">
        <v>509</v>
      </c>
      <c r="E61" s="830"/>
      <c r="F61" s="842"/>
      <c r="G61" s="841" t="s">
        <v>260</v>
      </c>
      <c r="H61" s="842"/>
      <c r="I61" s="842"/>
      <c r="J61" s="846" t="s">
        <v>1089</v>
      </c>
    </row>
    <row r="62" spans="2:10" ht="16.5" customHeight="1">
      <c r="B62" s="825">
        <v>58</v>
      </c>
      <c r="C62" s="825" t="s">
        <v>1008</v>
      </c>
      <c r="D62" s="825" t="s">
        <v>915</v>
      </c>
      <c r="E62" s="830"/>
      <c r="F62" s="842"/>
      <c r="G62" s="841" t="s">
        <v>260</v>
      </c>
      <c r="H62" s="842"/>
      <c r="I62" s="842"/>
      <c r="J62" s="846" t="s">
        <v>1089</v>
      </c>
    </row>
    <row r="63" spans="2:10" ht="16.5" customHeight="1">
      <c r="B63" s="825">
        <v>59</v>
      </c>
      <c r="C63" s="825" t="s">
        <v>1010</v>
      </c>
      <c r="D63" s="825" t="s">
        <v>1013</v>
      </c>
      <c r="E63" s="830"/>
      <c r="F63" s="842"/>
      <c r="G63" s="841" t="s">
        <v>260</v>
      </c>
      <c r="H63" s="842"/>
      <c r="I63" s="842"/>
      <c r="J63" s="846" t="s">
        <v>1089</v>
      </c>
    </row>
    <row r="64" spans="2:10" ht="16.5" customHeight="1">
      <c r="B64" s="825">
        <v>60</v>
      </c>
      <c r="C64" s="825" t="s">
        <v>1016</v>
      </c>
      <c r="D64" s="825" t="s">
        <v>1022</v>
      </c>
      <c r="E64" s="830"/>
      <c r="F64" s="842"/>
      <c r="G64" s="841" t="s">
        <v>260</v>
      </c>
      <c r="H64" s="842"/>
      <c r="I64" s="842"/>
      <c r="J64" s="846" t="s">
        <v>1089</v>
      </c>
    </row>
    <row r="65" spans="2:10" ht="16.5" customHeight="1">
      <c r="B65" s="825">
        <v>61</v>
      </c>
      <c r="C65" s="825" t="s">
        <v>76</v>
      </c>
      <c r="D65" s="825" t="s">
        <v>0</v>
      </c>
      <c r="E65" s="830"/>
      <c r="F65" s="842"/>
      <c r="G65" s="841" t="s">
        <v>260</v>
      </c>
      <c r="H65" s="842"/>
      <c r="I65" s="842"/>
      <c r="J65" s="846" t="s">
        <v>1089</v>
      </c>
    </row>
    <row r="66" spans="2:10" ht="16.5" customHeight="1">
      <c r="B66" s="825">
        <v>62</v>
      </c>
      <c r="C66" s="825" t="s">
        <v>121</v>
      </c>
      <c r="D66" s="825" t="s">
        <v>123</v>
      </c>
      <c r="E66" s="830"/>
      <c r="F66" s="842"/>
      <c r="G66" s="841" t="s">
        <v>9388</v>
      </c>
      <c r="H66" s="842"/>
      <c r="I66" s="842"/>
      <c r="J66" s="846" t="s">
        <v>1089</v>
      </c>
    </row>
    <row r="67" spans="2:10" ht="16.5" customHeight="1">
      <c r="B67" s="825">
        <v>63</v>
      </c>
      <c r="C67" s="825" t="s">
        <v>166</v>
      </c>
      <c r="D67" s="825" t="s">
        <v>152</v>
      </c>
      <c r="E67" s="830"/>
      <c r="F67" s="842"/>
      <c r="G67" s="841" t="s">
        <v>9388</v>
      </c>
      <c r="H67" s="842"/>
      <c r="I67" s="842"/>
      <c r="J67" s="846" t="s">
        <v>1089</v>
      </c>
    </row>
    <row r="68" spans="2:10" ht="16.5" customHeight="1">
      <c r="B68" s="825">
        <v>64</v>
      </c>
      <c r="C68" s="825" t="s">
        <v>56</v>
      </c>
      <c r="D68" s="825" t="s">
        <v>193</v>
      </c>
      <c r="E68" s="830"/>
      <c r="F68" s="842"/>
      <c r="G68" s="842"/>
      <c r="H68" s="842"/>
      <c r="I68" s="842"/>
      <c r="J68" s="846" t="s">
        <v>1089</v>
      </c>
    </row>
    <row r="69" spans="2:10" ht="16.5" customHeight="1">
      <c r="B69" s="825">
        <v>65</v>
      </c>
      <c r="C69" s="825" t="s">
        <v>231</v>
      </c>
      <c r="D69" s="825" t="s">
        <v>245</v>
      </c>
      <c r="E69" s="830"/>
      <c r="F69" s="842"/>
      <c r="G69" s="842"/>
      <c r="H69" s="842"/>
      <c r="I69" s="842"/>
      <c r="J69" s="846" t="s">
        <v>1089</v>
      </c>
    </row>
    <row r="70" spans="2:10" ht="16.5" customHeight="1">
      <c r="B70" s="825">
        <v>66</v>
      </c>
      <c r="C70" s="825" t="s">
        <v>272</v>
      </c>
      <c r="D70" s="825" t="s">
        <v>136</v>
      </c>
      <c r="E70" s="830"/>
      <c r="F70" s="842"/>
      <c r="G70" s="842"/>
      <c r="H70" s="842"/>
      <c r="I70" s="842"/>
      <c r="J70" s="846" t="s">
        <v>1089</v>
      </c>
    </row>
    <row r="71" spans="2:10" ht="16.5" customHeight="1">
      <c r="B71" s="825">
        <v>67</v>
      </c>
      <c r="C71" s="825" t="s">
        <v>301</v>
      </c>
      <c r="D71" s="825" t="s">
        <v>212</v>
      </c>
      <c r="E71" s="830"/>
      <c r="F71" s="840" t="s">
        <v>260</v>
      </c>
      <c r="G71" s="826"/>
      <c r="H71" s="826"/>
      <c r="I71" s="826"/>
      <c r="J71" s="844" t="s">
        <v>576</v>
      </c>
    </row>
    <row r="72" spans="2:10" ht="16.5" customHeight="1">
      <c r="B72" s="825">
        <v>68</v>
      </c>
      <c r="C72" s="825" t="s">
        <v>316</v>
      </c>
      <c r="D72" s="825" t="s">
        <v>330</v>
      </c>
      <c r="E72" s="831" t="str">
        <f>IF(行政用!H28="","",IFERROR(SUBSTITUTE(CLEAN(行政用!H28),",","，"),""))</f>
        <v/>
      </c>
      <c r="F72" s="840" t="s">
        <v>9388</v>
      </c>
      <c r="G72" s="826"/>
      <c r="H72" s="840"/>
      <c r="I72" s="843" t="s">
        <v>9841</v>
      </c>
      <c r="J72" s="844"/>
    </row>
    <row r="73" spans="2:10" ht="16.5" customHeight="1">
      <c r="B73" s="825">
        <v>69</v>
      </c>
      <c r="C73" s="825" t="s">
        <v>345</v>
      </c>
      <c r="D73" s="825" t="s">
        <v>351</v>
      </c>
      <c r="E73" s="830" t="str">
        <f>IF(入力フォーム!H80="","",IFERROR(SUBSTITUTE(CLEAN(入力フォーム!H80),",","，"),""))</f>
        <v/>
      </c>
      <c r="F73" s="840" t="s">
        <v>260</v>
      </c>
      <c r="G73" s="826"/>
      <c r="H73" s="843" t="s">
        <v>9841</v>
      </c>
      <c r="I73" s="826"/>
      <c r="J73" s="844"/>
    </row>
    <row r="74" spans="2:10" ht="16.5" customHeight="1">
      <c r="B74" s="825">
        <v>70</v>
      </c>
      <c r="C74" s="825" t="s">
        <v>286</v>
      </c>
      <c r="D74" s="825" t="s">
        <v>186</v>
      </c>
      <c r="E74" s="831" t="str">
        <f>IF(行政用!H29="","",IFERROR(SUBSTITUTE(CLEAN(行政用!H29),",","，"),""))</f>
        <v/>
      </c>
      <c r="F74" s="840" t="s">
        <v>9388</v>
      </c>
      <c r="G74" s="826"/>
      <c r="H74" s="840"/>
      <c r="I74" s="843" t="s">
        <v>9841</v>
      </c>
      <c r="J74" s="844"/>
    </row>
    <row r="75" spans="2:10" ht="16.5" customHeight="1">
      <c r="B75" s="825">
        <v>71</v>
      </c>
      <c r="C75" s="825" t="s">
        <v>309</v>
      </c>
      <c r="D75" s="825" t="s">
        <v>1092</v>
      </c>
      <c r="E75" s="830" t="str">
        <f>IFERROR(INDEX(参照D!AR5:AR106,MATCH(行政用!H25&amp;行政用!H26,参照D!AP5:AP106,0)),"")</f>
        <v/>
      </c>
      <c r="F75" s="840" t="s">
        <v>260</v>
      </c>
      <c r="G75" s="826"/>
      <c r="H75" s="840"/>
      <c r="I75" s="843" t="s">
        <v>9841</v>
      </c>
      <c r="J75" s="844"/>
    </row>
    <row r="76" spans="2:10" ht="16.5" customHeight="1">
      <c r="B76" s="825">
        <v>72</v>
      </c>
      <c r="C76" s="825" t="s">
        <v>390</v>
      </c>
      <c r="D76" s="825" t="s">
        <v>63</v>
      </c>
      <c r="E76" s="830" t="str">
        <f>IFERROR(INDEX(参照D!R5:R21,MATCH(入力フォーム!H88,参照D!Q5:Q21,0)),"")</f>
        <v/>
      </c>
      <c r="F76" s="840" t="s">
        <v>260</v>
      </c>
      <c r="G76" s="826"/>
      <c r="H76" s="843" t="s">
        <v>9841</v>
      </c>
      <c r="I76" s="826"/>
      <c r="J76" s="844"/>
    </row>
    <row r="77" spans="2:10" ht="16.5" customHeight="1">
      <c r="B77" s="825">
        <v>73</v>
      </c>
      <c r="C77" s="825" t="s">
        <v>397</v>
      </c>
      <c r="D77" s="825" t="s">
        <v>210</v>
      </c>
      <c r="E77" s="831" t="str">
        <f>IF(行政用!H27="","",IFERROR(SUBSTITUTE(CLEAN(行政用!H27),",","，"),""))</f>
        <v/>
      </c>
      <c r="F77" s="840" t="s">
        <v>260</v>
      </c>
      <c r="G77" s="826"/>
      <c r="H77" s="840"/>
      <c r="I77" s="843" t="s">
        <v>9841</v>
      </c>
      <c r="J77" s="844" t="s">
        <v>111</v>
      </c>
    </row>
    <row r="78" spans="2:10" ht="16.5" customHeight="1">
      <c r="B78" s="825">
        <v>74</v>
      </c>
      <c r="C78" s="825" t="s">
        <v>427</v>
      </c>
      <c r="D78" s="825" t="s">
        <v>46</v>
      </c>
      <c r="E78" s="831" t="str">
        <f>IF(入力フォーム!H43="","",IFERROR(SUBSTITUTE(CLEAN(入力フォーム!H43),",","，"),""))</f>
        <v/>
      </c>
      <c r="F78" s="840" t="s">
        <v>260</v>
      </c>
      <c r="G78" s="826"/>
      <c r="H78" s="843" t="s">
        <v>9841</v>
      </c>
      <c r="I78" s="826"/>
      <c r="J78" s="844" t="s">
        <v>913</v>
      </c>
    </row>
    <row r="79" spans="2:10" ht="16.5" customHeight="1">
      <c r="B79" s="825">
        <v>75</v>
      </c>
      <c r="C79" s="825" t="s">
        <v>114</v>
      </c>
      <c r="D79" s="825" t="s">
        <v>353</v>
      </c>
      <c r="E79" s="830"/>
      <c r="F79" s="842"/>
      <c r="G79" s="841" t="s">
        <v>9388</v>
      </c>
      <c r="H79" s="842"/>
      <c r="I79" s="842"/>
      <c r="J79" s="846" t="s">
        <v>1089</v>
      </c>
    </row>
    <row r="80" spans="2:10" ht="16.5" customHeight="1">
      <c r="B80" s="825">
        <v>76</v>
      </c>
      <c r="C80" s="825" t="s">
        <v>26</v>
      </c>
      <c r="D80" s="825" t="s">
        <v>359</v>
      </c>
      <c r="E80" s="830"/>
      <c r="F80" s="842"/>
      <c r="G80" s="841" t="s">
        <v>9388</v>
      </c>
      <c r="H80" s="842"/>
      <c r="I80" s="842"/>
      <c r="J80" s="846" t="s">
        <v>1089</v>
      </c>
    </row>
    <row r="81" spans="2:10" ht="16.5" customHeight="1">
      <c r="B81" s="825">
        <v>77</v>
      </c>
      <c r="C81" s="825" t="s">
        <v>465</v>
      </c>
      <c r="D81" s="825" t="s">
        <v>471</v>
      </c>
      <c r="E81" s="830"/>
      <c r="F81" s="842"/>
      <c r="G81" s="842"/>
      <c r="H81" s="842"/>
      <c r="I81" s="842"/>
      <c r="J81" s="846" t="s">
        <v>1089</v>
      </c>
    </row>
    <row r="82" spans="2:10" ht="16.5" customHeight="1">
      <c r="B82" s="825">
        <v>78</v>
      </c>
      <c r="C82" s="825" t="s">
        <v>482</v>
      </c>
      <c r="D82" s="825" t="s">
        <v>178</v>
      </c>
      <c r="E82" s="830"/>
      <c r="F82" s="842"/>
      <c r="G82" s="842"/>
      <c r="H82" s="842"/>
      <c r="I82" s="842"/>
      <c r="J82" s="846" t="s">
        <v>1089</v>
      </c>
    </row>
    <row r="83" spans="2:10" ht="16.5" customHeight="1">
      <c r="B83" s="825">
        <v>79</v>
      </c>
      <c r="C83" s="825" t="s">
        <v>44</v>
      </c>
      <c r="D83" s="825" t="s">
        <v>507</v>
      </c>
      <c r="E83" s="830"/>
      <c r="F83" s="842"/>
      <c r="G83" s="842"/>
      <c r="H83" s="842"/>
      <c r="I83" s="842"/>
      <c r="J83" s="846" t="s">
        <v>1089</v>
      </c>
    </row>
    <row r="84" spans="2:10" ht="16.5" customHeight="1">
      <c r="B84" s="825">
        <v>80</v>
      </c>
      <c r="C84" s="825" t="s">
        <v>319</v>
      </c>
      <c r="D84" s="825" t="s">
        <v>534</v>
      </c>
      <c r="E84" s="830"/>
      <c r="F84" s="842"/>
      <c r="G84" s="842"/>
      <c r="H84" s="842"/>
      <c r="I84" s="842"/>
      <c r="J84" s="846" t="s">
        <v>1089</v>
      </c>
    </row>
    <row r="85" spans="2:10" ht="16.5" customHeight="1">
      <c r="B85" s="825">
        <v>81</v>
      </c>
      <c r="C85" s="825" t="s">
        <v>9502</v>
      </c>
      <c r="D85" s="825" t="s">
        <v>6874</v>
      </c>
      <c r="E85" s="830" t="str">
        <f>IF(入力フォーム!H21="個人",IFERROR(INDEX(参照D!AB5:AB255,MATCH(入力フォーム!H26,参照D!AA5:AA255,0)),IFERROR(INDEX(参照D!AB5:AB255,MATCH(入力フォーム!H26,参照D!AA5:AA255,0)),"")),IFERROR(INDEX(参照D!AB5:AB255,MATCH(入力フォーム!H29,参照D!AA5:AA255,0)),IFERROR(INDEX(参照D!AB5:AB255,MATCH(入力フォーム!H29,参照D!AA5:AA255,0)),"")))</f>
        <v/>
      </c>
      <c r="F85" s="840" t="s">
        <v>260</v>
      </c>
      <c r="G85" s="840"/>
      <c r="H85" s="843" t="s">
        <v>9841</v>
      </c>
      <c r="I85" s="826"/>
      <c r="J85" s="844"/>
    </row>
    <row r="86" spans="2:10" ht="16.5" customHeight="1">
      <c r="B86" s="825">
        <v>82</v>
      </c>
      <c r="C86" s="825" t="s">
        <v>9503</v>
      </c>
      <c r="D86" s="825" t="s">
        <v>9504</v>
      </c>
      <c r="E86" s="830" t="str">
        <f>IF(入力フォーム!H21="個人",IF(入力フォーム!H27="","",IFERROR(SUBSTITUTE(CLEAN(入力フォーム!H27),",","，"),"")),IF(入力フォーム!H30="","",IFERROR(SUBSTITUTE(CLEAN(入力フォーム!H30),",","，"),"")))</f>
        <v/>
      </c>
      <c r="F86" s="840" t="s">
        <v>260</v>
      </c>
      <c r="G86" s="840"/>
      <c r="H86" s="843" t="s">
        <v>9841</v>
      </c>
      <c r="I86" s="826"/>
      <c r="J86" s="844"/>
    </row>
    <row r="87" spans="2:10" ht="16.5" customHeight="1">
      <c r="B87" s="825">
        <v>83</v>
      </c>
      <c r="C87" s="825" t="s">
        <v>4274</v>
      </c>
      <c r="D87" s="825" t="s">
        <v>9505</v>
      </c>
      <c r="E87" s="830" t="str">
        <f>IF(入力フォーム!H21="個人",IFERROR(INDEX(参照D!AE5:AE6,MATCH(入力フォーム!H28,参照D!AD5:AD6,0)),""),IFERROR(INDEX(参照D!AE5:AE6,MATCH(入力フォーム!H33,参照D!AD5:AD6,0)),""))</f>
        <v/>
      </c>
      <c r="F87" s="840" t="s">
        <v>260</v>
      </c>
      <c r="G87" s="840"/>
      <c r="H87" s="843" t="s">
        <v>9841</v>
      </c>
      <c r="I87" s="826"/>
      <c r="J87" s="844"/>
    </row>
    <row r="88" spans="2:10" ht="16.5" customHeight="1">
      <c r="B88" s="825">
        <v>84</v>
      </c>
      <c r="C88" s="825" t="s">
        <v>7246</v>
      </c>
      <c r="D88" s="828" t="s">
        <v>1812</v>
      </c>
      <c r="E88" s="830" t="str">
        <f>IF(入力フォーム!H15="","",IF(入力フォーム!H15&lt;&gt;"国外","392",IFERROR(INDEX(参照D!AB5:AB255,MATCH(入力フォーム!H16,参照D!AA5:AA255,0)),IFERROR(INDEX(参照D!AB5:AB255,MATCH(入力フォーム!H16,参照D!AA5:AA255,0)),""))))</f>
        <v/>
      </c>
      <c r="F88" s="840" t="s">
        <v>260</v>
      </c>
      <c r="G88" s="840"/>
      <c r="H88" s="843" t="s">
        <v>9841</v>
      </c>
      <c r="I88" s="826"/>
      <c r="J88" s="844"/>
    </row>
    <row r="89" spans="2:10" ht="16.5" customHeight="1">
      <c r="B89" s="825">
        <v>85</v>
      </c>
      <c r="C89" s="825" t="s">
        <v>5722</v>
      </c>
      <c r="D89" s="828" t="s">
        <v>11058</v>
      </c>
      <c r="E89" s="830" t="str">
        <f>IF(入力フォーム!H17="","",IFERROR(SUBSTITUTE(CLEAN(入力フォーム!H17),",","，"),""))</f>
        <v/>
      </c>
      <c r="F89" s="840" t="s">
        <v>260</v>
      </c>
      <c r="G89" s="840"/>
      <c r="H89" s="843" t="s">
        <v>9841</v>
      </c>
      <c r="I89" s="826"/>
      <c r="J89" s="844"/>
    </row>
    <row r="90" spans="2:10" ht="16.5" customHeight="1">
      <c r="B90" s="825">
        <v>86</v>
      </c>
      <c r="C90" s="825" t="s">
        <v>9428</v>
      </c>
      <c r="D90" s="828" t="s">
        <v>680</v>
      </c>
      <c r="E90" s="830" t="str">
        <f>IFERROR(INDEX(参照D!AB5:AB255,MATCH(入力フォーム!H31,参照D!AA5:AA255,0)),IFERROR(INDEX(参照D!AB5:AB255,MATCH(入力フォーム!H31,参照D!AA5:AA255,0)),""))</f>
        <v/>
      </c>
      <c r="F90" s="840" t="s">
        <v>260</v>
      </c>
      <c r="G90" s="840"/>
      <c r="H90" s="843" t="s">
        <v>9841</v>
      </c>
      <c r="I90" s="826"/>
      <c r="J90" s="844"/>
    </row>
    <row r="91" spans="2:10" ht="16.5" customHeight="1">
      <c r="B91" s="825">
        <v>87</v>
      </c>
      <c r="C91" s="825" t="s">
        <v>11051</v>
      </c>
      <c r="D91" s="828" t="s">
        <v>4522</v>
      </c>
      <c r="E91" s="830" t="str">
        <f>IF(入力フォーム!H32="","",IFERROR(SUBSTITUTE(CLEAN(入力フォーム!H32),",","，"),""))</f>
        <v/>
      </c>
      <c r="F91" s="840" t="s">
        <v>260</v>
      </c>
      <c r="G91" s="840"/>
      <c r="H91" s="843" t="s">
        <v>9841</v>
      </c>
      <c r="I91" s="826"/>
      <c r="J91" s="844"/>
    </row>
    <row r="92" spans="2:10" ht="16.5" customHeight="1">
      <c r="B92" s="825">
        <v>88</v>
      </c>
      <c r="C92" s="825" t="s">
        <v>11052</v>
      </c>
      <c r="D92" s="828" t="s">
        <v>11055</v>
      </c>
      <c r="E92" s="830" t="str">
        <f>IFERROR(INDEX(参照D!AU5:AU256,MATCH(入力フォーム!H34,参照D!AT5:AT256,0)),IFERROR(INDEX(参照D!AU5:AU256,MATCH(入力フォーム!H34,参照D!AT5:AT256,0)),""))</f>
        <v/>
      </c>
      <c r="F92" s="840" t="s">
        <v>260</v>
      </c>
      <c r="G92" s="840"/>
      <c r="H92" s="843" t="s">
        <v>9841</v>
      </c>
      <c r="I92" s="826"/>
      <c r="J92" s="844"/>
    </row>
    <row r="93" spans="2:10" ht="16.5" customHeight="1">
      <c r="B93" s="825">
        <v>89</v>
      </c>
      <c r="C93" s="825" t="s">
        <v>11053</v>
      </c>
      <c r="D93" s="828" t="s">
        <v>11056</v>
      </c>
      <c r="E93" s="830" t="str">
        <f>IF(入力フォーム!H35="","",IFERROR(SUBSTITUTE(CLEAN(入力フォーム!H35),",","，"),""))</f>
        <v/>
      </c>
      <c r="F93" s="840" t="s">
        <v>260</v>
      </c>
      <c r="G93" s="840"/>
      <c r="H93" s="843" t="s">
        <v>9841</v>
      </c>
      <c r="I93" s="826"/>
      <c r="J93" s="844"/>
    </row>
    <row r="94" spans="2:10" ht="16.5" customHeight="1">
      <c r="B94" s="825">
        <v>90</v>
      </c>
      <c r="C94" s="825" t="s">
        <v>7154</v>
      </c>
      <c r="D94" s="828" t="s">
        <v>11057</v>
      </c>
      <c r="E94" s="830" t="str">
        <f>IFERROR(INDEX(参照D!AU5:AU256,MATCH(入力フォーム!H36,参照D!AT5:AT256,0)),IFERROR(INDEX(参照D!AU5:AU256,MATCH(入力フォーム!H36,参照D!AT5:AT256,0)),""))</f>
        <v/>
      </c>
      <c r="F94" s="840" t="s">
        <v>260</v>
      </c>
      <c r="G94" s="840"/>
      <c r="H94" s="843" t="s">
        <v>9841</v>
      </c>
      <c r="I94" s="826"/>
      <c r="J94" s="844"/>
    </row>
    <row r="95" spans="2:10" ht="16.5" customHeight="1">
      <c r="B95" s="825">
        <v>91</v>
      </c>
      <c r="C95" s="825" t="s">
        <v>11054</v>
      </c>
      <c r="D95" s="828" t="s">
        <v>7096</v>
      </c>
      <c r="E95" s="830" t="str">
        <f>IF(入力フォーム!H37="","",IFERROR(SUBSTITUTE(CLEAN(入力フォーム!H37),",","，"),""))</f>
        <v/>
      </c>
      <c r="F95" s="840" t="s">
        <v>260</v>
      </c>
      <c r="G95" s="840"/>
      <c r="H95" s="843" t="s">
        <v>9841</v>
      </c>
      <c r="I95" s="826"/>
      <c r="J95" s="844"/>
    </row>
    <row r="96" spans="2:10" ht="16.5" customHeight="1">
      <c r="B96" s="825">
        <v>92</v>
      </c>
      <c r="C96" s="825" t="s">
        <v>3606</v>
      </c>
      <c r="D96" s="828" t="s">
        <v>11071</v>
      </c>
      <c r="E96" s="831" t="str">
        <f>IF(入力フォーム!H22="","",入力フォーム!H22)</f>
        <v/>
      </c>
      <c r="F96" s="840" t="s">
        <v>260</v>
      </c>
      <c r="G96" s="826"/>
      <c r="H96" s="843" t="s">
        <v>9841</v>
      </c>
      <c r="I96" s="826"/>
      <c r="J96" s="844"/>
    </row>
    <row r="99" spans="2:10" ht="16.5">
      <c r="B99" s="823" t="s">
        <v>2448</v>
      </c>
    </row>
    <row r="100" spans="2:10">
      <c r="B100" s="819" t="s">
        <v>1495</v>
      </c>
    </row>
    <row r="101" spans="2:10" ht="26">
      <c r="B101" s="824" t="s">
        <v>34</v>
      </c>
      <c r="C101" s="824" t="s">
        <v>39</v>
      </c>
      <c r="D101" s="824" t="s">
        <v>1076</v>
      </c>
      <c r="E101" s="829" t="s">
        <v>1131</v>
      </c>
      <c r="F101" s="839" t="s">
        <v>710</v>
      </c>
      <c r="G101" s="839" t="s">
        <v>1064</v>
      </c>
      <c r="H101" s="839" t="s">
        <v>1067</v>
      </c>
      <c r="I101" s="839" t="s">
        <v>1073</v>
      </c>
      <c r="J101" s="839" t="s">
        <v>1083</v>
      </c>
    </row>
    <row r="102" spans="2:10">
      <c r="B102" s="826">
        <v>1</v>
      </c>
      <c r="C102" s="826" t="s">
        <v>1443</v>
      </c>
      <c r="D102" s="826" t="s">
        <v>62</v>
      </c>
      <c r="E102" s="837" t="str">
        <f>E5</f>
        <v>39</v>
      </c>
      <c r="F102" s="840" t="s">
        <v>260</v>
      </c>
      <c r="G102" s="826"/>
      <c r="H102" s="840" t="s">
        <v>260</v>
      </c>
      <c r="I102" s="826"/>
      <c r="J102" s="826"/>
    </row>
    <row r="103" spans="2:10">
      <c r="B103" s="826">
        <v>2</v>
      </c>
      <c r="C103" s="826" t="s">
        <v>199</v>
      </c>
      <c r="D103" s="826" t="s">
        <v>105</v>
      </c>
      <c r="E103" s="837" t="str">
        <f>E6</f>
        <v/>
      </c>
      <c r="F103" s="840" t="s">
        <v>260</v>
      </c>
      <c r="G103" s="826"/>
      <c r="H103" s="840" t="s">
        <v>260</v>
      </c>
      <c r="I103" s="826"/>
      <c r="J103" s="826"/>
    </row>
    <row r="104" spans="2:10">
      <c r="B104" s="826">
        <v>3</v>
      </c>
      <c r="C104" s="826" t="s">
        <v>1029</v>
      </c>
      <c r="D104" s="826" t="s">
        <v>141</v>
      </c>
      <c r="E104" s="837" t="str">
        <f>E7</f>
        <v/>
      </c>
      <c r="F104" s="840" t="s">
        <v>260</v>
      </c>
      <c r="G104" s="826"/>
      <c r="H104" s="840" t="s">
        <v>260</v>
      </c>
      <c r="I104" s="826"/>
      <c r="J104" s="826"/>
    </row>
    <row r="105" spans="2:10">
      <c r="B105" s="826">
        <v>4</v>
      </c>
      <c r="C105" s="826" t="s">
        <v>1033</v>
      </c>
      <c r="D105" s="826" t="s">
        <v>182</v>
      </c>
      <c r="E105" s="837" t="str">
        <f>E8</f>
        <v/>
      </c>
      <c r="F105" s="840" t="s">
        <v>260</v>
      </c>
      <c r="G105" s="826"/>
      <c r="H105" s="840" t="s">
        <v>260</v>
      </c>
      <c r="I105" s="826"/>
      <c r="J105" s="826"/>
    </row>
    <row r="106" spans="2:10">
      <c r="B106" s="826">
        <v>5</v>
      </c>
      <c r="C106" s="826" t="s">
        <v>1039</v>
      </c>
      <c r="D106" s="826" t="s">
        <v>989</v>
      </c>
      <c r="E106" s="830" t="str">
        <f>IF(IFERROR(入力フォーム!H81,0)="","",IFERROR(1,0))</f>
        <v/>
      </c>
      <c r="F106" s="840" t="s">
        <v>260</v>
      </c>
      <c r="G106" s="826"/>
      <c r="H106" s="840" t="s">
        <v>260</v>
      </c>
      <c r="I106" s="826"/>
      <c r="J106" s="826"/>
    </row>
    <row r="107" spans="2:10">
      <c r="B107" s="826">
        <v>6</v>
      </c>
      <c r="C107" s="826" t="s">
        <v>6710</v>
      </c>
      <c r="D107" s="826" t="s">
        <v>7201</v>
      </c>
      <c r="E107" s="831" t="str">
        <f>E32</f>
        <v/>
      </c>
      <c r="F107" s="840" t="s">
        <v>260</v>
      </c>
      <c r="G107" s="826"/>
      <c r="H107" s="840" t="s">
        <v>260</v>
      </c>
      <c r="I107" s="826"/>
      <c r="J107" s="826"/>
    </row>
    <row r="108" spans="2:10">
      <c r="B108" s="826">
        <v>7</v>
      </c>
      <c r="C108" s="826" t="s">
        <v>1047</v>
      </c>
      <c r="D108" s="826" t="s">
        <v>451</v>
      </c>
      <c r="E108" s="838"/>
      <c r="F108" s="842"/>
      <c r="G108" s="842"/>
      <c r="H108" s="842"/>
      <c r="I108" s="842"/>
      <c r="J108" s="844" t="s">
        <v>1084</v>
      </c>
    </row>
    <row r="109" spans="2:10">
      <c r="B109" s="826">
        <v>8</v>
      </c>
      <c r="C109" s="826" t="s">
        <v>4556</v>
      </c>
      <c r="D109" s="826" t="s">
        <v>6241</v>
      </c>
      <c r="E109" s="838" t="str">
        <f>IF(入力フォーム!H80&amp;入力フォーム!H81="","",IFERROR(SUBSTITUTE(CLEAN(入力フォーム!H80)&amp;CLEAN(入力フォーム!H81),",","，"),""))</f>
        <v/>
      </c>
      <c r="F109" s="840" t="s">
        <v>260</v>
      </c>
      <c r="G109" s="826"/>
      <c r="H109" s="840" t="s">
        <v>260</v>
      </c>
      <c r="I109" s="826"/>
      <c r="J109" s="826"/>
    </row>
    <row r="110" spans="2:10">
      <c r="B110" s="826">
        <v>9</v>
      </c>
      <c r="C110" s="826" t="s">
        <v>692</v>
      </c>
      <c r="D110" s="826" t="s">
        <v>9237</v>
      </c>
      <c r="E110" s="837" t="str">
        <f>IF(入力フォーム!H82&amp;入力フォーム!H83="","",IFERROR(SUBSTITUTE(CLEAN(入力フォーム!H82)&amp;CLEAN(入力フォーム!H83),",","，"),""))</f>
        <v/>
      </c>
      <c r="F110" s="840" t="s">
        <v>9388</v>
      </c>
      <c r="G110" s="826"/>
      <c r="H110" s="840" t="s">
        <v>260</v>
      </c>
      <c r="I110" s="826"/>
      <c r="J110" s="826"/>
    </row>
    <row r="111" spans="2:10">
      <c r="B111" s="826">
        <v>10</v>
      </c>
      <c r="C111" s="826" t="s">
        <v>9235</v>
      </c>
      <c r="D111" s="826" t="s">
        <v>65</v>
      </c>
      <c r="E111" s="838" t="str">
        <f>IF(入力フォーム!H80="","",IFERROR(SUBSTITUTE(CLEAN(入力フォーム!H80),",","，"),""))</f>
        <v/>
      </c>
      <c r="F111" s="840" t="s">
        <v>260</v>
      </c>
      <c r="G111" s="826"/>
      <c r="H111" s="840" t="s">
        <v>260</v>
      </c>
      <c r="I111" s="826"/>
      <c r="J111" s="826"/>
    </row>
    <row r="112" spans="2:10">
      <c r="B112" s="826">
        <v>11</v>
      </c>
      <c r="C112" s="826" t="s">
        <v>9236</v>
      </c>
      <c r="D112" s="826" t="s">
        <v>9238</v>
      </c>
      <c r="E112" s="837" t="str">
        <f>IF(入力フォーム!H82="","",IFERROR(SUBSTITUTE(CLEAN(入力フォーム!H82),",","，"),""))</f>
        <v/>
      </c>
      <c r="F112" s="840" t="s">
        <v>9388</v>
      </c>
      <c r="G112" s="826"/>
      <c r="H112" s="840" t="s">
        <v>260</v>
      </c>
      <c r="I112" s="826"/>
      <c r="J112" s="826"/>
    </row>
    <row r="113" spans="2:10">
      <c r="B113" s="826">
        <v>12</v>
      </c>
      <c r="C113" s="826" t="s">
        <v>1058</v>
      </c>
      <c r="D113" s="826" t="s">
        <v>1062</v>
      </c>
      <c r="E113" s="830" t="str">
        <f>IF(入力フォーム!H164="","",入力フォーム!H164)</f>
        <v/>
      </c>
      <c r="F113" s="840" t="s">
        <v>260</v>
      </c>
      <c r="G113" s="826"/>
      <c r="H113" s="840" t="s">
        <v>260</v>
      </c>
      <c r="I113" s="826"/>
      <c r="J113" s="826"/>
    </row>
    <row r="115" spans="2:10">
      <c r="B115" s="819" t="s">
        <v>1970</v>
      </c>
    </row>
    <row r="116" spans="2:10" ht="26">
      <c r="B116" s="824" t="s">
        <v>34</v>
      </c>
      <c r="C116" s="824" t="s">
        <v>39</v>
      </c>
      <c r="D116" s="824" t="s">
        <v>1076</v>
      </c>
      <c r="E116" s="829" t="s">
        <v>1131</v>
      </c>
      <c r="F116" s="839" t="s">
        <v>710</v>
      </c>
      <c r="G116" s="839" t="s">
        <v>1064</v>
      </c>
      <c r="H116" s="839" t="s">
        <v>1067</v>
      </c>
      <c r="I116" s="839" t="s">
        <v>1073</v>
      </c>
      <c r="J116" s="839" t="s">
        <v>1083</v>
      </c>
    </row>
    <row r="117" spans="2:10">
      <c r="B117" s="826">
        <v>1</v>
      </c>
      <c r="C117" s="826" t="s">
        <v>1443</v>
      </c>
      <c r="D117" s="826" t="s">
        <v>62</v>
      </c>
      <c r="E117" s="837" t="str">
        <f>IF(IFERROR(入力フォーム!H95,0)&lt;&gt;"有","",IFERROR(E5,0))</f>
        <v/>
      </c>
      <c r="F117" s="840" t="s">
        <v>260</v>
      </c>
      <c r="G117" s="826"/>
      <c r="H117" s="840" t="s">
        <v>260</v>
      </c>
      <c r="I117" s="826"/>
      <c r="J117" s="826"/>
    </row>
    <row r="118" spans="2:10">
      <c r="B118" s="826">
        <v>2</v>
      </c>
      <c r="C118" s="826" t="s">
        <v>199</v>
      </c>
      <c r="D118" s="826" t="s">
        <v>105</v>
      </c>
      <c r="E118" s="838" t="str">
        <f>IF(IFERROR(入力フォーム!H95,0)&lt;&gt;"有","",IFERROR(E6,0))</f>
        <v/>
      </c>
      <c r="F118" s="840" t="s">
        <v>260</v>
      </c>
      <c r="G118" s="826"/>
      <c r="H118" s="840" t="s">
        <v>260</v>
      </c>
      <c r="I118" s="826"/>
      <c r="J118" s="826"/>
    </row>
    <row r="119" spans="2:10">
      <c r="B119" s="826">
        <v>3</v>
      </c>
      <c r="C119" s="826" t="s">
        <v>1029</v>
      </c>
      <c r="D119" s="826" t="s">
        <v>141</v>
      </c>
      <c r="E119" s="838" t="str">
        <f>IF(IFERROR(入力フォーム!H95,0)&lt;&gt;"有","",IFERROR(E7,0))</f>
        <v/>
      </c>
      <c r="F119" s="840" t="s">
        <v>260</v>
      </c>
      <c r="G119" s="826"/>
      <c r="H119" s="840" t="s">
        <v>260</v>
      </c>
      <c r="I119" s="826"/>
      <c r="J119" s="826"/>
    </row>
    <row r="120" spans="2:10">
      <c r="B120" s="826">
        <v>4</v>
      </c>
      <c r="C120" s="826" t="s">
        <v>1033</v>
      </c>
      <c r="D120" s="826" t="s">
        <v>182</v>
      </c>
      <c r="E120" s="838" t="str">
        <f>IF(IFERROR(入力フォーム!H95,0)&lt;&gt;"有","",IFERROR(E8,0))</f>
        <v/>
      </c>
      <c r="F120" s="840" t="s">
        <v>260</v>
      </c>
      <c r="G120" s="826"/>
      <c r="H120" s="840" t="s">
        <v>260</v>
      </c>
      <c r="I120" s="826"/>
      <c r="J120" s="826"/>
    </row>
    <row r="121" spans="2:10">
      <c r="B121" s="826">
        <v>5</v>
      </c>
      <c r="C121" s="826" t="s">
        <v>1039</v>
      </c>
      <c r="D121" s="826" t="s">
        <v>989</v>
      </c>
      <c r="E121" s="830" t="str">
        <f>IF(IFERROR(入力フォーム!H95,0)&lt;&gt;"有","",IFERROR(2,0))</f>
        <v/>
      </c>
      <c r="F121" s="840" t="s">
        <v>260</v>
      </c>
      <c r="G121" s="826"/>
      <c r="H121" s="840" t="s">
        <v>260</v>
      </c>
      <c r="I121" s="826"/>
      <c r="J121" s="826"/>
    </row>
    <row r="122" spans="2:10">
      <c r="B122" s="826">
        <v>6</v>
      </c>
      <c r="C122" s="826" t="s">
        <v>6710</v>
      </c>
      <c r="D122" s="826" t="s">
        <v>7201</v>
      </c>
      <c r="E122" s="830" t="str">
        <f>IF(IFERROR(入力フォーム!H95,0)&lt;&gt;"有","",IFERROR(E32,0))</f>
        <v/>
      </c>
      <c r="F122" s="840" t="s">
        <v>260</v>
      </c>
      <c r="G122" s="826"/>
      <c r="H122" s="840" t="s">
        <v>260</v>
      </c>
      <c r="I122" s="826"/>
      <c r="J122" s="826"/>
    </row>
    <row r="123" spans="2:10">
      <c r="B123" s="826">
        <v>7</v>
      </c>
      <c r="C123" s="826" t="s">
        <v>1047</v>
      </c>
      <c r="D123" s="826" t="s">
        <v>451</v>
      </c>
      <c r="E123" s="838"/>
      <c r="F123" s="842"/>
      <c r="G123" s="842"/>
      <c r="H123" s="842"/>
      <c r="I123" s="842"/>
      <c r="J123" s="844" t="s">
        <v>1084</v>
      </c>
    </row>
    <row r="124" spans="2:10">
      <c r="B124" s="826">
        <v>8</v>
      </c>
      <c r="C124" s="826" t="s">
        <v>4556</v>
      </c>
      <c r="D124" s="826" t="s">
        <v>6241</v>
      </c>
      <c r="E124" s="838" t="str">
        <f>IF(IFERROR(入力フォーム!H95,0)&lt;&gt;"有","",IFERROR(SUBSTITUTE(CLEAN(入力フォーム!H96)&amp;CLEAN(入力フォーム!H97),",","，"),""))</f>
        <v/>
      </c>
      <c r="F124" s="840" t="s">
        <v>260</v>
      </c>
      <c r="G124" s="826"/>
      <c r="H124" s="840" t="s">
        <v>260</v>
      </c>
      <c r="I124" s="826"/>
      <c r="J124" s="826"/>
    </row>
    <row r="125" spans="2:10">
      <c r="B125" s="826">
        <v>9</v>
      </c>
      <c r="C125" s="826" t="s">
        <v>692</v>
      </c>
      <c r="D125" s="826" t="s">
        <v>9237</v>
      </c>
      <c r="E125" s="838" t="str">
        <f>IF(IFERROR(入力フォーム!H95,0)&lt;&gt;"有","",IFERROR(SUBSTITUTE(CLEAN(入力フォーム!H98)&amp;CLEAN(入力フォーム!H99),",","，"),""))</f>
        <v/>
      </c>
      <c r="F125" s="840" t="s">
        <v>9388</v>
      </c>
      <c r="G125" s="826"/>
      <c r="H125" s="840" t="s">
        <v>260</v>
      </c>
      <c r="I125" s="826"/>
      <c r="J125" s="826"/>
    </row>
    <row r="126" spans="2:10">
      <c r="B126" s="826">
        <v>10</v>
      </c>
      <c r="C126" s="826" t="s">
        <v>9235</v>
      </c>
      <c r="D126" s="826" t="s">
        <v>65</v>
      </c>
      <c r="E126" s="838" t="str">
        <f>IF(IFERROR(入力フォーム!H95,0)&lt;&gt;"有","",IFERROR(SUBSTITUTE(CLEAN(入力フォーム!H96),",","，"),""))</f>
        <v/>
      </c>
      <c r="F126" s="840" t="s">
        <v>260</v>
      </c>
      <c r="G126" s="826"/>
      <c r="H126" s="840" t="s">
        <v>260</v>
      </c>
      <c r="I126" s="826"/>
      <c r="J126" s="826"/>
    </row>
    <row r="127" spans="2:10">
      <c r="B127" s="826">
        <v>11</v>
      </c>
      <c r="C127" s="826" t="s">
        <v>9236</v>
      </c>
      <c r="D127" s="826" t="s">
        <v>9238</v>
      </c>
      <c r="E127" s="838" t="str">
        <f>IF(IFERROR(入力フォーム!H95,0)&lt;&gt;"有","",IFERROR(SUBSTITUTE(CLEAN(入力フォーム!H98),",","，"),""))</f>
        <v/>
      </c>
      <c r="F127" s="840" t="s">
        <v>9388</v>
      </c>
      <c r="G127" s="826"/>
      <c r="H127" s="840" t="s">
        <v>260</v>
      </c>
      <c r="I127" s="826"/>
      <c r="J127" s="826"/>
    </row>
    <row r="128" spans="2:10">
      <c r="B128" s="826">
        <v>12</v>
      </c>
      <c r="C128" s="826" t="s">
        <v>1058</v>
      </c>
      <c r="D128" s="826" t="s">
        <v>1062</v>
      </c>
      <c r="E128" s="830" t="str">
        <f>IF(入力フォーム!H164="","",入力フォーム!H164)</f>
        <v/>
      </c>
      <c r="F128" s="840" t="s">
        <v>260</v>
      </c>
      <c r="G128" s="826"/>
      <c r="H128" s="840" t="s">
        <v>260</v>
      </c>
      <c r="I128" s="826"/>
      <c r="J128" s="826"/>
    </row>
    <row r="130" spans="2:10">
      <c r="B130" s="819" t="s">
        <v>9239</v>
      </c>
    </row>
    <row r="131" spans="2:10" ht="26">
      <c r="B131" s="824" t="s">
        <v>34</v>
      </c>
      <c r="C131" s="824" t="s">
        <v>39</v>
      </c>
      <c r="D131" s="824" t="s">
        <v>1076</v>
      </c>
      <c r="E131" s="829" t="s">
        <v>1131</v>
      </c>
      <c r="F131" s="839" t="s">
        <v>710</v>
      </c>
      <c r="G131" s="839" t="s">
        <v>1064</v>
      </c>
      <c r="H131" s="839" t="s">
        <v>1067</v>
      </c>
      <c r="I131" s="839" t="s">
        <v>1073</v>
      </c>
      <c r="J131" s="839" t="s">
        <v>1083</v>
      </c>
    </row>
    <row r="132" spans="2:10">
      <c r="B132" s="826">
        <v>1</v>
      </c>
      <c r="C132" s="826" t="s">
        <v>1443</v>
      </c>
      <c r="D132" s="826" t="s">
        <v>62</v>
      </c>
      <c r="E132" s="837" t="str">
        <f>IF(IFERROR(入力フォーム!H111,0)&lt;&gt;"有","",IFERROR(E5,0))</f>
        <v/>
      </c>
      <c r="F132" s="840" t="s">
        <v>260</v>
      </c>
      <c r="G132" s="826"/>
      <c r="H132" s="840" t="s">
        <v>260</v>
      </c>
      <c r="I132" s="826"/>
      <c r="J132" s="826"/>
    </row>
    <row r="133" spans="2:10">
      <c r="B133" s="826">
        <v>2</v>
      </c>
      <c r="C133" s="826" t="s">
        <v>199</v>
      </c>
      <c r="D133" s="826" t="s">
        <v>105</v>
      </c>
      <c r="E133" s="837" t="str">
        <f>IF(IFERROR(入力フォーム!H111,0)&lt;&gt;"有","",IFERROR(E6,0))</f>
        <v/>
      </c>
      <c r="F133" s="840" t="s">
        <v>260</v>
      </c>
      <c r="G133" s="826"/>
      <c r="H133" s="840" t="s">
        <v>260</v>
      </c>
      <c r="I133" s="826"/>
      <c r="J133" s="826"/>
    </row>
    <row r="134" spans="2:10">
      <c r="B134" s="826">
        <v>3</v>
      </c>
      <c r="C134" s="826" t="s">
        <v>1029</v>
      </c>
      <c r="D134" s="826" t="s">
        <v>141</v>
      </c>
      <c r="E134" s="837" t="str">
        <f>IF(IFERROR(入力フォーム!H111,0)&lt;&gt;"有","",IFERROR(E7,0))</f>
        <v/>
      </c>
      <c r="F134" s="840" t="s">
        <v>260</v>
      </c>
      <c r="G134" s="826"/>
      <c r="H134" s="840" t="s">
        <v>260</v>
      </c>
      <c r="I134" s="826"/>
      <c r="J134" s="826"/>
    </row>
    <row r="135" spans="2:10">
      <c r="B135" s="826">
        <v>4</v>
      </c>
      <c r="C135" s="826" t="s">
        <v>1033</v>
      </c>
      <c r="D135" s="826" t="s">
        <v>182</v>
      </c>
      <c r="E135" s="837" t="str">
        <f>IF(IFERROR(入力フォーム!H111,0)&lt;&gt;"有","",IFERROR(E8,0))</f>
        <v/>
      </c>
      <c r="F135" s="840" t="s">
        <v>260</v>
      </c>
      <c r="G135" s="826"/>
      <c r="H135" s="840" t="s">
        <v>260</v>
      </c>
      <c r="I135" s="826"/>
      <c r="J135" s="826"/>
    </row>
    <row r="136" spans="2:10">
      <c r="B136" s="826">
        <v>5</v>
      </c>
      <c r="C136" s="826" t="s">
        <v>1039</v>
      </c>
      <c r="D136" s="826" t="s">
        <v>989</v>
      </c>
      <c r="E136" s="831" t="str">
        <f>IF(IFERROR(入力フォーム!H111,0)&lt;&gt;"有","",IFERROR(3,0))</f>
        <v/>
      </c>
      <c r="F136" s="840" t="s">
        <v>260</v>
      </c>
      <c r="G136" s="826"/>
      <c r="H136" s="840" t="s">
        <v>260</v>
      </c>
      <c r="I136" s="826"/>
      <c r="J136" s="826"/>
    </row>
    <row r="137" spans="2:10">
      <c r="B137" s="826">
        <v>6</v>
      </c>
      <c r="C137" s="826" t="s">
        <v>6710</v>
      </c>
      <c r="D137" s="826" t="s">
        <v>7201</v>
      </c>
      <c r="E137" s="831" t="str">
        <f>IF(IFERROR(入力フォーム!H111,0)&lt;&gt;"有","",IFERROR(E32,0))</f>
        <v/>
      </c>
      <c r="F137" s="840" t="s">
        <v>260</v>
      </c>
      <c r="G137" s="826"/>
      <c r="H137" s="840" t="s">
        <v>260</v>
      </c>
      <c r="I137" s="826"/>
      <c r="J137" s="826"/>
    </row>
    <row r="138" spans="2:10">
      <c r="B138" s="826">
        <v>7</v>
      </c>
      <c r="C138" s="826" t="s">
        <v>1047</v>
      </c>
      <c r="D138" s="826" t="s">
        <v>451</v>
      </c>
      <c r="E138" s="837"/>
      <c r="F138" s="842"/>
      <c r="G138" s="842"/>
      <c r="H138" s="842"/>
      <c r="I138" s="842"/>
      <c r="J138" s="844" t="s">
        <v>1084</v>
      </c>
    </row>
    <row r="139" spans="2:10">
      <c r="B139" s="826">
        <v>8</v>
      </c>
      <c r="C139" s="826" t="s">
        <v>4556</v>
      </c>
      <c r="D139" s="826" t="s">
        <v>6241</v>
      </c>
      <c r="E139" s="837" t="str">
        <f>IF(IFERROR(入力フォーム!H111,0)&lt;&gt;"有","",IFERROR(SUBSTITUTE(CLEAN(入力フォーム!H112)&amp;CLEAN(入力フォーム!H113),",","，"),""))</f>
        <v/>
      </c>
      <c r="F139" s="840" t="s">
        <v>260</v>
      </c>
      <c r="G139" s="826"/>
      <c r="H139" s="840" t="s">
        <v>260</v>
      </c>
      <c r="I139" s="826"/>
      <c r="J139" s="826"/>
    </row>
    <row r="140" spans="2:10">
      <c r="B140" s="826">
        <v>9</v>
      </c>
      <c r="C140" s="826" t="s">
        <v>692</v>
      </c>
      <c r="D140" s="826" t="s">
        <v>9237</v>
      </c>
      <c r="E140" s="837" t="str">
        <f>IF(IFERROR(入力フォーム!H111,0)&lt;&gt;"有","",IFERROR(SUBSTITUTE(CLEAN(入力フォーム!H114)&amp;CLEAN(入力フォーム!H115),",","，"),""))</f>
        <v/>
      </c>
      <c r="F140" s="840" t="s">
        <v>9388</v>
      </c>
      <c r="G140" s="826"/>
      <c r="H140" s="840" t="s">
        <v>260</v>
      </c>
      <c r="I140" s="826"/>
      <c r="J140" s="826"/>
    </row>
    <row r="141" spans="2:10">
      <c r="B141" s="826">
        <v>10</v>
      </c>
      <c r="C141" s="826" t="s">
        <v>9235</v>
      </c>
      <c r="D141" s="826" t="s">
        <v>65</v>
      </c>
      <c r="E141" s="837" t="str">
        <f>IF(IFERROR(入力フォーム!H111,0)&lt;&gt;"有","",IFERROR(SUBSTITUTE(CLEAN(入力フォーム!H112),",","，"),""))</f>
        <v/>
      </c>
      <c r="F141" s="840" t="s">
        <v>260</v>
      </c>
      <c r="G141" s="826"/>
      <c r="H141" s="840" t="s">
        <v>260</v>
      </c>
      <c r="I141" s="826"/>
      <c r="J141" s="826"/>
    </row>
    <row r="142" spans="2:10">
      <c r="B142" s="826">
        <v>11</v>
      </c>
      <c r="C142" s="826" t="s">
        <v>9236</v>
      </c>
      <c r="D142" s="826" t="s">
        <v>9238</v>
      </c>
      <c r="E142" s="837" t="str">
        <f>IF(IFERROR(入力フォーム!H111,0)&lt;&gt;"有","",IFERROR(SUBSTITUTE(CLEAN(入力フォーム!H114),",","，"),""))</f>
        <v/>
      </c>
      <c r="F142" s="840" t="s">
        <v>9388</v>
      </c>
      <c r="G142" s="826"/>
      <c r="H142" s="840" t="s">
        <v>260</v>
      </c>
      <c r="I142" s="826"/>
      <c r="J142" s="826"/>
    </row>
    <row r="143" spans="2:10">
      <c r="B143" s="826">
        <v>12</v>
      </c>
      <c r="C143" s="826" t="s">
        <v>1058</v>
      </c>
      <c r="D143" s="826" t="s">
        <v>1062</v>
      </c>
      <c r="E143" s="831" t="str">
        <f>IF(入力フォーム!H164="","",入力フォーム!H164)</f>
        <v/>
      </c>
      <c r="F143" s="840" t="s">
        <v>260</v>
      </c>
      <c r="G143" s="826"/>
      <c r="H143" s="840" t="s">
        <v>260</v>
      </c>
      <c r="I143" s="826"/>
      <c r="J143" s="826"/>
    </row>
    <row r="145" spans="2:10">
      <c r="B145" s="819" t="s">
        <v>9508</v>
      </c>
    </row>
    <row r="146" spans="2:10" ht="26">
      <c r="B146" s="824" t="s">
        <v>34</v>
      </c>
      <c r="C146" s="824" t="s">
        <v>39</v>
      </c>
      <c r="D146" s="824" t="s">
        <v>1076</v>
      </c>
      <c r="E146" s="829" t="s">
        <v>1131</v>
      </c>
      <c r="F146" s="839" t="s">
        <v>710</v>
      </c>
      <c r="G146" s="839" t="s">
        <v>1064</v>
      </c>
      <c r="H146" s="839" t="s">
        <v>1067</v>
      </c>
      <c r="I146" s="839" t="s">
        <v>1073</v>
      </c>
      <c r="J146" s="839" t="s">
        <v>1083</v>
      </c>
    </row>
    <row r="147" spans="2:10">
      <c r="B147" s="826">
        <v>1</v>
      </c>
      <c r="C147" s="826" t="s">
        <v>1443</v>
      </c>
      <c r="D147" s="826" t="s">
        <v>62</v>
      </c>
      <c r="E147" s="837" t="str">
        <f>IF(IFERROR(入力フォーム!H127,0)&lt;&gt;"有","",IFERROR(E5,0))</f>
        <v/>
      </c>
      <c r="F147" s="840" t="s">
        <v>260</v>
      </c>
      <c r="G147" s="826"/>
      <c r="H147" s="840" t="s">
        <v>260</v>
      </c>
      <c r="I147" s="826"/>
      <c r="J147" s="826"/>
    </row>
    <row r="148" spans="2:10">
      <c r="B148" s="826">
        <v>2</v>
      </c>
      <c r="C148" s="826" t="s">
        <v>199</v>
      </c>
      <c r="D148" s="826" t="s">
        <v>105</v>
      </c>
      <c r="E148" s="837" t="str">
        <f>IF(IFERROR(入力フォーム!H127,0)&lt;&gt;"有","",IFERROR(E6,0))</f>
        <v/>
      </c>
      <c r="F148" s="840" t="s">
        <v>260</v>
      </c>
      <c r="G148" s="826"/>
      <c r="H148" s="840" t="s">
        <v>260</v>
      </c>
      <c r="I148" s="826"/>
      <c r="J148" s="826"/>
    </row>
    <row r="149" spans="2:10">
      <c r="B149" s="826">
        <v>3</v>
      </c>
      <c r="C149" s="826" t="s">
        <v>1029</v>
      </c>
      <c r="D149" s="826" t="s">
        <v>141</v>
      </c>
      <c r="E149" s="837" t="str">
        <f>IF(IFERROR(入力フォーム!H127,0)&lt;&gt;"有","",IFERROR(E7,0))</f>
        <v/>
      </c>
      <c r="F149" s="840" t="s">
        <v>260</v>
      </c>
      <c r="G149" s="826"/>
      <c r="H149" s="840" t="s">
        <v>260</v>
      </c>
      <c r="I149" s="826"/>
      <c r="J149" s="826"/>
    </row>
    <row r="150" spans="2:10">
      <c r="B150" s="826">
        <v>4</v>
      </c>
      <c r="C150" s="826" t="s">
        <v>1033</v>
      </c>
      <c r="D150" s="826" t="s">
        <v>182</v>
      </c>
      <c r="E150" s="837" t="str">
        <f>IF(IFERROR(入力フォーム!H127,0)&lt;&gt;"有","",IFERROR(E8,0))</f>
        <v/>
      </c>
      <c r="F150" s="840" t="s">
        <v>260</v>
      </c>
      <c r="G150" s="826"/>
      <c r="H150" s="840" t="s">
        <v>260</v>
      </c>
      <c r="I150" s="826"/>
      <c r="J150" s="826"/>
    </row>
    <row r="151" spans="2:10">
      <c r="B151" s="826">
        <v>5</v>
      </c>
      <c r="C151" s="826" t="s">
        <v>1039</v>
      </c>
      <c r="D151" s="826" t="s">
        <v>989</v>
      </c>
      <c r="E151" s="831" t="str">
        <f>IF(IFERROR(入力フォーム!H127,0)&lt;&gt;"有","",IFERROR(4,0))</f>
        <v/>
      </c>
      <c r="F151" s="840" t="s">
        <v>260</v>
      </c>
      <c r="G151" s="826"/>
      <c r="H151" s="840" t="s">
        <v>260</v>
      </c>
      <c r="I151" s="826"/>
      <c r="J151" s="826"/>
    </row>
    <row r="152" spans="2:10">
      <c r="B152" s="826">
        <v>6</v>
      </c>
      <c r="C152" s="826" t="s">
        <v>6710</v>
      </c>
      <c r="D152" s="826" t="s">
        <v>7201</v>
      </c>
      <c r="E152" s="831" t="str">
        <f>IF(IFERROR(入力フォーム!H127,0)&lt;&gt;"有","",IFERROR(E32,0))</f>
        <v/>
      </c>
      <c r="F152" s="840" t="s">
        <v>260</v>
      </c>
      <c r="G152" s="826"/>
      <c r="H152" s="840" t="s">
        <v>260</v>
      </c>
      <c r="I152" s="826"/>
      <c r="J152" s="826"/>
    </row>
    <row r="153" spans="2:10">
      <c r="B153" s="826">
        <v>7</v>
      </c>
      <c r="C153" s="826" t="s">
        <v>1047</v>
      </c>
      <c r="D153" s="826" t="s">
        <v>451</v>
      </c>
      <c r="E153" s="837"/>
      <c r="F153" s="842"/>
      <c r="G153" s="842"/>
      <c r="H153" s="842"/>
      <c r="I153" s="842"/>
      <c r="J153" s="844" t="s">
        <v>1084</v>
      </c>
    </row>
    <row r="154" spans="2:10">
      <c r="B154" s="826">
        <v>8</v>
      </c>
      <c r="C154" s="826" t="s">
        <v>4556</v>
      </c>
      <c r="D154" s="826" t="s">
        <v>6241</v>
      </c>
      <c r="E154" s="837" t="str">
        <f>IF(IFERROR(入力フォーム!H127,0)&lt;&gt;"有","",IFERROR(SUBSTITUTE(CLEAN(入力フォーム!H128)&amp;CLEAN(入力フォーム!H129),",","，"),""))</f>
        <v/>
      </c>
      <c r="F154" s="840" t="s">
        <v>260</v>
      </c>
      <c r="G154" s="826"/>
      <c r="H154" s="840" t="s">
        <v>260</v>
      </c>
      <c r="I154" s="826"/>
      <c r="J154" s="826"/>
    </row>
    <row r="155" spans="2:10">
      <c r="B155" s="826">
        <v>9</v>
      </c>
      <c r="C155" s="826" t="s">
        <v>692</v>
      </c>
      <c r="D155" s="826" t="s">
        <v>9237</v>
      </c>
      <c r="E155" s="837" t="str">
        <f>IF(IFERROR(入力フォーム!H127,0)&lt;&gt;"有","",IFERROR(SUBSTITUTE(CLEAN(入力フォーム!H130)&amp;CLEAN(入力フォーム!H131),",","，"),""))</f>
        <v/>
      </c>
      <c r="F155" s="840" t="s">
        <v>9388</v>
      </c>
      <c r="G155" s="826"/>
      <c r="H155" s="840" t="s">
        <v>260</v>
      </c>
      <c r="I155" s="826"/>
      <c r="J155" s="826"/>
    </row>
    <row r="156" spans="2:10">
      <c r="B156" s="826">
        <v>10</v>
      </c>
      <c r="C156" s="826" t="s">
        <v>9235</v>
      </c>
      <c r="D156" s="826" t="s">
        <v>65</v>
      </c>
      <c r="E156" s="837" t="str">
        <f>IF(IFERROR(入力フォーム!H127,0)&lt;&gt;"有","",IFERROR(SUBSTITUTE(CLEAN(入力フォーム!H128),",","，"),""))</f>
        <v/>
      </c>
      <c r="F156" s="840" t="s">
        <v>260</v>
      </c>
      <c r="G156" s="826"/>
      <c r="H156" s="840" t="s">
        <v>260</v>
      </c>
      <c r="I156" s="826"/>
      <c r="J156" s="826"/>
    </row>
    <row r="157" spans="2:10">
      <c r="B157" s="826">
        <v>11</v>
      </c>
      <c r="C157" s="826" t="s">
        <v>9236</v>
      </c>
      <c r="D157" s="826" t="s">
        <v>9238</v>
      </c>
      <c r="E157" s="837" t="str">
        <f>IF(IFERROR(入力フォーム!H127,0)&lt;&gt;"有","",IFERROR(SUBSTITUTE(CLEAN(入力フォーム!H130),",","，"),""))</f>
        <v/>
      </c>
      <c r="F157" s="840" t="s">
        <v>9388</v>
      </c>
      <c r="G157" s="826"/>
      <c r="H157" s="840" t="s">
        <v>260</v>
      </c>
      <c r="I157" s="826"/>
      <c r="J157" s="826"/>
    </row>
    <row r="158" spans="2:10">
      <c r="B158" s="826">
        <v>12</v>
      </c>
      <c r="C158" s="826" t="s">
        <v>1058</v>
      </c>
      <c r="D158" s="826" t="s">
        <v>1062</v>
      </c>
      <c r="E158" s="831" t="str">
        <f>IF(入力フォーム!H164="","",入力フォーム!H164)</f>
        <v/>
      </c>
      <c r="F158" s="840" t="s">
        <v>260</v>
      </c>
      <c r="G158" s="826"/>
      <c r="H158" s="840" t="s">
        <v>260</v>
      </c>
      <c r="I158" s="826"/>
      <c r="J158" s="826"/>
    </row>
    <row r="160" spans="2:10">
      <c r="B160" s="819" t="s">
        <v>9507</v>
      </c>
    </row>
    <row r="161" spans="2:10" ht="26">
      <c r="B161" s="824" t="s">
        <v>34</v>
      </c>
      <c r="C161" s="824" t="s">
        <v>39</v>
      </c>
      <c r="D161" s="824" t="s">
        <v>1076</v>
      </c>
      <c r="E161" s="829" t="s">
        <v>1131</v>
      </c>
      <c r="F161" s="839" t="s">
        <v>710</v>
      </c>
      <c r="G161" s="839" t="s">
        <v>1064</v>
      </c>
      <c r="H161" s="839" t="s">
        <v>1067</v>
      </c>
      <c r="I161" s="839" t="s">
        <v>1073</v>
      </c>
      <c r="J161" s="839" t="s">
        <v>1083</v>
      </c>
    </row>
    <row r="162" spans="2:10">
      <c r="B162" s="826">
        <v>1</v>
      </c>
      <c r="C162" s="826" t="s">
        <v>1443</v>
      </c>
      <c r="D162" s="826" t="s">
        <v>62</v>
      </c>
      <c r="E162" s="837" t="str">
        <f>IF(IFERROR(入力フォーム!H143,0)&lt;&gt;"有","",IFERROR(E5,0))</f>
        <v/>
      </c>
      <c r="F162" s="840" t="s">
        <v>260</v>
      </c>
      <c r="G162" s="826"/>
      <c r="H162" s="840" t="s">
        <v>260</v>
      </c>
      <c r="I162" s="826"/>
      <c r="J162" s="826"/>
    </row>
    <row r="163" spans="2:10">
      <c r="B163" s="826">
        <v>2</v>
      </c>
      <c r="C163" s="826" t="s">
        <v>199</v>
      </c>
      <c r="D163" s="826" t="s">
        <v>105</v>
      </c>
      <c r="E163" s="837" t="str">
        <f>IF(IFERROR(入力フォーム!H143,0)&lt;&gt;"有","",IFERROR(E6,0))</f>
        <v/>
      </c>
      <c r="F163" s="840" t="s">
        <v>260</v>
      </c>
      <c r="G163" s="826"/>
      <c r="H163" s="840" t="s">
        <v>260</v>
      </c>
      <c r="I163" s="826"/>
      <c r="J163" s="826"/>
    </row>
    <row r="164" spans="2:10">
      <c r="B164" s="826">
        <v>3</v>
      </c>
      <c r="C164" s="826" t="s">
        <v>1029</v>
      </c>
      <c r="D164" s="826" t="s">
        <v>141</v>
      </c>
      <c r="E164" s="837" t="str">
        <f>IF(IFERROR(入力フォーム!H143,0)&lt;&gt;"有","",IFERROR(E7,0))</f>
        <v/>
      </c>
      <c r="F164" s="840" t="s">
        <v>260</v>
      </c>
      <c r="G164" s="826"/>
      <c r="H164" s="840" t="s">
        <v>260</v>
      </c>
      <c r="I164" s="826"/>
      <c r="J164" s="826"/>
    </row>
    <row r="165" spans="2:10">
      <c r="B165" s="826">
        <v>4</v>
      </c>
      <c r="C165" s="826" t="s">
        <v>1033</v>
      </c>
      <c r="D165" s="826" t="s">
        <v>182</v>
      </c>
      <c r="E165" s="837" t="str">
        <f>IF(IFERROR(入力フォーム!H143,0)&lt;&gt;"有","",IFERROR(E8,0))</f>
        <v/>
      </c>
      <c r="F165" s="840" t="s">
        <v>260</v>
      </c>
      <c r="G165" s="826"/>
      <c r="H165" s="840" t="s">
        <v>260</v>
      </c>
      <c r="I165" s="826"/>
      <c r="J165" s="826"/>
    </row>
    <row r="166" spans="2:10">
      <c r="B166" s="826">
        <v>5</v>
      </c>
      <c r="C166" s="826" t="s">
        <v>1039</v>
      </c>
      <c r="D166" s="826" t="s">
        <v>989</v>
      </c>
      <c r="E166" s="831" t="str">
        <f>IF(IFERROR(入力フォーム!H143,0)&lt;&gt;"有","",IFERROR(5,0))</f>
        <v/>
      </c>
      <c r="F166" s="840" t="s">
        <v>260</v>
      </c>
      <c r="G166" s="826"/>
      <c r="H166" s="840" t="s">
        <v>260</v>
      </c>
      <c r="I166" s="826"/>
      <c r="J166" s="826"/>
    </row>
    <row r="167" spans="2:10">
      <c r="B167" s="826">
        <v>6</v>
      </c>
      <c r="C167" s="826" t="s">
        <v>6710</v>
      </c>
      <c r="D167" s="826" t="s">
        <v>7201</v>
      </c>
      <c r="E167" s="831" t="str">
        <f>IF(IFERROR(入力フォーム!H143,0)&lt;&gt;"有","",IFERROR(E32,0))</f>
        <v/>
      </c>
      <c r="F167" s="840" t="s">
        <v>260</v>
      </c>
      <c r="G167" s="826"/>
      <c r="H167" s="840" t="s">
        <v>260</v>
      </c>
      <c r="I167" s="826"/>
      <c r="J167" s="826"/>
    </row>
    <row r="168" spans="2:10">
      <c r="B168" s="826">
        <v>7</v>
      </c>
      <c r="C168" s="826" t="s">
        <v>1047</v>
      </c>
      <c r="D168" s="826" t="s">
        <v>451</v>
      </c>
      <c r="E168" s="837"/>
      <c r="F168" s="842"/>
      <c r="G168" s="842"/>
      <c r="H168" s="842"/>
      <c r="I168" s="842"/>
      <c r="J168" s="844" t="s">
        <v>1084</v>
      </c>
    </row>
    <row r="169" spans="2:10">
      <c r="B169" s="826">
        <v>8</v>
      </c>
      <c r="C169" s="826" t="s">
        <v>4556</v>
      </c>
      <c r="D169" s="826" t="s">
        <v>6241</v>
      </c>
      <c r="E169" s="837" t="str">
        <f>IF(IFERROR(入力フォーム!H143,0)&lt;&gt;"有","",IFERROR(SUBSTITUTE(CLEAN(入力フォーム!H144)&amp;CLEAN(入力フォーム!H145),",","，"),""))</f>
        <v/>
      </c>
      <c r="F169" s="840" t="s">
        <v>260</v>
      </c>
      <c r="G169" s="826"/>
      <c r="H169" s="840" t="s">
        <v>260</v>
      </c>
      <c r="I169" s="826"/>
      <c r="J169" s="826"/>
    </row>
    <row r="170" spans="2:10">
      <c r="B170" s="826">
        <v>9</v>
      </c>
      <c r="C170" s="826" t="s">
        <v>692</v>
      </c>
      <c r="D170" s="826" t="s">
        <v>9237</v>
      </c>
      <c r="E170" s="837" t="str">
        <f>IF(IFERROR(入力フォーム!H143,0)&lt;&gt;"有","",IFERROR(SUBSTITUTE(CLEAN(入力フォーム!H146)&amp;CLEAN(入力フォーム!H147),",","，"),""))</f>
        <v/>
      </c>
      <c r="F170" s="840" t="s">
        <v>9388</v>
      </c>
      <c r="G170" s="826"/>
      <c r="H170" s="840" t="s">
        <v>260</v>
      </c>
      <c r="I170" s="826"/>
      <c r="J170" s="826"/>
    </row>
    <row r="171" spans="2:10">
      <c r="B171" s="826">
        <v>10</v>
      </c>
      <c r="C171" s="826" t="s">
        <v>9235</v>
      </c>
      <c r="D171" s="826" t="s">
        <v>65</v>
      </c>
      <c r="E171" s="837" t="str">
        <f>IF(IFERROR(入力フォーム!H143,0)&lt;&gt;"有","",IFERROR(SUBSTITUTE(CLEAN(入力フォーム!H144),",","，"),""))</f>
        <v/>
      </c>
      <c r="F171" s="840" t="s">
        <v>260</v>
      </c>
      <c r="G171" s="826"/>
      <c r="H171" s="840" t="s">
        <v>260</v>
      </c>
      <c r="I171" s="826"/>
      <c r="J171" s="826"/>
    </row>
    <row r="172" spans="2:10">
      <c r="B172" s="826">
        <v>11</v>
      </c>
      <c r="C172" s="826" t="s">
        <v>9236</v>
      </c>
      <c r="D172" s="826" t="s">
        <v>9238</v>
      </c>
      <c r="E172" s="837" t="str">
        <f>IF(IFERROR(入力フォーム!H143,0)&lt;&gt;"有","",IFERROR(SUBSTITUTE(CLEAN(入力フォーム!H146),",","，"),""))</f>
        <v/>
      </c>
      <c r="F172" s="840" t="s">
        <v>9388</v>
      </c>
      <c r="G172" s="826"/>
      <c r="H172" s="840" t="s">
        <v>260</v>
      </c>
      <c r="I172" s="826"/>
      <c r="J172" s="826"/>
    </row>
    <row r="173" spans="2:10">
      <c r="B173" s="826">
        <v>12</v>
      </c>
      <c r="C173" s="826" t="s">
        <v>1058</v>
      </c>
      <c r="D173" s="826" t="s">
        <v>1062</v>
      </c>
      <c r="E173" s="831" t="str">
        <f>IF(入力フォーム!H164="","",入力フォーム!H164)</f>
        <v/>
      </c>
      <c r="F173" s="840" t="s">
        <v>260</v>
      </c>
      <c r="G173" s="826"/>
      <c r="H173" s="840" t="s">
        <v>260</v>
      </c>
      <c r="I173" s="826"/>
      <c r="J173" s="826"/>
    </row>
    <row r="175" spans="2:10">
      <c r="C175" s="827"/>
    </row>
  </sheetData>
  <phoneticPr fontId="3"/>
  <pageMargins left="0.7" right="0.7" top="0.75" bottom="0.75" header="0.3" footer="0.3"/>
  <pageSetup paperSize="9" fitToWidth="1" fitToHeight="1" orientation="portrait" usePrinterDefaults="1"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dimension ref="A1:MT256"/>
  <sheetViews>
    <sheetView topLeftCell="MD155" zoomScale="70" zoomScaleNormal="70" workbookViewId="0"/>
  </sheetViews>
  <sheetFormatPr defaultColWidth="9" defaultRowHeight="13"/>
  <cols>
    <col min="1" max="1" width="3.6328125" style="847" customWidth="1"/>
    <col min="2" max="2" width="5" style="847" customWidth="1"/>
    <col min="3" max="3" width="10.08984375" style="847" customWidth="1"/>
    <col min="4" max="4" width="3.6328125" style="847" customWidth="1"/>
    <col min="5" max="5" width="6.453125" style="847" bestFit="1" customWidth="1"/>
    <col min="6" max="6" width="18.6328125" style="847" bestFit="1" customWidth="1"/>
    <col min="7" max="7" width="3.6328125" style="847" customWidth="1"/>
    <col min="8" max="8" width="6.453125" style="847" bestFit="1" customWidth="1"/>
    <col min="9" max="9" width="17.26953125" style="847" bestFit="1" customWidth="1"/>
    <col min="10" max="10" width="3.6328125" style="847" customWidth="1"/>
    <col min="11" max="11" width="6.453125" style="847" bestFit="1" customWidth="1"/>
    <col min="12" max="12" width="17.26953125" style="847" bestFit="1" customWidth="1"/>
    <col min="13" max="13" width="3.6328125" style="847" customWidth="1"/>
    <col min="14" max="14" width="6.453125" style="847" bestFit="1" customWidth="1"/>
    <col min="15" max="15" width="15.08984375" style="847" bestFit="1" customWidth="1"/>
    <col min="16" max="16" width="3.6328125" style="847" customWidth="1"/>
    <col min="17" max="17" width="6.453125" style="847" bestFit="1" customWidth="1"/>
    <col min="18" max="18" width="19.26953125" style="847" bestFit="1" customWidth="1"/>
    <col min="19" max="19" width="3.6328125" style="847" customWidth="1"/>
    <col min="20" max="20" width="9" style="847"/>
    <col min="21" max="21" width="17.26953125" style="847" bestFit="1" customWidth="1"/>
    <col min="22" max="22" width="3.6328125" style="847" customWidth="1"/>
    <col min="23" max="23" width="6.453125" style="847" bestFit="1" customWidth="1"/>
    <col min="24" max="24" width="17.26953125" style="847" bestFit="1" customWidth="1"/>
    <col min="25" max="25" width="3.6328125" style="847" customWidth="1"/>
    <col min="26" max="26" width="9" style="847"/>
    <col min="27" max="27" width="17.26953125" style="847" bestFit="1" customWidth="1"/>
    <col min="28" max="28" width="3.6328125" style="847" customWidth="1"/>
    <col min="29" max="29" width="6.453125" style="847" bestFit="1" customWidth="1"/>
    <col min="30" max="30" width="17.26953125" style="847" bestFit="1" customWidth="1"/>
    <col min="31" max="31" width="3.6328125" style="847" customWidth="1"/>
    <col min="32" max="32" width="6.453125" style="847" bestFit="1" customWidth="1"/>
    <col min="33" max="33" width="17.26953125" style="847" bestFit="1" customWidth="1"/>
    <col min="34" max="34" width="3.6328125" style="847" customWidth="1"/>
    <col min="35" max="35" width="6.453125" style="847" bestFit="1" customWidth="1"/>
    <col min="36" max="36" width="17.26953125" style="847" bestFit="1" customWidth="1"/>
    <col min="37" max="37" width="3.6328125" style="847" customWidth="1"/>
    <col min="38" max="38" width="6.453125" style="847" bestFit="1" customWidth="1"/>
    <col min="39" max="39" width="17.26953125" style="847" bestFit="1" customWidth="1"/>
    <col min="40" max="40" width="3.6328125" style="847" customWidth="1"/>
    <col min="41" max="41" width="6.453125" style="847" bestFit="1" customWidth="1"/>
    <col min="42" max="42" width="17.26953125" style="847" bestFit="1" customWidth="1"/>
    <col min="43" max="43" width="3.6328125" style="847" customWidth="1"/>
    <col min="44" max="44" width="6.453125" style="847" bestFit="1" customWidth="1"/>
    <col min="45" max="45" width="17.26953125" style="847" bestFit="1" customWidth="1"/>
    <col min="46" max="46" width="3.6328125" style="847" customWidth="1"/>
    <col min="47" max="47" width="6.453125" style="847" bestFit="1" customWidth="1"/>
    <col min="48" max="48" width="19.26953125" style="847" bestFit="1" customWidth="1"/>
    <col min="49" max="49" width="3.6328125" style="847" customWidth="1"/>
    <col min="50" max="50" width="6.453125" style="847" bestFit="1" customWidth="1"/>
    <col min="51" max="51" width="17.26953125" style="847" bestFit="1" customWidth="1"/>
    <col min="52" max="52" width="3.6328125" style="847" customWidth="1"/>
    <col min="53" max="53" width="6.453125" style="847" bestFit="1" customWidth="1"/>
    <col min="54" max="54" width="17.26953125" style="847" bestFit="1" customWidth="1"/>
    <col min="55" max="55" width="3.6328125" style="847" customWidth="1"/>
    <col min="56" max="56" width="6.453125" style="847" bestFit="1" customWidth="1"/>
    <col min="57" max="57" width="17.26953125" style="847" bestFit="1" customWidth="1"/>
    <col min="58" max="58" width="3.6328125" style="847" customWidth="1"/>
    <col min="59" max="59" width="6.453125" style="847" bestFit="1" customWidth="1"/>
    <col min="60" max="60" width="21.36328125" style="847" bestFit="1" customWidth="1"/>
    <col min="61" max="61" width="3.6328125" style="847" customWidth="1"/>
    <col min="62" max="62" width="6.453125" style="847" bestFit="1" customWidth="1"/>
    <col min="63" max="63" width="19.26953125" style="847" bestFit="1" customWidth="1"/>
    <col min="64" max="64" width="3.6328125" style="847" customWidth="1"/>
    <col min="65" max="65" width="6.453125" style="847" bestFit="1" customWidth="1"/>
    <col min="66" max="66" width="15.08984375" style="847" bestFit="1" customWidth="1"/>
    <col min="67" max="67" width="3.6328125" style="847" customWidth="1"/>
    <col min="68" max="68" width="6.453125" style="847" bestFit="1" customWidth="1"/>
    <col min="69" max="69" width="19.08984375" style="847" bestFit="1" customWidth="1"/>
    <col min="70" max="70" width="3.6328125" style="847" customWidth="1"/>
    <col min="71" max="71" width="6.453125" style="847" bestFit="1" customWidth="1"/>
    <col min="72" max="72" width="21.36328125" style="847" bestFit="1" customWidth="1"/>
    <col min="73" max="73" width="3.6328125" style="847" customWidth="1"/>
    <col min="74" max="74" width="6.453125" style="847" bestFit="1" customWidth="1"/>
    <col min="75" max="75" width="19.26953125" style="847" bestFit="1" customWidth="1"/>
    <col min="76" max="76" width="3.6328125" style="847" customWidth="1"/>
    <col min="77" max="77" width="6.453125" style="847" bestFit="1" customWidth="1"/>
    <col min="78" max="78" width="15.08984375" style="847" bestFit="1" customWidth="1"/>
    <col min="79" max="79" width="3.6328125" style="847" customWidth="1"/>
    <col min="80" max="80" width="6.453125" style="847" bestFit="1" customWidth="1"/>
    <col min="81" max="81" width="17.26953125" style="847" bestFit="1" customWidth="1"/>
    <col min="82" max="82" width="3.6328125" style="847" customWidth="1"/>
    <col min="83" max="83" width="6.453125" style="847" bestFit="1" customWidth="1"/>
    <col min="84" max="84" width="19.26953125" style="847" bestFit="1" customWidth="1"/>
    <col min="85" max="85" width="3.6328125" style="847" customWidth="1"/>
    <col min="86" max="86" width="6.453125" style="847" bestFit="1" customWidth="1"/>
    <col min="87" max="87" width="15.08984375" style="847" bestFit="1" customWidth="1"/>
    <col min="88" max="88" width="3.6328125" style="847" customWidth="1"/>
    <col min="89" max="89" width="6.453125" style="847" bestFit="1" customWidth="1"/>
    <col min="90" max="90" width="15.08984375" style="847" bestFit="1" customWidth="1"/>
    <col min="91" max="91" width="3.6328125" style="847" customWidth="1"/>
    <col min="92" max="92" width="6.453125" style="847" bestFit="1" customWidth="1"/>
    <col min="93" max="93" width="19.26953125" style="847" bestFit="1" customWidth="1"/>
    <col min="94" max="94" width="3.6328125" style="847" customWidth="1"/>
    <col min="95" max="95" width="6.453125" style="847" bestFit="1" customWidth="1"/>
    <col min="96" max="96" width="15.08984375" style="847" bestFit="1" customWidth="1"/>
    <col min="97" max="97" width="3.6328125" style="847" customWidth="1"/>
    <col min="98" max="98" width="6.453125" style="847" bestFit="1" customWidth="1"/>
    <col min="99" max="99" width="17.26953125" style="847" bestFit="1" customWidth="1"/>
    <col min="100" max="100" width="3.6328125" style="847" customWidth="1"/>
    <col min="101" max="101" width="6.453125" style="847" bestFit="1" customWidth="1"/>
    <col min="102" max="102" width="17.26953125" style="847" bestFit="1" customWidth="1"/>
    <col min="103" max="103" width="3.6328125" style="847" customWidth="1"/>
    <col min="104" max="104" width="6.453125" style="847" bestFit="1" customWidth="1"/>
    <col min="105" max="105" width="17.26953125" style="847" bestFit="1" customWidth="1"/>
    <col min="106" max="106" width="3.6328125" style="847" customWidth="1"/>
    <col min="107" max="107" width="6.453125" style="847" bestFit="1" customWidth="1"/>
    <col min="108" max="108" width="17.26953125" style="847" bestFit="1" customWidth="1"/>
    <col min="109" max="109" width="3.6328125" style="847" customWidth="1"/>
    <col min="110" max="110" width="6.453125" style="847" bestFit="1" customWidth="1"/>
    <col min="111" max="111" width="17.26953125" style="847" bestFit="1" customWidth="1"/>
    <col min="112" max="112" width="3.6328125" style="847" customWidth="1"/>
    <col min="113" max="113" width="6.453125" style="847" bestFit="1" customWidth="1"/>
    <col min="114" max="114" width="18.36328125" style="847" bestFit="1" customWidth="1"/>
    <col min="115" max="115" width="3.6328125" style="847" customWidth="1"/>
    <col min="116" max="116" width="6.453125" style="847" bestFit="1" customWidth="1"/>
    <col min="117" max="117" width="19.26953125" style="847" bestFit="1" customWidth="1"/>
    <col min="118" max="118" width="3.6328125" style="847" customWidth="1"/>
    <col min="119" max="119" width="6.453125" style="847" bestFit="1" customWidth="1"/>
    <col min="120" max="120" width="17.26953125" style="847" bestFit="1" customWidth="1"/>
    <col min="121" max="121" width="3.6328125" style="847" customWidth="1"/>
    <col min="122" max="122" width="6.453125" style="847" bestFit="1" customWidth="1"/>
    <col min="123" max="123" width="17.26953125" style="847" bestFit="1" customWidth="1"/>
    <col min="124" max="124" width="3.6328125" style="847" customWidth="1"/>
    <col min="125" max="125" width="6.453125" style="847" bestFit="1" customWidth="1"/>
    <col min="126" max="126" width="17.26953125" style="847" bestFit="1" customWidth="1"/>
    <col min="127" max="127" width="3.6328125" style="847" customWidth="1"/>
    <col min="128" max="128" width="6.453125" style="847" bestFit="1" customWidth="1"/>
    <col min="129" max="129" width="19.26953125" style="847" bestFit="1" customWidth="1"/>
    <col min="130" max="130" width="3.6328125" style="847" customWidth="1"/>
    <col min="131" max="131" width="6.453125" style="847" bestFit="1" customWidth="1"/>
    <col min="132" max="132" width="15.90625" style="847" bestFit="1" customWidth="1"/>
    <col min="133" max="133" width="3.6328125" style="847" customWidth="1"/>
    <col min="134" max="134" width="6.453125" style="847" bestFit="1" customWidth="1"/>
    <col min="135" max="135" width="17.26953125" style="847" bestFit="1" customWidth="1"/>
    <col min="136" max="136" width="3.6328125" style="847" customWidth="1"/>
    <col min="137" max="137" width="6.453125" style="847" bestFit="1" customWidth="1"/>
    <col min="138" max="138" width="17.26953125" style="847" bestFit="1" customWidth="1"/>
    <col min="139" max="139" width="3.6328125" style="847" customWidth="1"/>
    <col min="140" max="140" width="6.453125" style="847" bestFit="1" customWidth="1"/>
    <col min="141" max="141" width="15.08984375" style="847" bestFit="1" customWidth="1"/>
    <col min="142" max="142" width="3.6328125" style="847" customWidth="1"/>
    <col min="143" max="143" width="6.453125" style="847" bestFit="1" customWidth="1"/>
    <col min="144" max="144" width="17.26953125" style="847" bestFit="1" customWidth="1"/>
    <col min="145" max="145" width="3.6328125" style="847" customWidth="1"/>
    <col min="146" max="146" width="6.453125" style="847" bestFit="1" customWidth="1"/>
    <col min="147" max="147" width="45.7265625" style="847" bestFit="1" customWidth="1"/>
    <col min="148" max="148" width="3.6328125" style="847" customWidth="1"/>
    <col min="149" max="149" width="5" style="847" customWidth="1"/>
    <col min="150" max="151" width="17.7265625" style="847" customWidth="1"/>
    <col min="152" max="152" width="3.6328125" style="847" customWidth="1"/>
    <col min="153" max="153" width="6.453125" style="847" customWidth="1"/>
    <col min="154" max="154" width="18.6328125" style="847" customWidth="1"/>
    <col min="155" max="155" width="3.6328125" style="847" customWidth="1"/>
    <col min="156" max="156" width="6.453125" style="847" customWidth="1"/>
    <col min="157" max="157" width="17.26953125" style="847" customWidth="1"/>
    <col min="158" max="158" width="3.6328125" style="847" customWidth="1"/>
    <col min="159" max="159" width="6.453125" style="847" customWidth="1"/>
    <col min="160" max="160" width="17.26953125" style="847" customWidth="1"/>
    <col min="161" max="161" width="3.6328125" style="847" customWidth="1"/>
    <col min="162" max="162" width="6.453125" style="847" customWidth="1"/>
    <col min="163" max="163" width="15.08984375" style="847" customWidth="1"/>
    <col min="164" max="164" width="3.6328125" style="847" customWidth="1"/>
    <col min="165" max="165" width="6.453125" style="847" customWidth="1"/>
    <col min="166" max="166" width="19.26953125" style="847" customWidth="1"/>
    <col min="167" max="167" width="3.6328125" style="847" customWidth="1"/>
    <col min="168" max="168" width="9" style="847"/>
    <col min="169" max="169" width="17.26953125" style="847" customWidth="1"/>
    <col min="170" max="170" width="3.6328125" style="847" customWidth="1"/>
    <col min="171" max="171" width="6.453125" style="847" customWidth="1"/>
    <col min="172" max="172" width="17.26953125" style="847" customWidth="1"/>
    <col min="173" max="173" width="3.6328125" style="847" customWidth="1"/>
    <col min="174" max="174" width="9" style="847"/>
    <col min="175" max="175" width="17.26953125" style="847" customWidth="1"/>
    <col min="176" max="176" width="3.6328125" style="847" customWidth="1"/>
    <col min="177" max="177" width="6.453125" style="847" customWidth="1"/>
    <col min="178" max="178" width="17.26953125" style="847" customWidth="1"/>
    <col min="179" max="179" width="3.6328125" style="847" customWidth="1"/>
    <col min="180" max="180" width="6.453125" style="847" customWidth="1"/>
    <col min="181" max="181" width="17.26953125" style="847" customWidth="1"/>
    <col min="182" max="182" width="3.6328125" style="847" customWidth="1"/>
    <col min="183" max="183" width="6.453125" style="847" customWidth="1"/>
    <col min="184" max="184" width="17.26953125" style="847" customWidth="1"/>
    <col min="185" max="185" width="3.6328125" style="847" customWidth="1"/>
    <col min="186" max="186" width="6.453125" style="847" customWidth="1"/>
    <col min="187" max="187" width="17.26953125" style="847" customWidth="1"/>
    <col min="188" max="188" width="3.6328125" style="847" customWidth="1"/>
    <col min="189" max="189" width="6.453125" style="847" customWidth="1"/>
    <col min="190" max="190" width="17.26953125" style="847" customWidth="1"/>
    <col min="191" max="191" width="3.6328125" style="847" customWidth="1"/>
    <col min="192" max="192" width="6.453125" style="847" customWidth="1"/>
    <col min="193" max="193" width="17.26953125" style="847" customWidth="1"/>
    <col min="194" max="194" width="3.6328125" style="847" customWidth="1"/>
    <col min="195" max="195" width="6.453125" style="847" customWidth="1"/>
    <col min="196" max="196" width="19.26953125" style="847" customWidth="1"/>
    <col min="197" max="197" width="3.6328125" style="847" customWidth="1"/>
    <col min="198" max="198" width="6.453125" style="847" customWidth="1"/>
    <col min="199" max="199" width="17.26953125" style="847" customWidth="1"/>
    <col min="200" max="200" width="3.6328125" style="847" customWidth="1"/>
    <col min="201" max="201" width="6.453125" style="847" customWidth="1"/>
    <col min="202" max="202" width="17.26953125" style="847" customWidth="1"/>
    <col min="203" max="203" width="3.6328125" style="847" customWidth="1"/>
    <col min="204" max="204" width="6.453125" style="847" customWidth="1"/>
    <col min="205" max="205" width="17.26953125" style="847" customWidth="1"/>
    <col min="206" max="206" width="3.6328125" style="847" customWidth="1"/>
    <col min="207" max="207" width="6.453125" style="847" customWidth="1"/>
    <col min="208" max="208" width="21.36328125" style="847" customWidth="1"/>
    <col min="209" max="209" width="3.6328125" style="847" customWidth="1"/>
    <col min="210" max="210" width="6.453125" style="847" customWidth="1"/>
    <col min="211" max="211" width="19.26953125" style="847" customWidth="1"/>
    <col min="212" max="212" width="3.6328125" style="847" customWidth="1"/>
    <col min="213" max="213" width="6.453125" style="847" customWidth="1"/>
    <col min="214" max="214" width="15.08984375" style="847" customWidth="1"/>
    <col min="215" max="215" width="3.6328125" style="847" customWidth="1"/>
    <col min="216" max="216" width="6.453125" style="847" customWidth="1"/>
    <col min="217" max="217" width="19.08984375" style="847" customWidth="1"/>
    <col min="218" max="218" width="3.6328125" style="847" customWidth="1"/>
    <col min="219" max="219" width="6.453125" style="847" customWidth="1"/>
    <col min="220" max="220" width="21.36328125" style="847" customWidth="1"/>
    <col min="221" max="221" width="3.6328125" style="847" customWidth="1"/>
    <col min="222" max="222" width="6.453125" style="847" customWidth="1"/>
    <col min="223" max="223" width="19.26953125" style="847" customWidth="1"/>
    <col min="224" max="224" width="3.6328125" style="847" customWidth="1"/>
    <col min="225" max="225" width="6.453125" style="847" customWidth="1"/>
    <col min="226" max="226" width="15.08984375" style="847" customWidth="1"/>
    <col min="227" max="227" width="3.6328125" style="847" customWidth="1"/>
    <col min="228" max="228" width="6.453125" style="847" customWidth="1"/>
    <col min="229" max="229" width="17.26953125" style="847" customWidth="1"/>
    <col min="230" max="230" width="3.6328125" style="847" customWidth="1"/>
    <col min="231" max="231" width="6.453125" style="847" customWidth="1"/>
    <col min="232" max="232" width="19.26953125" style="847" customWidth="1"/>
    <col min="233" max="233" width="3.6328125" style="847" customWidth="1"/>
    <col min="234" max="234" width="6.453125" style="847" customWidth="1"/>
    <col min="235" max="235" width="15.08984375" style="847" customWidth="1"/>
    <col min="236" max="236" width="3.6328125" style="847" customWidth="1"/>
    <col min="237" max="237" width="6.453125" style="847" customWidth="1"/>
    <col min="238" max="238" width="15.08984375" style="847" customWidth="1"/>
    <col min="239" max="239" width="3.6328125" style="847" customWidth="1"/>
    <col min="240" max="240" width="6.453125" style="847" customWidth="1"/>
    <col min="241" max="241" width="19.26953125" style="847" customWidth="1"/>
    <col min="242" max="242" width="3.6328125" style="847" customWidth="1"/>
    <col min="243" max="243" width="6.453125" style="847" customWidth="1"/>
    <col min="244" max="244" width="15.08984375" style="847" customWidth="1"/>
    <col min="245" max="245" width="3.6328125" style="847" customWidth="1"/>
    <col min="246" max="246" width="6.453125" style="847" customWidth="1"/>
    <col min="247" max="247" width="17.26953125" style="847" customWidth="1"/>
    <col min="248" max="248" width="3.6328125" style="847" customWidth="1"/>
    <col min="249" max="249" width="6.453125" style="847" customWidth="1"/>
    <col min="250" max="250" width="17.26953125" style="847" customWidth="1"/>
    <col min="251" max="251" width="3.6328125" style="847" customWidth="1"/>
    <col min="252" max="252" width="6.453125" style="847" customWidth="1"/>
    <col min="253" max="253" width="17.26953125" style="847" customWidth="1"/>
    <col min="254" max="254" width="3.6328125" style="847" customWidth="1"/>
    <col min="255" max="255" width="6.453125" style="847" customWidth="1"/>
    <col min="256" max="256" width="17.26953125" style="847" customWidth="1"/>
    <col min="257" max="257" width="3.6328125" style="847" customWidth="1"/>
    <col min="258" max="258" width="6.453125" style="847" customWidth="1"/>
    <col min="259" max="259" width="17.26953125" style="847" customWidth="1"/>
    <col min="260" max="260" width="3.6328125" style="847" customWidth="1"/>
    <col min="261" max="261" width="6.453125" style="847" customWidth="1"/>
    <col min="262" max="262" width="18.36328125" style="847" customWidth="1"/>
    <col min="263" max="263" width="3.6328125" style="847" customWidth="1"/>
    <col min="264" max="264" width="6.453125" style="847" customWidth="1"/>
    <col min="265" max="265" width="19.26953125" style="847" customWidth="1"/>
    <col min="266" max="266" width="3.6328125" style="847" customWidth="1"/>
    <col min="267" max="267" width="6.453125" style="847" customWidth="1"/>
    <col min="268" max="268" width="17.26953125" style="847" customWidth="1"/>
    <col min="269" max="269" width="3.6328125" style="847" customWidth="1"/>
    <col min="270" max="270" width="6.453125" style="847" customWidth="1"/>
    <col min="271" max="271" width="17.26953125" style="847" customWidth="1"/>
    <col min="272" max="272" width="3.6328125" style="847" customWidth="1"/>
    <col min="273" max="273" width="6.453125" style="847" customWidth="1"/>
    <col min="274" max="274" width="17.26953125" style="847" customWidth="1"/>
    <col min="275" max="275" width="3.6328125" style="847" customWidth="1"/>
    <col min="276" max="276" width="6.453125" style="847" customWidth="1"/>
    <col min="277" max="277" width="19.26953125" style="847" customWidth="1"/>
    <col min="278" max="278" width="3.6328125" style="847" customWidth="1"/>
    <col min="279" max="279" width="6.453125" style="847" customWidth="1"/>
    <col min="280" max="280" width="15.90625" style="847" customWidth="1"/>
    <col min="281" max="281" width="3.6328125" style="847" customWidth="1"/>
    <col min="282" max="282" width="6.453125" style="847" customWidth="1"/>
    <col min="283" max="283" width="17.26953125" style="847" customWidth="1"/>
    <col min="284" max="284" width="3.6328125" style="847" customWidth="1"/>
    <col min="285" max="285" width="6.453125" style="847" customWidth="1"/>
    <col min="286" max="286" width="17.26953125" style="847" customWidth="1"/>
    <col min="287" max="287" width="3.6328125" style="847" customWidth="1"/>
    <col min="288" max="288" width="6.453125" style="847" customWidth="1"/>
    <col min="289" max="289" width="15.08984375" style="847" customWidth="1"/>
    <col min="290" max="290" width="3.6328125" style="847" customWidth="1"/>
    <col min="291" max="291" width="6.453125" style="847" customWidth="1"/>
    <col min="292" max="292" width="17.26953125" style="847" customWidth="1"/>
    <col min="293" max="293" width="3.6328125" style="847" customWidth="1"/>
    <col min="294" max="294" width="6.453125" style="847" customWidth="1"/>
    <col min="295" max="295" width="13" style="847" customWidth="1"/>
    <col min="296" max="296" width="3.6328125" style="847" customWidth="1"/>
    <col min="297" max="297" width="6.453125" style="847" customWidth="1"/>
    <col min="298" max="298" width="15.08984375" style="847" customWidth="1"/>
    <col min="299" max="299" width="3.6328125" style="847" customWidth="1"/>
    <col min="300" max="300" width="6.453125" style="847" customWidth="1"/>
    <col min="301" max="301" width="16.08984375" style="847" customWidth="1"/>
    <col min="302" max="302" width="3.6328125" style="847" customWidth="1"/>
    <col min="303" max="303" width="6.453125" style="847" customWidth="1"/>
    <col min="304" max="304" width="15.08984375" style="847" customWidth="1"/>
    <col min="305" max="305" width="3.6328125" style="847" customWidth="1"/>
    <col min="306" max="306" width="6.453125" style="847" customWidth="1"/>
    <col min="307" max="307" width="17.08984375" style="847" customWidth="1"/>
    <col min="308" max="308" width="3.6328125" style="847" customWidth="1"/>
    <col min="309" max="309" width="6.453125" style="847" customWidth="1"/>
    <col min="310" max="310" width="13" style="847" customWidth="1"/>
    <col min="311" max="311" width="3.6328125" style="847" customWidth="1"/>
    <col min="312" max="312" width="6.453125" style="847" customWidth="1"/>
    <col min="313" max="313" width="15.08984375" style="847" customWidth="1"/>
    <col min="314" max="314" width="3.6328125" style="847" customWidth="1"/>
    <col min="315" max="315" width="6.453125" style="847" customWidth="1"/>
    <col min="316" max="316" width="13" style="847" customWidth="1"/>
    <col min="317" max="317" width="3.6328125" style="847" customWidth="1"/>
    <col min="318" max="318" width="6.453125" style="847" customWidth="1"/>
    <col min="319" max="319" width="13" style="847" customWidth="1"/>
    <col min="320" max="320" width="3.6328125" style="847" customWidth="1"/>
    <col min="321" max="321" width="6.453125" style="847" customWidth="1"/>
    <col min="322" max="322" width="13" style="847" customWidth="1"/>
    <col min="323" max="323" width="3.6328125" style="847" customWidth="1"/>
    <col min="324" max="324" width="6.453125" style="847" customWidth="1"/>
    <col min="325" max="325" width="15.08984375" style="847" customWidth="1"/>
    <col min="326" max="326" width="3.6328125" style="847" customWidth="1"/>
    <col min="327" max="327" width="6.453125" style="847" customWidth="1"/>
    <col min="328" max="328" width="13" style="847" customWidth="1"/>
    <col min="329" max="329" width="3.6328125" style="847" customWidth="1"/>
    <col min="330" max="330" width="6.453125" style="847" bestFit="1" customWidth="1"/>
    <col min="331" max="331" width="15.08984375" style="847" bestFit="1" customWidth="1"/>
    <col min="332" max="332" width="3.6328125" style="847" customWidth="1"/>
    <col min="333" max="333" width="6.453125" style="847" bestFit="1" customWidth="1"/>
    <col min="334" max="334" width="11" style="847" bestFit="1" customWidth="1"/>
    <col min="335" max="335" width="3.6328125" style="847" customWidth="1"/>
    <col min="336" max="336" width="6.453125" style="847" bestFit="1" customWidth="1"/>
    <col min="337" max="337" width="13" style="847" bestFit="1" customWidth="1"/>
    <col min="338" max="338" width="3.6328125" style="847" customWidth="1"/>
    <col min="339" max="339" width="6.453125" style="847" bestFit="1" customWidth="1"/>
    <col min="340" max="340" width="11" style="847" bestFit="1" customWidth="1"/>
    <col min="341" max="341" width="3.6328125" style="847" customWidth="1"/>
    <col min="342" max="342" width="6.453125" style="847" bestFit="1" customWidth="1"/>
    <col min="343" max="343" width="15.08984375" style="847" bestFit="1" customWidth="1"/>
    <col min="344" max="344" width="3.6328125" style="847" customWidth="1"/>
    <col min="345" max="345" width="6.453125" style="847" bestFit="1" customWidth="1"/>
    <col min="346" max="346" width="17.26953125" style="847" bestFit="1" customWidth="1"/>
    <col min="347" max="347" width="3.6328125" style="847" customWidth="1"/>
    <col min="348" max="348" width="6.453125" style="847" bestFit="1" customWidth="1"/>
    <col min="349" max="349" width="17.26953125" style="847" bestFit="1" customWidth="1"/>
    <col min="350" max="350" width="3.6328125" style="847" customWidth="1"/>
    <col min="351" max="351" width="6.453125" style="847" bestFit="1" customWidth="1"/>
    <col min="352" max="352" width="13" style="847" bestFit="1" customWidth="1"/>
    <col min="353" max="353" width="3.6328125" style="847" customWidth="1"/>
    <col min="354" max="354" width="6.453125" style="847" bestFit="1" customWidth="1"/>
    <col min="355" max="355" width="45.7265625" style="847" bestFit="1" customWidth="1"/>
    <col min="356" max="356" width="3.6328125" style="847" customWidth="1"/>
    <col min="357" max="357" width="5.6328125" style="847" bestFit="1" customWidth="1"/>
    <col min="358" max="358" width="46.453125" style="847" bestFit="1" customWidth="1"/>
    <col min="359" max="16384" width="9" style="847"/>
  </cols>
  <sheetData>
    <row r="1" spans="1:358" ht="14">
      <c r="A1" s="848" t="s">
        <v>898</v>
      </c>
    </row>
    <row r="2" spans="1:358">
      <c r="ES2" s="847" t="s">
        <v>9714</v>
      </c>
    </row>
    <row r="3" spans="1:358">
      <c r="B3" s="847" t="s">
        <v>858</v>
      </c>
      <c r="E3" s="847" t="s">
        <v>885</v>
      </c>
      <c r="ES3" s="847" t="s">
        <v>9713</v>
      </c>
    </row>
    <row r="4" spans="1:358">
      <c r="B4" s="849" t="s">
        <v>1176</v>
      </c>
      <c r="C4" s="849" t="s">
        <v>953</v>
      </c>
      <c r="E4" s="849" t="s">
        <v>7091</v>
      </c>
      <c r="F4" s="849" t="s">
        <v>1314</v>
      </c>
      <c r="G4" s="852"/>
      <c r="H4" s="849" t="s">
        <v>9118</v>
      </c>
      <c r="I4" s="849" t="s">
        <v>1318</v>
      </c>
      <c r="J4" s="852"/>
      <c r="K4" s="849" t="s">
        <v>9119</v>
      </c>
      <c r="L4" s="849" t="s">
        <v>1322</v>
      </c>
      <c r="M4" s="852"/>
      <c r="N4" s="849" t="s">
        <v>5979</v>
      </c>
      <c r="O4" s="849" t="s">
        <v>700</v>
      </c>
      <c r="P4" s="852"/>
      <c r="Q4" s="849" t="s">
        <v>2327</v>
      </c>
      <c r="R4" s="849" t="s">
        <v>1324</v>
      </c>
      <c r="S4" s="852"/>
      <c r="T4" s="849" t="s">
        <v>6467</v>
      </c>
      <c r="U4" s="849" t="s">
        <v>1042</v>
      </c>
      <c r="V4" s="852"/>
      <c r="W4" s="849" t="s">
        <v>7292</v>
      </c>
      <c r="X4" s="849" t="s">
        <v>595</v>
      </c>
      <c r="Y4" s="852"/>
      <c r="Z4" s="849" t="s">
        <v>7064</v>
      </c>
      <c r="AA4" s="849" t="s">
        <v>538</v>
      </c>
      <c r="AB4" s="852"/>
      <c r="AC4" s="849" t="s">
        <v>9120</v>
      </c>
      <c r="AD4" s="849" t="s">
        <v>1326</v>
      </c>
      <c r="AE4" s="852"/>
      <c r="AF4" s="849" t="s">
        <v>5862</v>
      </c>
      <c r="AG4" s="849" t="s">
        <v>1335</v>
      </c>
      <c r="AH4" s="852"/>
      <c r="AI4" s="849" t="s">
        <v>5748</v>
      </c>
      <c r="AJ4" s="849" t="s">
        <v>1337</v>
      </c>
      <c r="AK4" s="852"/>
      <c r="AL4" s="849" t="s">
        <v>9121</v>
      </c>
      <c r="AM4" s="849" t="s">
        <v>1343</v>
      </c>
      <c r="AN4" s="852"/>
      <c r="AO4" s="849" t="s">
        <v>1167</v>
      </c>
      <c r="AP4" s="849" t="s">
        <v>646</v>
      </c>
      <c r="AQ4" s="852"/>
      <c r="AR4" s="849" t="s">
        <v>8152</v>
      </c>
      <c r="AS4" s="849" t="s">
        <v>1344</v>
      </c>
      <c r="AT4" s="852"/>
      <c r="AU4" s="849" t="s">
        <v>6309</v>
      </c>
      <c r="AV4" s="849" t="s">
        <v>1345</v>
      </c>
      <c r="AW4" s="852"/>
      <c r="AX4" s="849" t="s">
        <v>5666</v>
      </c>
      <c r="AY4" s="849" t="s">
        <v>870</v>
      </c>
      <c r="AZ4" s="852"/>
      <c r="BA4" s="849" t="s">
        <v>1234</v>
      </c>
      <c r="BB4" s="849" t="s">
        <v>1353</v>
      </c>
      <c r="BC4" s="852"/>
      <c r="BD4" s="849" t="s">
        <v>9122</v>
      </c>
      <c r="BE4" s="849" t="s">
        <v>1355</v>
      </c>
      <c r="BF4" s="852"/>
      <c r="BG4" s="849" t="s">
        <v>3119</v>
      </c>
      <c r="BH4" s="849" t="s">
        <v>1365</v>
      </c>
      <c r="BI4" s="852"/>
      <c r="BJ4" s="849" t="s">
        <v>8824</v>
      </c>
      <c r="BK4" s="849" t="s">
        <v>1373</v>
      </c>
      <c r="BL4" s="852"/>
      <c r="BM4" s="849" t="s">
        <v>9125</v>
      </c>
      <c r="BN4" s="849" t="s">
        <v>1381</v>
      </c>
      <c r="BO4" s="852"/>
      <c r="BP4" s="849" t="s">
        <v>9126</v>
      </c>
      <c r="BQ4" s="849" t="s">
        <v>1392</v>
      </c>
      <c r="BR4" s="852"/>
      <c r="BS4" s="849" t="s">
        <v>9127</v>
      </c>
      <c r="BT4" s="849" t="s">
        <v>1396</v>
      </c>
      <c r="BU4" s="852"/>
      <c r="BV4" s="849" t="s">
        <v>4122</v>
      </c>
      <c r="BW4" s="849" t="s">
        <v>1399</v>
      </c>
      <c r="BX4" s="852"/>
      <c r="BY4" s="849" t="s">
        <v>4298</v>
      </c>
      <c r="BZ4" s="849" t="s">
        <v>607</v>
      </c>
      <c r="CA4" s="852"/>
      <c r="CB4" s="849" t="s">
        <v>6972</v>
      </c>
      <c r="CC4" s="849" t="s">
        <v>1409</v>
      </c>
      <c r="CD4" s="852"/>
      <c r="CE4" s="849" t="s">
        <v>9129</v>
      </c>
      <c r="CF4" s="849" t="s">
        <v>1034</v>
      </c>
      <c r="CG4" s="852"/>
      <c r="CH4" s="849" t="s">
        <v>9130</v>
      </c>
      <c r="CI4" s="849" t="s">
        <v>1422</v>
      </c>
      <c r="CJ4" s="852"/>
      <c r="CK4" s="849" t="s">
        <v>9131</v>
      </c>
      <c r="CL4" s="849" t="s">
        <v>476</v>
      </c>
      <c r="CM4" s="852"/>
      <c r="CN4" s="849" t="s">
        <v>6683</v>
      </c>
      <c r="CO4" s="849" t="s">
        <v>1430</v>
      </c>
      <c r="CP4" s="852"/>
      <c r="CQ4" s="849" t="s">
        <v>6974</v>
      </c>
      <c r="CR4" s="849" t="s">
        <v>1439</v>
      </c>
      <c r="CS4" s="852"/>
      <c r="CT4" s="849" t="s">
        <v>8265</v>
      </c>
      <c r="CU4" s="849" t="s">
        <v>413</v>
      </c>
      <c r="CV4" s="852"/>
      <c r="CW4" s="849" t="s">
        <v>5057</v>
      </c>
      <c r="CX4" s="849" t="s">
        <v>1258</v>
      </c>
      <c r="CY4" s="852"/>
      <c r="CZ4" s="849" t="s">
        <v>9133</v>
      </c>
      <c r="DA4" s="849" t="s">
        <v>271</v>
      </c>
      <c r="DB4" s="852"/>
      <c r="DC4" s="849" t="s">
        <v>8862</v>
      </c>
      <c r="DD4" s="849" t="s">
        <v>754</v>
      </c>
      <c r="DE4" s="852"/>
      <c r="DF4" s="849" t="s">
        <v>3232</v>
      </c>
      <c r="DG4" s="849" t="s">
        <v>1448</v>
      </c>
      <c r="DH4" s="852"/>
      <c r="DI4" s="849" t="s">
        <v>9135</v>
      </c>
      <c r="DJ4" s="849" t="s">
        <v>1259</v>
      </c>
      <c r="DK4" s="852"/>
      <c r="DL4" s="849" t="s">
        <v>5132</v>
      </c>
      <c r="DM4" s="849" t="s">
        <v>1450</v>
      </c>
      <c r="DN4" s="852"/>
      <c r="DO4" s="849" t="s">
        <v>3101</v>
      </c>
      <c r="DP4" s="849" t="s">
        <v>1454</v>
      </c>
      <c r="DQ4" s="852"/>
      <c r="DR4" s="849" t="s">
        <v>8523</v>
      </c>
      <c r="DS4" s="849" t="s">
        <v>1457</v>
      </c>
      <c r="DT4" s="852"/>
      <c r="DU4" s="849" t="s">
        <v>4893</v>
      </c>
      <c r="DV4" s="849" t="s">
        <v>1466</v>
      </c>
      <c r="DW4" s="852"/>
      <c r="DX4" s="849" t="s">
        <v>8167</v>
      </c>
      <c r="DY4" s="849" t="s">
        <v>1472</v>
      </c>
      <c r="DZ4" s="852"/>
      <c r="EA4" s="849" t="s">
        <v>9136</v>
      </c>
      <c r="EB4" s="849" t="s">
        <v>1474</v>
      </c>
      <c r="EC4" s="852"/>
      <c r="ED4" s="849" t="s">
        <v>3428</v>
      </c>
      <c r="EE4" s="849" t="s">
        <v>7</v>
      </c>
      <c r="EF4" s="852"/>
      <c r="EG4" s="849" t="s">
        <v>8018</v>
      </c>
      <c r="EH4" s="849" t="s">
        <v>1478</v>
      </c>
      <c r="EI4" s="852"/>
      <c r="EJ4" s="849" t="s">
        <v>9138</v>
      </c>
      <c r="EK4" s="849" t="s">
        <v>1486</v>
      </c>
      <c r="EL4" s="852"/>
      <c r="EM4" s="849" t="s">
        <v>9139</v>
      </c>
      <c r="EN4" s="849" t="s">
        <v>206</v>
      </c>
      <c r="EO4" s="852"/>
      <c r="EP4" s="849" t="s">
        <v>806</v>
      </c>
      <c r="EQ4" s="849" t="s">
        <v>9255</v>
      </c>
      <c r="ES4" s="849" t="s">
        <v>1176</v>
      </c>
      <c r="ET4" s="849" t="s">
        <v>1889</v>
      </c>
      <c r="EU4" s="849" t="s">
        <v>953</v>
      </c>
      <c r="EW4" s="849" t="s">
        <v>7091</v>
      </c>
      <c r="EX4" s="857" t="s">
        <v>9715</v>
      </c>
      <c r="EY4" s="852"/>
      <c r="EZ4" s="849" t="s">
        <v>9118</v>
      </c>
      <c r="FA4" s="857" t="s">
        <v>965</v>
      </c>
      <c r="FB4" s="852"/>
      <c r="FC4" s="849" t="s">
        <v>9119</v>
      </c>
      <c r="FD4" s="857" t="s">
        <v>9716</v>
      </c>
      <c r="FE4" s="852"/>
      <c r="FF4" s="849" t="s">
        <v>5979</v>
      </c>
      <c r="FG4" s="857" t="s">
        <v>7903</v>
      </c>
      <c r="FH4" s="852"/>
      <c r="FI4" s="849" t="s">
        <v>2327</v>
      </c>
      <c r="FJ4" s="857" t="s">
        <v>9717</v>
      </c>
      <c r="FK4" s="852"/>
      <c r="FL4" s="849" t="s">
        <v>6467</v>
      </c>
      <c r="FM4" s="857" t="s">
        <v>9718</v>
      </c>
      <c r="FN4" s="852"/>
      <c r="FO4" s="849" t="s">
        <v>7292</v>
      </c>
      <c r="FP4" s="857" t="s">
        <v>9719</v>
      </c>
      <c r="FQ4" s="852"/>
      <c r="FR4" s="849" t="s">
        <v>7064</v>
      </c>
      <c r="FS4" s="857" t="s">
        <v>8887</v>
      </c>
      <c r="FT4" s="852"/>
      <c r="FU4" s="849" t="s">
        <v>9120</v>
      </c>
      <c r="FV4" s="857" t="s">
        <v>9720</v>
      </c>
      <c r="FW4" s="852"/>
      <c r="FX4" s="849" t="s">
        <v>5862</v>
      </c>
      <c r="FY4" s="857" t="s">
        <v>1402</v>
      </c>
      <c r="FZ4" s="852"/>
      <c r="GA4" s="849" t="s">
        <v>5748</v>
      </c>
      <c r="GB4" s="857" t="s">
        <v>9722</v>
      </c>
      <c r="GC4" s="852"/>
      <c r="GD4" s="849" t="s">
        <v>9121</v>
      </c>
      <c r="GE4" s="857" t="s">
        <v>9723</v>
      </c>
      <c r="GF4" s="852"/>
      <c r="GG4" s="849" t="s">
        <v>1167</v>
      </c>
      <c r="GH4" s="857" t="s">
        <v>9724</v>
      </c>
      <c r="GI4" s="852"/>
      <c r="GJ4" s="849" t="s">
        <v>8152</v>
      </c>
      <c r="GK4" s="857" t="s">
        <v>9725</v>
      </c>
      <c r="GL4" s="852"/>
      <c r="GM4" s="849" t="s">
        <v>6309</v>
      </c>
      <c r="GN4" s="857" t="s">
        <v>9726</v>
      </c>
      <c r="GO4" s="852"/>
      <c r="GP4" s="849" t="s">
        <v>5666</v>
      </c>
      <c r="GQ4" s="857" t="s">
        <v>1224</v>
      </c>
      <c r="GR4" s="852"/>
      <c r="GS4" s="849" t="s">
        <v>1234</v>
      </c>
      <c r="GT4" s="857" t="s">
        <v>6133</v>
      </c>
      <c r="GU4" s="852"/>
      <c r="GV4" s="849" t="s">
        <v>9122</v>
      </c>
      <c r="GW4" s="857" t="s">
        <v>9727</v>
      </c>
      <c r="GX4" s="852"/>
      <c r="GY4" s="849" t="s">
        <v>3119</v>
      </c>
      <c r="GZ4" s="857" t="s">
        <v>9728</v>
      </c>
      <c r="HA4" s="852"/>
      <c r="HB4" s="849" t="s">
        <v>8824</v>
      </c>
      <c r="HC4" s="857" t="s">
        <v>664</v>
      </c>
      <c r="HD4" s="852"/>
      <c r="HE4" s="849" t="s">
        <v>9125</v>
      </c>
      <c r="HF4" s="857" t="s">
        <v>3282</v>
      </c>
      <c r="HG4" s="852"/>
      <c r="HH4" s="849" t="s">
        <v>9126</v>
      </c>
      <c r="HI4" s="857" t="s">
        <v>412</v>
      </c>
      <c r="HJ4" s="852"/>
      <c r="HK4" s="849" t="s">
        <v>9127</v>
      </c>
      <c r="HL4" s="857" t="s">
        <v>1690</v>
      </c>
      <c r="HM4" s="852"/>
      <c r="HN4" s="849" t="s">
        <v>4122</v>
      </c>
      <c r="HO4" s="857" t="s">
        <v>9729</v>
      </c>
      <c r="HP4" s="852"/>
      <c r="HQ4" s="849" t="s">
        <v>4298</v>
      </c>
      <c r="HR4" s="857" t="s">
        <v>9730</v>
      </c>
      <c r="HS4" s="852"/>
      <c r="HT4" s="849" t="s">
        <v>6972</v>
      </c>
      <c r="HU4" s="857" t="s">
        <v>9732</v>
      </c>
      <c r="HV4" s="852"/>
      <c r="HW4" s="849" t="s">
        <v>9129</v>
      </c>
      <c r="HX4" s="857" t="s">
        <v>7996</v>
      </c>
      <c r="HY4" s="852"/>
      <c r="HZ4" s="849" t="s">
        <v>9130</v>
      </c>
      <c r="IA4" s="857" t="s">
        <v>9733</v>
      </c>
      <c r="IB4" s="852"/>
      <c r="IC4" s="849" t="s">
        <v>9131</v>
      </c>
      <c r="ID4" s="857" t="s">
        <v>3007</v>
      </c>
      <c r="IE4" s="852"/>
      <c r="IF4" s="849" t="s">
        <v>6683</v>
      </c>
      <c r="IG4" s="857" t="s">
        <v>9734</v>
      </c>
      <c r="IH4" s="852"/>
      <c r="II4" s="849" t="s">
        <v>6974</v>
      </c>
      <c r="IJ4" s="857" t="s">
        <v>129</v>
      </c>
      <c r="IK4" s="852"/>
      <c r="IL4" s="849" t="s">
        <v>8265</v>
      </c>
      <c r="IM4" s="857" t="s">
        <v>6457</v>
      </c>
      <c r="IN4" s="852"/>
      <c r="IO4" s="849" t="s">
        <v>5057</v>
      </c>
      <c r="IP4" s="857" t="s">
        <v>794</v>
      </c>
      <c r="IQ4" s="852"/>
      <c r="IR4" s="849" t="s">
        <v>9133</v>
      </c>
      <c r="IS4" s="857" t="s">
        <v>9735</v>
      </c>
      <c r="IT4" s="852"/>
      <c r="IU4" s="849" t="s">
        <v>8862</v>
      </c>
      <c r="IV4" s="857" t="s">
        <v>9738</v>
      </c>
      <c r="IW4" s="852"/>
      <c r="IX4" s="849" t="s">
        <v>3232</v>
      </c>
      <c r="IY4" s="857" t="s">
        <v>9739</v>
      </c>
      <c r="IZ4" s="852"/>
      <c r="JA4" s="849" t="s">
        <v>9135</v>
      </c>
      <c r="JB4" s="857" t="s">
        <v>9740</v>
      </c>
      <c r="JC4" s="852"/>
      <c r="JD4" s="849" t="s">
        <v>5132</v>
      </c>
      <c r="JE4" s="857" t="s">
        <v>9741</v>
      </c>
      <c r="JF4" s="852"/>
      <c r="JG4" s="849" t="s">
        <v>3101</v>
      </c>
      <c r="JH4" s="857" t="s">
        <v>9742</v>
      </c>
      <c r="JI4" s="852"/>
      <c r="JJ4" s="849" t="s">
        <v>8523</v>
      </c>
      <c r="JK4" s="857" t="s">
        <v>9743</v>
      </c>
      <c r="JL4" s="852"/>
      <c r="JM4" s="849" t="s">
        <v>4893</v>
      </c>
      <c r="JN4" s="857" t="s">
        <v>9329</v>
      </c>
      <c r="JO4" s="852"/>
      <c r="JP4" s="849" t="s">
        <v>8167</v>
      </c>
      <c r="JQ4" s="857" t="s">
        <v>9744</v>
      </c>
      <c r="JR4" s="852"/>
      <c r="JS4" s="849" t="s">
        <v>9136</v>
      </c>
      <c r="JT4" s="857" t="s">
        <v>8187</v>
      </c>
      <c r="JU4" s="852"/>
      <c r="JV4" s="849" t="s">
        <v>3428</v>
      </c>
      <c r="JW4" s="857" t="s">
        <v>9746</v>
      </c>
      <c r="JX4" s="852"/>
      <c r="JY4" s="849" t="s">
        <v>8018</v>
      </c>
      <c r="JZ4" s="857" t="s">
        <v>4320</v>
      </c>
      <c r="KA4" s="852"/>
      <c r="KB4" s="849" t="s">
        <v>9138</v>
      </c>
      <c r="KC4" s="857" t="s">
        <v>9747</v>
      </c>
      <c r="KD4" s="852"/>
      <c r="KE4" s="849" t="s">
        <v>9139</v>
      </c>
      <c r="KF4" s="857" t="s">
        <v>9748</v>
      </c>
      <c r="KH4" s="849" t="s">
        <v>5518</v>
      </c>
      <c r="KI4" s="857" t="s">
        <v>9749</v>
      </c>
      <c r="KK4" s="849" t="s">
        <v>9701</v>
      </c>
      <c r="KL4" s="857" t="s">
        <v>9750</v>
      </c>
      <c r="KN4" s="849" t="s">
        <v>9702</v>
      </c>
      <c r="KO4" s="857" t="s">
        <v>3427</v>
      </c>
      <c r="KQ4" s="849" t="s">
        <v>9703</v>
      </c>
      <c r="KR4" s="857" t="s">
        <v>9751</v>
      </c>
      <c r="KT4" s="849" t="s">
        <v>9037</v>
      </c>
      <c r="KU4" s="857" t="s">
        <v>9752</v>
      </c>
      <c r="KW4" s="849" t="s">
        <v>2742</v>
      </c>
      <c r="KX4" s="857" t="s">
        <v>8395</v>
      </c>
      <c r="KZ4" s="849" t="s">
        <v>378</v>
      </c>
      <c r="LA4" s="857" t="s">
        <v>5232</v>
      </c>
      <c r="LC4" s="849" t="s">
        <v>9704</v>
      </c>
      <c r="LD4" s="857" t="s">
        <v>9753</v>
      </c>
      <c r="LF4" s="849" t="s">
        <v>3600</v>
      </c>
      <c r="LG4" s="857" t="s">
        <v>9754</v>
      </c>
      <c r="LI4" s="849" t="s">
        <v>9705</v>
      </c>
      <c r="LJ4" s="857" t="s">
        <v>676</v>
      </c>
      <c r="LL4" s="849" t="s">
        <v>9706</v>
      </c>
      <c r="LM4" s="857" t="s">
        <v>9756</v>
      </c>
      <c r="LO4" s="849" t="s">
        <v>9707</v>
      </c>
      <c r="LP4" s="857" t="s">
        <v>539</v>
      </c>
      <c r="LR4" s="849" t="s">
        <v>3383</v>
      </c>
      <c r="LS4" s="857" t="s">
        <v>3413</v>
      </c>
      <c r="LU4" s="849" t="s">
        <v>8666</v>
      </c>
      <c r="LV4" s="857" t="s">
        <v>8089</v>
      </c>
      <c r="LX4" s="849" t="s">
        <v>1041</v>
      </c>
      <c r="LY4" s="857" t="s">
        <v>9757</v>
      </c>
      <c r="MA4" s="849" t="s">
        <v>9708</v>
      </c>
      <c r="MB4" s="857" t="s">
        <v>9759</v>
      </c>
      <c r="MD4" s="849" t="s">
        <v>5827</v>
      </c>
      <c r="ME4" s="857" t="s">
        <v>9760</v>
      </c>
      <c r="MG4" s="849" t="s">
        <v>2936</v>
      </c>
      <c r="MH4" s="857" t="s">
        <v>9761</v>
      </c>
      <c r="MI4" s="852"/>
      <c r="MJ4" s="849" t="s">
        <v>9709</v>
      </c>
      <c r="MK4" s="857" t="s">
        <v>9003</v>
      </c>
      <c r="MM4" s="849" t="s">
        <v>9711</v>
      </c>
      <c r="MN4" s="857" t="s">
        <v>3919</v>
      </c>
      <c r="MP4" s="849" t="s">
        <v>806</v>
      </c>
      <c r="MQ4" s="849" t="s">
        <v>9255</v>
      </c>
      <c r="MS4" s="849" t="s">
        <v>806</v>
      </c>
      <c r="MT4" s="849" t="s">
        <v>9255</v>
      </c>
    </row>
    <row r="5" spans="1:358">
      <c r="B5" s="850" t="s">
        <v>1132</v>
      </c>
      <c r="C5" s="850" t="s">
        <v>1314</v>
      </c>
      <c r="E5" s="851" t="s">
        <v>729</v>
      </c>
      <c r="F5" s="825" t="s">
        <v>1506</v>
      </c>
      <c r="G5" s="853"/>
      <c r="H5" s="851" t="s">
        <v>2557</v>
      </c>
      <c r="I5" s="825" t="s">
        <v>888</v>
      </c>
      <c r="J5" s="853"/>
      <c r="K5" s="851" t="s">
        <v>1696</v>
      </c>
      <c r="L5" s="825" t="s">
        <v>2815</v>
      </c>
      <c r="M5" s="853"/>
      <c r="N5" s="851" t="s">
        <v>2958</v>
      </c>
      <c r="O5" s="825" t="s">
        <v>2960</v>
      </c>
      <c r="P5" s="853"/>
      <c r="Q5" s="851" t="s">
        <v>3280</v>
      </c>
      <c r="R5" s="825" t="s">
        <v>3283</v>
      </c>
      <c r="S5" s="853"/>
      <c r="T5" s="851" t="s">
        <v>148</v>
      </c>
      <c r="U5" s="825" t="s">
        <v>3560</v>
      </c>
      <c r="V5" s="853"/>
      <c r="W5" s="851" t="s">
        <v>3699</v>
      </c>
      <c r="X5" s="825" t="s">
        <v>3705</v>
      </c>
      <c r="Y5" s="853"/>
      <c r="Z5" s="851" t="s">
        <v>2357</v>
      </c>
      <c r="AA5" s="825" t="s">
        <v>1102</v>
      </c>
      <c r="AB5" s="853"/>
      <c r="AC5" s="851" t="s">
        <v>1237</v>
      </c>
      <c r="AD5" s="825" t="s">
        <v>151</v>
      </c>
      <c r="AE5" s="853"/>
      <c r="AF5" s="825">
        <v>10201</v>
      </c>
      <c r="AG5" s="825" t="s">
        <v>1327</v>
      </c>
      <c r="AH5" s="853"/>
      <c r="AI5" s="825">
        <v>11101</v>
      </c>
      <c r="AJ5" s="825" t="s">
        <v>3506</v>
      </c>
      <c r="AK5" s="853"/>
      <c r="AL5" s="825">
        <v>12101</v>
      </c>
      <c r="AM5" s="825" t="s">
        <v>4174</v>
      </c>
      <c r="AN5" s="853"/>
      <c r="AO5" s="825">
        <v>13101</v>
      </c>
      <c r="AP5" s="825" t="s">
        <v>5042</v>
      </c>
      <c r="AQ5" s="853"/>
      <c r="AR5" s="825">
        <v>14101</v>
      </c>
      <c r="AS5" s="825" t="s">
        <v>5216</v>
      </c>
      <c r="AT5" s="853"/>
      <c r="AU5" s="825">
        <v>15101</v>
      </c>
      <c r="AV5" s="825" t="s">
        <v>4624</v>
      </c>
      <c r="AW5" s="853"/>
      <c r="AX5" s="825">
        <v>16201</v>
      </c>
      <c r="AY5" s="825" t="s">
        <v>5595</v>
      </c>
      <c r="AZ5" s="853"/>
      <c r="BA5" s="825">
        <v>17201</v>
      </c>
      <c r="BB5" s="825" t="s">
        <v>5678</v>
      </c>
      <c r="BC5" s="853"/>
      <c r="BD5" s="825">
        <v>18201</v>
      </c>
      <c r="BE5" s="825" t="s">
        <v>5786</v>
      </c>
      <c r="BF5" s="853"/>
      <c r="BG5" s="825">
        <v>19201</v>
      </c>
      <c r="BH5" s="825" t="s">
        <v>5849</v>
      </c>
      <c r="BI5" s="853"/>
      <c r="BJ5" s="825">
        <v>20201</v>
      </c>
      <c r="BK5" s="825" t="s">
        <v>5960</v>
      </c>
      <c r="BL5" s="853"/>
      <c r="BM5" s="825">
        <v>21201</v>
      </c>
      <c r="BN5" s="825" t="s">
        <v>3431</v>
      </c>
      <c r="BO5" s="853"/>
      <c r="BP5" s="825">
        <v>22101</v>
      </c>
      <c r="BQ5" s="825" t="s">
        <v>6292</v>
      </c>
      <c r="BR5" s="853"/>
      <c r="BS5" s="825">
        <v>23101</v>
      </c>
      <c r="BT5" s="825" t="s">
        <v>6387</v>
      </c>
      <c r="BU5" s="853"/>
      <c r="BV5" s="825">
        <v>24201</v>
      </c>
      <c r="BW5" s="825" t="s">
        <v>724</v>
      </c>
      <c r="BX5" s="853"/>
      <c r="BY5" s="825">
        <v>25201</v>
      </c>
      <c r="BZ5" s="825" t="s">
        <v>6758</v>
      </c>
      <c r="CA5" s="853"/>
      <c r="CB5" s="825">
        <v>26101</v>
      </c>
      <c r="CC5" s="825" t="s">
        <v>3853</v>
      </c>
      <c r="CD5" s="853"/>
      <c r="CE5" s="825">
        <v>27102</v>
      </c>
      <c r="CF5" s="825" t="s">
        <v>6979</v>
      </c>
      <c r="CG5" s="853"/>
      <c r="CH5" s="825">
        <v>28101</v>
      </c>
      <c r="CI5" s="825" t="s">
        <v>7123</v>
      </c>
      <c r="CJ5" s="853"/>
      <c r="CK5" s="825">
        <v>29201</v>
      </c>
      <c r="CL5" s="825" t="s">
        <v>2837</v>
      </c>
      <c r="CM5" s="853"/>
      <c r="CN5" s="825">
        <v>30201</v>
      </c>
      <c r="CO5" s="825" t="s">
        <v>7420</v>
      </c>
      <c r="CP5" s="853"/>
      <c r="CQ5" s="825">
        <v>31201</v>
      </c>
      <c r="CR5" s="825" t="s">
        <v>5829</v>
      </c>
      <c r="CS5" s="853"/>
      <c r="CT5" s="825">
        <v>32201</v>
      </c>
      <c r="CU5" s="825" t="s">
        <v>7582</v>
      </c>
      <c r="CV5" s="853"/>
      <c r="CW5" s="825">
        <v>33101</v>
      </c>
      <c r="CX5" s="825" t="s">
        <v>3223</v>
      </c>
      <c r="CY5" s="853"/>
      <c r="CZ5" s="825">
        <v>34101</v>
      </c>
      <c r="DA5" s="825" t="s">
        <v>7838</v>
      </c>
      <c r="DB5" s="853"/>
      <c r="DC5" s="825">
        <v>35201</v>
      </c>
      <c r="DD5" s="825" t="s">
        <v>7986</v>
      </c>
      <c r="DE5" s="853"/>
      <c r="DF5" s="825">
        <v>36201</v>
      </c>
      <c r="DG5" s="825" t="s">
        <v>8075</v>
      </c>
      <c r="DH5" s="853"/>
      <c r="DI5" s="825">
        <v>37201</v>
      </c>
      <c r="DJ5" s="825" t="s">
        <v>8172</v>
      </c>
      <c r="DK5" s="853"/>
      <c r="DL5" s="825">
        <v>38201</v>
      </c>
      <c r="DM5" s="825" t="s">
        <v>6019</v>
      </c>
      <c r="DN5" s="853"/>
      <c r="DO5" s="825">
        <v>39201</v>
      </c>
      <c r="DP5" s="825" t="s">
        <v>5891</v>
      </c>
      <c r="DQ5" s="853"/>
      <c r="DR5" s="825">
        <v>40101</v>
      </c>
      <c r="DS5" s="825" t="s">
        <v>8407</v>
      </c>
      <c r="DT5" s="853"/>
      <c r="DU5" s="825">
        <v>41201</v>
      </c>
      <c r="DV5" s="825" t="s">
        <v>8539</v>
      </c>
      <c r="DW5" s="853"/>
      <c r="DX5" s="825">
        <v>42201</v>
      </c>
      <c r="DY5" s="825" t="s">
        <v>324</v>
      </c>
      <c r="DZ5" s="853"/>
      <c r="EA5" s="825">
        <v>43101</v>
      </c>
      <c r="EB5" s="825" t="s">
        <v>8706</v>
      </c>
      <c r="EC5" s="853"/>
      <c r="ED5" s="825">
        <v>44201</v>
      </c>
      <c r="EE5" s="825" t="s">
        <v>6412</v>
      </c>
      <c r="EF5" s="853"/>
      <c r="EG5" s="825">
        <v>45201</v>
      </c>
      <c r="EH5" s="825" t="s">
        <v>8325</v>
      </c>
      <c r="EI5" s="853"/>
      <c r="EJ5" s="825">
        <v>46201</v>
      </c>
      <c r="EK5" s="825" t="s">
        <v>519</v>
      </c>
      <c r="EM5" s="825">
        <v>47201</v>
      </c>
      <c r="EN5" s="825" t="s">
        <v>9053</v>
      </c>
      <c r="EP5" s="854">
        <v>392</v>
      </c>
      <c r="EQ5" s="825" t="s">
        <v>9257</v>
      </c>
      <c r="ES5" s="850" t="s">
        <v>1132</v>
      </c>
      <c r="ET5" s="856" t="s">
        <v>9715</v>
      </c>
      <c r="EU5" s="850" t="s">
        <v>1314</v>
      </c>
      <c r="EW5" s="851" t="s">
        <v>1560</v>
      </c>
      <c r="EX5" s="825" t="s">
        <v>1568</v>
      </c>
      <c r="EY5" s="853"/>
      <c r="EZ5" s="851" t="s">
        <v>2557</v>
      </c>
      <c r="FA5" s="825" t="s">
        <v>888</v>
      </c>
      <c r="FB5" s="853"/>
      <c r="FC5" s="851" t="s">
        <v>1696</v>
      </c>
      <c r="FD5" s="825" t="s">
        <v>2815</v>
      </c>
      <c r="FE5" s="853"/>
      <c r="FF5" s="851" t="s">
        <v>2977</v>
      </c>
      <c r="FG5" s="825" t="s">
        <v>2980</v>
      </c>
      <c r="FH5" s="853"/>
      <c r="FI5" s="851" t="s">
        <v>3280</v>
      </c>
      <c r="FJ5" s="825" t="s">
        <v>3283</v>
      </c>
      <c r="FK5" s="853"/>
      <c r="FL5" s="851" t="s">
        <v>148</v>
      </c>
      <c r="FM5" s="825" t="s">
        <v>3560</v>
      </c>
      <c r="FN5" s="853"/>
      <c r="FO5" s="851" t="s">
        <v>3699</v>
      </c>
      <c r="FP5" s="825" t="s">
        <v>3705</v>
      </c>
      <c r="FQ5" s="853"/>
      <c r="FR5" s="851" t="s">
        <v>2357</v>
      </c>
      <c r="FS5" s="825" t="s">
        <v>1102</v>
      </c>
      <c r="FT5" s="853"/>
      <c r="FU5" s="851" t="s">
        <v>1237</v>
      </c>
      <c r="FV5" s="825" t="s">
        <v>151</v>
      </c>
      <c r="FW5" s="853"/>
      <c r="FX5" s="825">
        <v>10201</v>
      </c>
      <c r="FY5" s="825" t="s">
        <v>1327</v>
      </c>
      <c r="FZ5" s="853"/>
      <c r="GA5" s="825">
        <v>11201</v>
      </c>
      <c r="GB5" s="825" t="s">
        <v>4511</v>
      </c>
      <c r="GC5" s="853"/>
      <c r="GD5" s="825">
        <v>12202</v>
      </c>
      <c r="GE5" s="825" t="s">
        <v>2770</v>
      </c>
      <c r="GF5" s="853"/>
      <c r="GG5" s="825">
        <v>13101</v>
      </c>
      <c r="GH5" s="825" t="s">
        <v>5042</v>
      </c>
      <c r="GI5" s="853"/>
      <c r="GJ5" s="825">
        <v>14201</v>
      </c>
      <c r="GK5" s="825" t="s">
        <v>5284</v>
      </c>
      <c r="GL5" s="853"/>
      <c r="GM5" s="825">
        <v>15202</v>
      </c>
      <c r="GN5" s="825" t="s">
        <v>1601</v>
      </c>
      <c r="GO5" s="853"/>
      <c r="GP5" s="825">
        <v>16201</v>
      </c>
      <c r="GQ5" s="825" t="s">
        <v>5595</v>
      </c>
      <c r="GR5" s="853"/>
      <c r="GS5" s="825">
        <v>17201</v>
      </c>
      <c r="GT5" s="825" t="s">
        <v>5678</v>
      </c>
      <c r="GU5" s="853"/>
      <c r="GV5" s="825">
        <v>18201</v>
      </c>
      <c r="GW5" s="825" t="s">
        <v>5786</v>
      </c>
      <c r="GX5" s="853"/>
      <c r="GY5" s="825">
        <v>19201</v>
      </c>
      <c r="GZ5" s="825" t="s">
        <v>5849</v>
      </c>
      <c r="HA5" s="853"/>
      <c r="HB5" s="825">
        <v>20201</v>
      </c>
      <c r="HC5" s="825" t="s">
        <v>5960</v>
      </c>
      <c r="HD5" s="853"/>
      <c r="HE5" s="825">
        <v>21201</v>
      </c>
      <c r="HF5" s="825" t="s">
        <v>3431</v>
      </c>
      <c r="HG5" s="853"/>
      <c r="HH5" s="825">
        <v>22203</v>
      </c>
      <c r="HI5" s="825" t="s">
        <v>4433</v>
      </c>
      <c r="HJ5" s="853"/>
      <c r="HK5" s="825">
        <v>23201</v>
      </c>
      <c r="HL5" s="825" t="s">
        <v>5470</v>
      </c>
      <c r="HM5" s="853"/>
      <c r="HN5" s="825">
        <v>24201</v>
      </c>
      <c r="HO5" s="825" t="s">
        <v>724</v>
      </c>
      <c r="HP5" s="853"/>
      <c r="HQ5" s="825">
        <v>25201</v>
      </c>
      <c r="HR5" s="825" t="s">
        <v>6758</v>
      </c>
      <c r="HS5" s="853"/>
      <c r="HT5" s="825">
        <v>26201</v>
      </c>
      <c r="HU5" s="825" t="s">
        <v>4936</v>
      </c>
      <c r="HV5" s="853"/>
      <c r="HW5" s="825">
        <v>27202</v>
      </c>
      <c r="HX5" s="825" t="s">
        <v>5857</v>
      </c>
      <c r="HY5" s="853"/>
      <c r="HZ5" s="825">
        <v>28201</v>
      </c>
      <c r="IA5" s="825" t="s">
        <v>6688</v>
      </c>
      <c r="IB5" s="853"/>
      <c r="IC5" s="825">
        <v>29201</v>
      </c>
      <c r="ID5" s="825" t="s">
        <v>2837</v>
      </c>
      <c r="IE5" s="853"/>
      <c r="IF5" s="825">
        <v>30201</v>
      </c>
      <c r="IG5" s="825" t="s">
        <v>7420</v>
      </c>
      <c r="IH5" s="853"/>
      <c r="II5" s="825">
        <v>31201</v>
      </c>
      <c r="IJ5" s="825" t="s">
        <v>5829</v>
      </c>
      <c r="IK5" s="853"/>
      <c r="IL5" s="825">
        <v>32201</v>
      </c>
      <c r="IM5" s="825" t="s">
        <v>7582</v>
      </c>
      <c r="IN5" s="853"/>
      <c r="IO5" s="825">
        <v>33202</v>
      </c>
      <c r="IP5" s="825" t="s">
        <v>5560</v>
      </c>
      <c r="IQ5" s="853"/>
      <c r="IR5" s="825">
        <v>34202</v>
      </c>
      <c r="IS5" s="825" t="s">
        <v>7849</v>
      </c>
      <c r="IT5" s="853"/>
      <c r="IU5" s="825">
        <v>35201</v>
      </c>
      <c r="IV5" s="825" t="s">
        <v>7986</v>
      </c>
      <c r="IW5" s="853"/>
      <c r="IX5" s="825">
        <v>36201</v>
      </c>
      <c r="IY5" s="825" t="s">
        <v>8075</v>
      </c>
      <c r="IZ5" s="853"/>
      <c r="JA5" s="825">
        <v>37201</v>
      </c>
      <c r="JB5" s="825" t="s">
        <v>8172</v>
      </c>
      <c r="JC5" s="853"/>
      <c r="JD5" s="825">
        <v>38201</v>
      </c>
      <c r="JE5" s="825" t="s">
        <v>6019</v>
      </c>
      <c r="JF5" s="853"/>
      <c r="JG5" s="825">
        <v>39201</v>
      </c>
      <c r="JH5" s="825" t="s">
        <v>5891</v>
      </c>
      <c r="JI5" s="853"/>
      <c r="JJ5" s="825">
        <v>40202</v>
      </c>
      <c r="JK5" s="825" t="s">
        <v>715</v>
      </c>
      <c r="JL5" s="853"/>
      <c r="JM5" s="825">
        <v>41201</v>
      </c>
      <c r="JN5" s="825" t="s">
        <v>8539</v>
      </c>
      <c r="JO5" s="853"/>
      <c r="JP5" s="825">
        <v>42201</v>
      </c>
      <c r="JQ5" s="825" t="s">
        <v>324</v>
      </c>
      <c r="JR5" s="853"/>
      <c r="JS5" s="825">
        <v>43202</v>
      </c>
      <c r="JT5" s="825" t="s">
        <v>1991</v>
      </c>
      <c r="JU5" s="853"/>
      <c r="JV5" s="825">
        <v>44201</v>
      </c>
      <c r="JW5" s="825" t="s">
        <v>6412</v>
      </c>
      <c r="JX5" s="853"/>
      <c r="JY5" s="825">
        <v>45201</v>
      </c>
      <c r="JZ5" s="825" t="s">
        <v>8325</v>
      </c>
      <c r="KA5" s="853"/>
      <c r="KB5" s="825">
        <v>46201</v>
      </c>
      <c r="KC5" s="825" t="s">
        <v>519</v>
      </c>
      <c r="KE5" s="825">
        <v>47201</v>
      </c>
      <c r="KF5" s="825" t="s">
        <v>9053</v>
      </c>
      <c r="KH5" s="851" t="s">
        <v>729</v>
      </c>
      <c r="KI5" s="825" t="s">
        <v>1506</v>
      </c>
      <c r="KK5" s="851" t="s">
        <v>2958</v>
      </c>
      <c r="KL5" s="825" t="s">
        <v>2960</v>
      </c>
      <c r="KN5" s="825">
        <v>11101</v>
      </c>
      <c r="KO5" s="825" t="s">
        <v>3506</v>
      </c>
      <c r="KQ5" s="825">
        <v>12101</v>
      </c>
      <c r="KR5" s="825" t="s">
        <v>4174</v>
      </c>
      <c r="KT5" s="825">
        <v>14101</v>
      </c>
      <c r="KU5" s="825" t="s">
        <v>5216</v>
      </c>
      <c r="KW5" s="825">
        <v>14131</v>
      </c>
      <c r="KX5" s="825" t="s">
        <v>4068</v>
      </c>
      <c r="KZ5" s="825">
        <v>14151</v>
      </c>
      <c r="LA5" s="825" t="s">
        <v>4223</v>
      </c>
      <c r="LC5" s="825">
        <v>15101</v>
      </c>
      <c r="LD5" s="825" t="s">
        <v>4624</v>
      </c>
      <c r="LF5" s="825">
        <v>22101</v>
      </c>
      <c r="LG5" s="825" t="s">
        <v>6292</v>
      </c>
      <c r="LI5" s="825">
        <v>22138</v>
      </c>
      <c r="LJ5" s="825" t="s">
        <v>6304</v>
      </c>
      <c r="LL5" s="825">
        <v>23101</v>
      </c>
      <c r="LM5" s="825" t="s">
        <v>6387</v>
      </c>
      <c r="LO5" s="825">
        <v>26101</v>
      </c>
      <c r="LP5" s="825" t="s">
        <v>3853</v>
      </c>
      <c r="LR5" s="825">
        <v>27102</v>
      </c>
      <c r="LS5" s="825" t="s">
        <v>6979</v>
      </c>
      <c r="LU5" s="825">
        <v>27141</v>
      </c>
      <c r="LV5" s="825" t="s">
        <v>1999</v>
      </c>
      <c r="LX5" s="825">
        <v>28101</v>
      </c>
      <c r="LY5" s="825" t="s">
        <v>7123</v>
      </c>
      <c r="MA5" s="825">
        <v>33101</v>
      </c>
      <c r="MB5" s="825" t="s">
        <v>3223</v>
      </c>
      <c r="MD5" s="825">
        <v>34101</v>
      </c>
      <c r="ME5" s="825" t="s">
        <v>7838</v>
      </c>
      <c r="MG5" s="825">
        <v>40101</v>
      </c>
      <c r="MH5" s="825" t="s">
        <v>8407</v>
      </c>
      <c r="MI5" s="858"/>
      <c r="MJ5" s="825">
        <v>40131</v>
      </c>
      <c r="MK5" s="825" t="s">
        <v>6098</v>
      </c>
      <c r="MM5" s="825">
        <v>43101</v>
      </c>
      <c r="MN5" s="825" t="s">
        <v>8706</v>
      </c>
      <c r="MP5" s="854">
        <v>392</v>
      </c>
      <c r="MQ5" s="825" t="s">
        <v>9257</v>
      </c>
      <c r="MS5" s="854">
        <v>352</v>
      </c>
      <c r="MT5" s="825" t="s">
        <v>8043</v>
      </c>
    </row>
    <row r="6" spans="1:358">
      <c r="B6" s="850" t="s">
        <v>1140</v>
      </c>
      <c r="C6" s="850" t="s">
        <v>1318</v>
      </c>
      <c r="E6" s="851" t="s">
        <v>313</v>
      </c>
      <c r="F6" s="825" t="s">
        <v>1508</v>
      </c>
      <c r="G6" s="853"/>
      <c r="H6" s="851" t="s">
        <v>1169</v>
      </c>
      <c r="I6" s="825" t="s">
        <v>2561</v>
      </c>
      <c r="J6" s="853"/>
      <c r="K6" s="851" t="s">
        <v>2647</v>
      </c>
      <c r="L6" s="825" t="s">
        <v>1137</v>
      </c>
      <c r="M6" s="853"/>
      <c r="N6" s="851" t="s">
        <v>1459</v>
      </c>
      <c r="O6" s="825" t="s">
        <v>2965</v>
      </c>
      <c r="P6" s="853"/>
      <c r="Q6" s="851" t="s">
        <v>2909</v>
      </c>
      <c r="R6" s="825" t="s">
        <v>3285</v>
      </c>
      <c r="S6" s="853"/>
      <c r="T6" s="851" t="s">
        <v>467</v>
      </c>
      <c r="U6" s="825" t="s">
        <v>3148</v>
      </c>
      <c r="V6" s="853"/>
      <c r="W6" s="851" t="s">
        <v>3709</v>
      </c>
      <c r="X6" s="825" t="s">
        <v>1315</v>
      </c>
      <c r="Y6" s="853"/>
      <c r="Z6" s="851" t="s">
        <v>3241</v>
      </c>
      <c r="AA6" s="825" t="s">
        <v>2164</v>
      </c>
      <c r="AB6" s="853"/>
      <c r="AC6" s="851" t="s">
        <v>3652</v>
      </c>
      <c r="AD6" s="825" t="s">
        <v>4023</v>
      </c>
      <c r="AE6" s="853"/>
      <c r="AF6" s="825">
        <v>10202</v>
      </c>
      <c r="AG6" s="825" t="s">
        <v>4299</v>
      </c>
      <c r="AH6" s="853"/>
      <c r="AI6" s="825">
        <v>11102</v>
      </c>
      <c r="AJ6" s="825" t="s">
        <v>1645</v>
      </c>
      <c r="AK6" s="853"/>
      <c r="AL6" s="825">
        <v>12102</v>
      </c>
      <c r="AM6" s="825" t="s">
        <v>4768</v>
      </c>
      <c r="AN6" s="853"/>
      <c r="AO6" s="825">
        <v>13102</v>
      </c>
      <c r="AP6" s="825" t="s">
        <v>5044</v>
      </c>
      <c r="AQ6" s="853"/>
      <c r="AR6" s="825">
        <v>14102</v>
      </c>
      <c r="AS6" s="825" t="s">
        <v>5220</v>
      </c>
      <c r="AT6" s="853"/>
      <c r="AU6" s="825">
        <v>15102</v>
      </c>
      <c r="AV6" s="825" t="s">
        <v>5352</v>
      </c>
      <c r="AW6" s="853"/>
      <c r="AX6" s="825">
        <v>16202</v>
      </c>
      <c r="AY6" s="825" t="s">
        <v>4010</v>
      </c>
      <c r="AZ6" s="853"/>
      <c r="BA6" s="825">
        <v>17202</v>
      </c>
      <c r="BB6" s="825" t="s">
        <v>3295</v>
      </c>
      <c r="BC6" s="853"/>
      <c r="BD6" s="825">
        <v>18202</v>
      </c>
      <c r="BE6" s="825" t="s">
        <v>1113</v>
      </c>
      <c r="BF6" s="853"/>
      <c r="BG6" s="825">
        <v>19202</v>
      </c>
      <c r="BH6" s="825" t="s">
        <v>5851</v>
      </c>
      <c r="BI6" s="853"/>
      <c r="BJ6" s="825">
        <v>20202</v>
      </c>
      <c r="BK6" s="825" t="s">
        <v>22</v>
      </c>
      <c r="BL6" s="853"/>
      <c r="BM6" s="825">
        <v>21202</v>
      </c>
      <c r="BN6" s="825" t="s">
        <v>6127</v>
      </c>
      <c r="BO6" s="853"/>
      <c r="BP6" s="825">
        <v>22102</v>
      </c>
      <c r="BQ6" s="825" t="s">
        <v>5529</v>
      </c>
      <c r="BR6" s="853"/>
      <c r="BS6" s="825">
        <v>23102</v>
      </c>
      <c r="BT6" s="825" t="s">
        <v>5734</v>
      </c>
      <c r="BU6" s="853"/>
      <c r="BV6" s="825">
        <v>24202</v>
      </c>
      <c r="BW6" s="825" t="s">
        <v>6589</v>
      </c>
      <c r="BX6" s="853"/>
      <c r="BY6" s="825">
        <v>25202</v>
      </c>
      <c r="BZ6" s="825" t="s">
        <v>6764</v>
      </c>
      <c r="CA6" s="853"/>
      <c r="CB6" s="825">
        <v>26102</v>
      </c>
      <c r="CC6" s="825" t="s">
        <v>6866</v>
      </c>
      <c r="CD6" s="853"/>
      <c r="CE6" s="825">
        <v>27103</v>
      </c>
      <c r="CF6" s="825" t="s">
        <v>4323</v>
      </c>
      <c r="CG6" s="853"/>
      <c r="CH6" s="825">
        <v>28102</v>
      </c>
      <c r="CI6" s="825" t="s">
        <v>7128</v>
      </c>
      <c r="CJ6" s="853"/>
      <c r="CK6" s="825">
        <v>29202</v>
      </c>
      <c r="CL6" s="825" t="s">
        <v>7338</v>
      </c>
      <c r="CM6" s="853"/>
      <c r="CN6" s="825">
        <v>30202</v>
      </c>
      <c r="CO6" s="825" t="s">
        <v>3500</v>
      </c>
      <c r="CP6" s="853"/>
      <c r="CQ6" s="825">
        <v>31202</v>
      </c>
      <c r="CR6" s="825" t="s">
        <v>7511</v>
      </c>
      <c r="CS6" s="853"/>
      <c r="CT6" s="825">
        <v>32202</v>
      </c>
      <c r="CU6" s="825" t="s">
        <v>7584</v>
      </c>
      <c r="CV6" s="853"/>
      <c r="CW6" s="825">
        <v>33102</v>
      </c>
      <c r="CX6" s="825" t="s">
        <v>7700</v>
      </c>
      <c r="CY6" s="853"/>
      <c r="CZ6" s="825">
        <v>34102</v>
      </c>
      <c r="DA6" s="825" t="s">
        <v>7841</v>
      </c>
      <c r="DB6" s="853"/>
      <c r="DC6" s="825">
        <v>35202</v>
      </c>
      <c r="DD6" s="825" t="s">
        <v>7988</v>
      </c>
      <c r="DE6" s="853"/>
      <c r="DF6" s="825">
        <v>36202</v>
      </c>
      <c r="DG6" s="825" t="s">
        <v>4437</v>
      </c>
      <c r="DH6" s="853"/>
      <c r="DI6" s="825">
        <v>37202</v>
      </c>
      <c r="DJ6" s="825" t="s">
        <v>6993</v>
      </c>
      <c r="DK6" s="853"/>
      <c r="DL6" s="825">
        <v>38202</v>
      </c>
      <c r="DM6" s="825" t="s">
        <v>8250</v>
      </c>
      <c r="DN6" s="853"/>
      <c r="DO6" s="825">
        <v>39202</v>
      </c>
      <c r="DP6" s="825" t="s">
        <v>2513</v>
      </c>
      <c r="DQ6" s="853"/>
      <c r="DR6" s="825">
        <v>40103</v>
      </c>
      <c r="DS6" s="825" t="s">
        <v>8409</v>
      </c>
      <c r="DT6" s="853"/>
      <c r="DU6" s="825">
        <v>41202</v>
      </c>
      <c r="DV6" s="825" t="s">
        <v>5234</v>
      </c>
      <c r="DW6" s="853"/>
      <c r="DX6" s="825">
        <v>42202</v>
      </c>
      <c r="DY6" s="825" t="s">
        <v>8611</v>
      </c>
      <c r="DZ6" s="853"/>
      <c r="EA6" s="825">
        <v>43102</v>
      </c>
      <c r="EB6" s="825" t="s">
        <v>2639</v>
      </c>
      <c r="EC6" s="853"/>
      <c r="ED6" s="825">
        <v>44202</v>
      </c>
      <c r="EE6" s="825" t="s">
        <v>3689</v>
      </c>
      <c r="EF6" s="853"/>
      <c r="EG6" s="825">
        <v>45202</v>
      </c>
      <c r="EH6" s="825" t="s">
        <v>8108</v>
      </c>
      <c r="EI6" s="853"/>
      <c r="EJ6" s="825">
        <v>46203</v>
      </c>
      <c r="EK6" s="825" t="s">
        <v>7928</v>
      </c>
      <c r="EM6" s="825">
        <v>47205</v>
      </c>
      <c r="EN6" s="825" t="s">
        <v>9059</v>
      </c>
      <c r="EP6" s="854">
        <v>352</v>
      </c>
      <c r="EQ6" s="825" t="s">
        <v>8043</v>
      </c>
      <c r="ES6" s="850" t="s">
        <v>1140</v>
      </c>
      <c r="ET6" s="850" t="s">
        <v>965</v>
      </c>
      <c r="EU6" s="850" t="s">
        <v>1318</v>
      </c>
      <c r="EW6" s="851" t="s">
        <v>944</v>
      </c>
      <c r="EX6" s="825" t="s">
        <v>1573</v>
      </c>
      <c r="EY6" s="853"/>
      <c r="EZ6" s="851" t="s">
        <v>1169</v>
      </c>
      <c r="FA6" s="825" t="s">
        <v>2561</v>
      </c>
      <c r="FB6" s="853"/>
      <c r="FC6" s="851" t="s">
        <v>2647</v>
      </c>
      <c r="FD6" s="825" t="s">
        <v>1137</v>
      </c>
      <c r="FE6" s="853"/>
      <c r="FF6" s="851" t="s">
        <v>2983</v>
      </c>
      <c r="FG6" s="825" t="s">
        <v>2831</v>
      </c>
      <c r="FH6" s="853"/>
      <c r="FI6" s="851" t="s">
        <v>2909</v>
      </c>
      <c r="FJ6" s="825" t="s">
        <v>3285</v>
      </c>
      <c r="FK6" s="853"/>
      <c r="FL6" s="851" t="s">
        <v>467</v>
      </c>
      <c r="FM6" s="825" t="s">
        <v>3148</v>
      </c>
      <c r="FN6" s="853"/>
      <c r="FO6" s="851" t="s">
        <v>3709</v>
      </c>
      <c r="FP6" s="825" t="s">
        <v>1315</v>
      </c>
      <c r="FQ6" s="853"/>
      <c r="FR6" s="851" t="s">
        <v>3241</v>
      </c>
      <c r="FS6" s="825" t="s">
        <v>2164</v>
      </c>
      <c r="FT6" s="853"/>
      <c r="FU6" s="851" t="s">
        <v>3652</v>
      </c>
      <c r="FV6" s="825" t="s">
        <v>4023</v>
      </c>
      <c r="FW6" s="853"/>
      <c r="FX6" s="825">
        <v>10202</v>
      </c>
      <c r="FY6" s="825" t="s">
        <v>4299</v>
      </c>
      <c r="FZ6" s="853"/>
      <c r="GA6" s="825">
        <v>11202</v>
      </c>
      <c r="GB6" s="825" t="s">
        <v>4513</v>
      </c>
      <c r="GC6" s="853"/>
      <c r="GD6" s="825">
        <v>12203</v>
      </c>
      <c r="GE6" s="825" t="s">
        <v>3109</v>
      </c>
      <c r="GF6" s="853"/>
      <c r="GG6" s="825">
        <v>13102</v>
      </c>
      <c r="GH6" s="825" t="s">
        <v>5044</v>
      </c>
      <c r="GI6" s="853"/>
      <c r="GJ6" s="825">
        <v>14203</v>
      </c>
      <c r="GK6" s="825" t="s">
        <v>4854</v>
      </c>
      <c r="GL6" s="853"/>
      <c r="GM6" s="825">
        <v>15204</v>
      </c>
      <c r="GN6" s="825" t="s">
        <v>5366</v>
      </c>
      <c r="GO6" s="853"/>
      <c r="GP6" s="825">
        <v>16202</v>
      </c>
      <c r="GQ6" s="825" t="s">
        <v>4010</v>
      </c>
      <c r="GR6" s="853"/>
      <c r="GS6" s="825">
        <v>17202</v>
      </c>
      <c r="GT6" s="825" t="s">
        <v>3295</v>
      </c>
      <c r="GU6" s="853"/>
      <c r="GV6" s="825">
        <v>18202</v>
      </c>
      <c r="GW6" s="825" t="s">
        <v>1113</v>
      </c>
      <c r="GX6" s="853"/>
      <c r="GY6" s="825">
        <v>19202</v>
      </c>
      <c r="GZ6" s="825" t="s">
        <v>5851</v>
      </c>
      <c r="HA6" s="853"/>
      <c r="HB6" s="825">
        <v>20202</v>
      </c>
      <c r="HC6" s="825" t="s">
        <v>22</v>
      </c>
      <c r="HD6" s="853"/>
      <c r="HE6" s="825">
        <v>21202</v>
      </c>
      <c r="HF6" s="825" t="s">
        <v>6127</v>
      </c>
      <c r="HG6" s="853"/>
      <c r="HH6" s="825">
        <v>22205</v>
      </c>
      <c r="HI6" s="825" t="s">
        <v>1617</v>
      </c>
      <c r="HJ6" s="853"/>
      <c r="HK6" s="825">
        <v>23202</v>
      </c>
      <c r="HL6" s="825" t="s">
        <v>2366</v>
      </c>
      <c r="HM6" s="853"/>
      <c r="HN6" s="825">
        <v>24202</v>
      </c>
      <c r="HO6" s="825" t="s">
        <v>6589</v>
      </c>
      <c r="HP6" s="853"/>
      <c r="HQ6" s="825">
        <v>25202</v>
      </c>
      <c r="HR6" s="825" t="s">
        <v>6764</v>
      </c>
      <c r="HS6" s="853"/>
      <c r="HT6" s="825">
        <v>26202</v>
      </c>
      <c r="HU6" s="825" t="s">
        <v>4523</v>
      </c>
      <c r="HV6" s="853"/>
      <c r="HW6" s="825">
        <v>27203</v>
      </c>
      <c r="HX6" s="825" t="s">
        <v>2850</v>
      </c>
      <c r="HY6" s="853"/>
      <c r="HZ6" s="825">
        <v>28202</v>
      </c>
      <c r="IA6" s="825" t="s">
        <v>5953</v>
      </c>
      <c r="IB6" s="853"/>
      <c r="IC6" s="825">
        <v>29202</v>
      </c>
      <c r="ID6" s="825" t="s">
        <v>7338</v>
      </c>
      <c r="IE6" s="853"/>
      <c r="IF6" s="825">
        <v>30202</v>
      </c>
      <c r="IG6" s="825" t="s">
        <v>3500</v>
      </c>
      <c r="IH6" s="853"/>
      <c r="II6" s="825">
        <v>31202</v>
      </c>
      <c r="IJ6" s="825" t="s">
        <v>7511</v>
      </c>
      <c r="IK6" s="853"/>
      <c r="IL6" s="825">
        <v>32202</v>
      </c>
      <c r="IM6" s="825" t="s">
        <v>7584</v>
      </c>
      <c r="IN6" s="853"/>
      <c r="IO6" s="825">
        <v>33203</v>
      </c>
      <c r="IP6" s="825" t="s">
        <v>2176</v>
      </c>
      <c r="IQ6" s="853"/>
      <c r="IR6" s="825">
        <v>34203</v>
      </c>
      <c r="IS6" s="825" t="s">
        <v>6566</v>
      </c>
      <c r="IT6" s="853"/>
      <c r="IU6" s="825">
        <v>35202</v>
      </c>
      <c r="IV6" s="825" t="s">
        <v>7988</v>
      </c>
      <c r="IW6" s="853"/>
      <c r="IX6" s="825">
        <v>36202</v>
      </c>
      <c r="IY6" s="825" t="s">
        <v>4437</v>
      </c>
      <c r="IZ6" s="853"/>
      <c r="JA6" s="825">
        <v>37202</v>
      </c>
      <c r="JB6" s="825" t="s">
        <v>6993</v>
      </c>
      <c r="JC6" s="853"/>
      <c r="JD6" s="825">
        <v>38202</v>
      </c>
      <c r="JE6" s="825" t="s">
        <v>8250</v>
      </c>
      <c r="JF6" s="853"/>
      <c r="JG6" s="825">
        <v>39202</v>
      </c>
      <c r="JH6" s="825" t="s">
        <v>2513</v>
      </c>
      <c r="JI6" s="853"/>
      <c r="JJ6" s="825">
        <v>40203</v>
      </c>
      <c r="JK6" s="825" t="s">
        <v>6615</v>
      </c>
      <c r="JL6" s="853"/>
      <c r="JM6" s="825">
        <v>41202</v>
      </c>
      <c r="JN6" s="825" t="s">
        <v>5234</v>
      </c>
      <c r="JO6" s="853"/>
      <c r="JP6" s="825">
        <v>42202</v>
      </c>
      <c r="JQ6" s="825" t="s">
        <v>8611</v>
      </c>
      <c r="JR6" s="853"/>
      <c r="JS6" s="825">
        <v>43203</v>
      </c>
      <c r="JT6" s="825" t="s">
        <v>8714</v>
      </c>
      <c r="JU6" s="853"/>
      <c r="JV6" s="825">
        <v>44202</v>
      </c>
      <c r="JW6" s="825" t="s">
        <v>3689</v>
      </c>
      <c r="JX6" s="853"/>
      <c r="JY6" s="825">
        <v>45202</v>
      </c>
      <c r="JZ6" s="825" t="s">
        <v>8108</v>
      </c>
      <c r="KA6" s="853"/>
      <c r="KB6" s="825">
        <v>46203</v>
      </c>
      <c r="KC6" s="825" t="s">
        <v>7928</v>
      </c>
      <c r="KE6" s="825">
        <v>47205</v>
      </c>
      <c r="KF6" s="825" t="s">
        <v>9059</v>
      </c>
      <c r="KH6" s="851" t="s">
        <v>313</v>
      </c>
      <c r="KI6" s="825" t="s">
        <v>1508</v>
      </c>
      <c r="KK6" s="851" t="s">
        <v>1459</v>
      </c>
      <c r="KL6" s="825" t="s">
        <v>2965</v>
      </c>
      <c r="KN6" s="825">
        <v>11102</v>
      </c>
      <c r="KO6" s="825" t="s">
        <v>1645</v>
      </c>
      <c r="KQ6" s="825">
        <v>12102</v>
      </c>
      <c r="KR6" s="825" t="s">
        <v>4768</v>
      </c>
      <c r="KT6" s="825">
        <v>14102</v>
      </c>
      <c r="KU6" s="825" t="s">
        <v>5220</v>
      </c>
      <c r="KW6" s="825">
        <v>14132</v>
      </c>
      <c r="KX6" s="825" t="s">
        <v>5252</v>
      </c>
      <c r="KZ6" s="825">
        <v>14152</v>
      </c>
      <c r="LA6" s="825" t="s">
        <v>5278</v>
      </c>
      <c r="LC6" s="825">
        <v>15102</v>
      </c>
      <c r="LD6" s="825" t="s">
        <v>5352</v>
      </c>
      <c r="LF6" s="825">
        <v>22102</v>
      </c>
      <c r="LG6" s="825" t="s">
        <v>5529</v>
      </c>
      <c r="LI6" s="825">
        <v>22139</v>
      </c>
      <c r="LJ6" s="825" t="s">
        <v>3193</v>
      </c>
      <c r="LL6" s="825">
        <v>23102</v>
      </c>
      <c r="LM6" s="825" t="s">
        <v>5734</v>
      </c>
      <c r="LO6" s="825">
        <v>26102</v>
      </c>
      <c r="LP6" s="825" t="s">
        <v>6866</v>
      </c>
      <c r="LR6" s="825">
        <v>27103</v>
      </c>
      <c r="LS6" s="825" t="s">
        <v>4323</v>
      </c>
      <c r="LU6" s="825">
        <v>27142</v>
      </c>
      <c r="LV6" s="825" t="s">
        <v>7034</v>
      </c>
      <c r="LX6" s="825">
        <v>28102</v>
      </c>
      <c r="LY6" s="825" t="s">
        <v>7128</v>
      </c>
      <c r="MA6" s="825">
        <v>33102</v>
      </c>
      <c r="MB6" s="825" t="s">
        <v>7700</v>
      </c>
      <c r="MD6" s="825">
        <v>34102</v>
      </c>
      <c r="ME6" s="825" t="s">
        <v>7841</v>
      </c>
      <c r="MG6" s="825">
        <v>40103</v>
      </c>
      <c r="MH6" s="825" t="s">
        <v>8409</v>
      </c>
      <c r="MI6" s="858"/>
      <c r="MJ6" s="825">
        <v>40132</v>
      </c>
      <c r="MK6" s="825" t="s">
        <v>261</v>
      </c>
      <c r="MM6" s="825">
        <v>43102</v>
      </c>
      <c r="MN6" s="825" t="s">
        <v>2639</v>
      </c>
      <c r="MP6" s="854">
        <v>352</v>
      </c>
      <c r="MQ6" s="825" t="s">
        <v>8043</v>
      </c>
      <c r="MS6" s="854">
        <v>372</v>
      </c>
      <c r="MT6" s="825" t="s">
        <v>2907</v>
      </c>
    </row>
    <row r="7" spans="1:358">
      <c r="B7" s="850" t="s">
        <v>1145</v>
      </c>
      <c r="C7" s="850" t="s">
        <v>1322</v>
      </c>
      <c r="E7" s="851" t="s">
        <v>669</v>
      </c>
      <c r="F7" s="825" t="s">
        <v>304</v>
      </c>
      <c r="G7" s="853"/>
      <c r="H7" s="851" t="s">
        <v>211</v>
      </c>
      <c r="I7" s="825" t="s">
        <v>2563</v>
      </c>
      <c r="J7" s="853"/>
      <c r="K7" s="851" t="s">
        <v>2819</v>
      </c>
      <c r="L7" s="825" t="s">
        <v>2036</v>
      </c>
      <c r="M7" s="853"/>
      <c r="N7" s="851" t="s">
        <v>2967</v>
      </c>
      <c r="O7" s="825" t="s">
        <v>1582</v>
      </c>
      <c r="P7" s="853"/>
      <c r="Q7" s="851" t="s">
        <v>3287</v>
      </c>
      <c r="R7" s="825" t="s">
        <v>3290</v>
      </c>
      <c r="S7" s="853"/>
      <c r="T7" s="851" t="s">
        <v>3562</v>
      </c>
      <c r="U7" s="825" t="s">
        <v>2691</v>
      </c>
      <c r="V7" s="853"/>
      <c r="W7" s="851" t="s">
        <v>3711</v>
      </c>
      <c r="X7" s="825" t="s">
        <v>3716</v>
      </c>
      <c r="Y7" s="853"/>
      <c r="Z7" s="851" t="s">
        <v>1446</v>
      </c>
      <c r="AA7" s="825" t="s">
        <v>2408</v>
      </c>
      <c r="AB7" s="853"/>
      <c r="AC7" s="851" t="s">
        <v>4197</v>
      </c>
      <c r="AD7" s="825" t="s">
        <v>573</v>
      </c>
      <c r="AE7" s="853"/>
      <c r="AF7" s="825">
        <v>10203</v>
      </c>
      <c r="AG7" s="825" t="s">
        <v>4300</v>
      </c>
      <c r="AH7" s="853"/>
      <c r="AI7" s="825">
        <v>11103</v>
      </c>
      <c r="AJ7" s="825" t="s">
        <v>4494</v>
      </c>
      <c r="AK7" s="853"/>
      <c r="AL7" s="825">
        <v>12103</v>
      </c>
      <c r="AM7" s="825" t="s">
        <v>4772</v>
      </c>
      <c r="AN7" s="853"/>
      <c r="AO7" s="825">
        <v>13103</v>
      </c>
      <c r="AP7" s="825" t="s">
        <v>5052</v>
      </c>
      <c r="AQ7" s="853"/>
      <c r="AR7" s="825">
        <v>14103</v>
      </c>
      <c r="AS7" s="825" t="s">
        <v>5223</v>
      </c>
      <c r="AT7" s="853"/>
      <c r="AU7" s="825">
        <v>15103</v>
      </c>
      <c r="AV7" s="825" t="s">
        <v>5354</v>
      </c>
      <c r="AW7" s="853"/>
      <c r="AX7" s="825">
        <v>16204</v>
      </c>
      <c r="AY7" s="825" t="s">
        <v>5024</v>
      </c>
      <c r="AZ7" s="853"/>
      <c r="BA7" s="825">
        <v>17203</v>
      </c>
      <c r="BB7" s="825" t="s">
        <v>3466</v>
      </c>
      <c r="BC7" s="853"/>
      <c r="BD7" s="825">
        <v>18204</v>
      </c>
      <c r="BE7" s="825" t="s">
        <v>5792</v>
      </c>
      <c r="BF7" s="853"/>
      <c r="BG7" s="825">
        <v>19204</v>
      </c>
      <c r="BH7" s="825" t="s">
        <v>5855</v>
      </c>
      <c r="BI7" s="853"/>
      <c r="BJ7" s="825">
        <v>20203</v>
      </c>
      <c r="BK7" s="825" t="s">
        <v>4401</v>
      </c>
      <c r="BL7" s="853"/>
      <c r="BM7" s="825">
        <v>21203</v>
      </c>
      <c r="BN7" s="825" t="s">
        <v>3213</v>
      </c>
      <c r="BO7" s="853"/>
      <c r="BP7" s="825">
        <v>22103</v>
      </c>
      <c r="BQ7" s="825" t="s">
        <v>3372</v>
      </c>
      <c r="BR7" s="853"/>
      <c r="BS7" s="825">
        <v>23103</v>
      </c>
      <c r="BT7" s="825" t="s">
        <v>3706</v>
      </c>
      <c r="BU7" s="853"/>
      <c r="BV7" s="825">
        <v>24203</v>
      </c>
      <c r="BW7" s="825" t="s">
        <v>2787</v>
      </c>
      <c r="BX7" s="853"/>
      <c r="BY7" s="825">
        <v>25203</v>
      </c>
      <c r="BZ7" s="825" t="s">
        <v>4301</v>
      </c>
      <c r="CA7" s="853"/>
      <c r="CB7" s="825">
        <v>26103</v>
      </c>
      <c r="CC7" s="825" t="s">
        <v>5229</v>
      </c>
      <c r="CD7" s="853"/>
      <c r="CE7" s="825">
        <v>27104</v>
      </c>
      <c r="CF7" s="825" t="s">
        <v>6981</v>
      </c>
      <c r="CG7" s="853"/>
      <c r="CH7" s="825">
        <v>28105</v>
      </c>
      <c r="CI7" s="825" t="s">
        <v>7130</v>
      </c>
      <c r="CJ7" s="853"/>
      <c r="CK7" s="825">
        <v>29203</v>
      </c>
      <c r="CL7" s="825" t="s">
        <v>3544</v>
      </c>
      <c r="CM7" s="853"/>
      <c r="CN7" s="825">
        <v>30203</v>
      </c>
      <c r="CO7" s="825" t="s">
        <v>7423</v>
      </c>
      <c r="CP7" s="853"/>
      <c r="CQ7" s="825">
        <v>31203</v>
      </c>
      <c r="CR7" s="825" t="s">
        <v>7512</v>
      </c>
      <c r="CS7" s="853"/>
      <c r="CT7" s="825">
        <v>32203</v>
      </c>
      <c r="CU7" s="825" t="s">
        <v>3934</v>
      </c>
      <c r="CV7" s="853"/>
      <c r="CW7" s="825">
        <v>33103</v>
      </c>
      <c r="CX7" s="825" t="s">
        <v>901</v>
      </c>
      <c r="CY7" s="853"/>
      <c r="CZ7" s="825">
        <v>34103</v>
      </c>
      <c r="DA7" s="825" t="s">
        <v>318</v>
      </c>
      <c r="DB7" s="853"/>
      <c r="DC7" s="825">
        <v>35203</v>
      </c>
      <c r="DD7" s="825" t="s">
        <v>7991</v>
      </c>
      <c r="DE7" s="853"/>
      <c r="DF7" s="825">
        <v>36203</v>
      </c>
      <c r="DG7" s="825" t="s">
        <v>2809</v>
      </c>
      <c r="DH7" s="853"/>
      <c r="DI7" s="825">
        <v>37203</v>
      </c>
      <c r="DJ7" s="825" t="s">
        <v>8093</v>
      </c>
      <c r="DK7" s="853"/>
      <c r="DL7" s="825">
        <v>38203</v>
      </c>
      <c r="DM7" s="825" t="s">
        <v>8253</v>
      </c>
      <c r="DN7" s="853"/>
      <c r="DO7" s="825">
        <v>39203</v>
      </c>
      <c r="DP7" s="825" t="s">
        <v>7662</v>
      </c>
      <c r="DQ7" s="853"/>
      <c r="DR7" s="825">
        <v>40105</v>
      </c>
      <c r="DS7" s="825" t="s">
        <v>4579</v>
      </c>
      <c r="DT7" s="853"/>
      <c r="DU7" s="825">
        <v>41203</v>
      </c>
      <c r="DV7" s="825" t="s">
        <v>7239</v>
      </c>
      <c r="DW7" s="853"/>
      <c r="DX7" s="825">
        <v>42203</v>
      </c>
      <c r="DY7" s="825" t="s">
        <v>3454</v>
      </c>
      <c r="DZ7" s="853"/>
      <c r="EA7" s="825">
        <v>43103</v>
      </c>
      <c r="EB7" s="825" t="s">
        <v>2211</v>
      </c>
      <c r="EC7" s="853"/>
      <c r="ED7" s="825">
        <v>44203</v>
      </c>
      <c r="EE7" s="825" t="s">
        <v>8815</v>
      </c>
      <c r="EF7" s="853"/>
      <c r="EG7" s="825">
        <v>45203</v>
      </c>
      <c r="EH7" s="825" t="s">
        <v>3740</v>
      </c>
      <c r="EI7" s="853"/>
      <c r="EJ7" s="825">
        <v>46204</v>
      </c>
      <c r="EK7" s="825" t="s">
        <v>4830</v>
      </c>
      <c r="EM7" s="825">
        <v>47207</v>
      </c>
      <c r="EN7" s="825" t="s">
        <v>9061</v>
      </c>
      <c r="EP7" s="854">
        <v>372</v>
      </c>
      <c r="EQ7" s="825" t="s">
        <v>2907</v>
      </c>
      <c r="ES7" s="850" t="s">
        <v>1145</v>
      </c>
      <c r="ET7" s="850" t="s">
        <v>9716</v>
      </c>
      <c r="EU7" s="850" t="s">
        <v>1322</v>
      </c>
      <c r="EW7" s="851" t="s">
        <v>1587</v>
      </c>
      <c r="EX7" s="825" t="s">
        <v>1597</v>
      </c>
      <c r="EY7" s="853"/>
      <c r="EZ7" s="851" t="s">
        <v>211</v>
      </c>
      <c r="FA7" s="825" t="s">
        <v>2563</v>
      </c>
      <c r="FB7" s="853"/>
      <c r="FC7" s="851" t="s">
        <v>2819</v>
      </c>
      <c r="FD7" s="825" t="s">
        <v>2036</v>
      </c>
      <c r="FE7" s="853"/>
      <c r="FF7" s="851" t="s">
        <v>867</v>
      </c>
      <c r="FG7" s="825" t="s">
        <v>2990</v>
      </c>
      <c r="FH7" s="853"/>
      <c r="FI7" s="851" t="s">
        <v>3287</v>
      </c>
      <c r="FJ7" s="825" t="s">
        <v>3290</v>
      </c>
      <c r="FK7" s="853"/>
      <c r="FL7" s="851" t="s">
        <v>3562</v>
      </c>
      <c r="FM7" s="825" t="s">
        <v>2691</v>
      </c>
      <c r="FN7" s="853"/>
      <c r="FO7" s="851" t="s">
        <v>3711</v>
      </c>
      <c r="FP7" s="825" t="s">
        <v>3716</v>
      </c>
      <c r="FQ7" s="853"/>
      <c r="FR7" s="851" t="s">
        <v>1446</v>
      </c>
      <c r="FS7" s="825" t="s">
        <v>2408</v>
      </c>
      <c r="FT7" s="853"/>
      <c r="FU7" s="851" t="s">
        <v>4197</v>
      </c>
      <c r="FV7" s="825" t="s">
        <v>573</v>
      </c>
      <c r="FW7" s="853"/>
      <c r="FX7" s="825">
        <v>10203</v>
      </c>
      <c r="FY7" s="825" t="s">
        <v>4300</v>
      </c>
      <c r="FZ7" s="853"/>
      <c r="GA7" s="825">
        <v>11203</v>
      </c>
      <c r="GB7" s="825" t="s">
        <v>1059</v>
      </c>
      <c r="GC7" s="853"/>
      <c r="GD7" s="825">
        <v>12204</v>
      </c>
      <c r="GE7" s="825" t="s">
        <v>4790</v>
      </c>
      <c r="GF7" s="853"/>
      <c r="GG7" s="825">
        <v>13103</v>
      </c>
      <c r="GH7" s="825" t="s">
        <v>5052</v>
      </c>
      <c r="GI7" s="853"/>
      <c r="GJ7" s="825">
        <v>14204</v>
      </c>
      <c r="GK7" s="825" t="s">
        <v>1685</v>
      </c>
      <c r="GL7" s="853"/>
      <c r="GM7" s="825">
        <v>15205</v>
      </c>
      <c r="GN7" s="825" t="s">
        <v>5369</v>
      </c>
      <c r="GO7" s="853"/>
      <c r="GP7" s="825">
        <v>16204</v>
      </c>
      <c r="GQ7" s="825" t="s">
        <v>5024</v>
      </c>
      <c r="GR7" s="853"/>
      <c r="GS7" s="825">
        <v>17203</v>
      </c>
      <c r="GT7" s="825" t="s">
        <v>3466</v>
      </c>
      <c r="GU7" s="853"/>
      <c r="GV7" s="825">
        <v>18204</v>
      </c>
      <c r="GW7" s="825" t="s">
        <v>5792</v>
      </c>
      <c r="GX7" s="853"/>
      <c r="GY7" s="825">
        <v>19204</v>
      </c>
      <c r="GZ7" s="825" t="s">
        <v>5855</v>
      </c>
      <c r="HA7" s="853"/>
      <c r="HB7" s="825">
        <v>20203</v>
      </c>
      <c r="HC7" s="825" t="s">
        <v>4401</v>
      </c>
      <c r="HD7" s="853"/>
      <c r="HE7" s="825">
        <v>21203</v>
      </c>
      <c r="HF7" s="825" t="s">
        <v>3213</v>
      </c>
      <c r="HG7" s="853"/>
      <c r="HH7" s="825">
        <v>22206</v>
      </c>
      <c r="HI7" s="825" t="s">
        <v>6312</v>
      </c>
      <c r="HJ7" s="853"/>
      <c r="HK7" s="825">
        <v>23203</v>
      </c>
      <c r="HL7" s="825" t="s">
        <v>6401</v>
      </c>
      <c r="HM7" s="853"/>
      <c r="HN7" s="825">
        <v>24203</v>
      </c>
      <c r="HO7" s="825" t="s">
        <v>2787</v>
      </c>
      <c r="HP7" s="853"/>
      <c r="HQ7" s="825">
        <v>25203</v>
      </c>
      <c r="HR7" s="825" t="s">
        <v>4301</v>
      </c>
      <c r="HS7" s="853"/>
      <c r="HT7" s="825">
        <v>26203</v>
      </c>
      <c r="HU7" s="825" t="s">
        <v>5661</v>
      </c>
      <c r="HV7" s="853"/>
      <c r="HW7" s="825">
        <v>27204</v>
      </c>
      <c r="HX7" s="825" t="s">
        <v>7051</v>
      </c>
      <c r="HY7" s="853"/>
      <c r="HZ7" s="825">
        <v>28203</v>
      </c>
      <c r="IA7" s="825" t="s">
        <v>7146</v>
      </c>
      <c r="IB7" s="853"/>
      <c r="IC7" s="825">
        <v>29203</v>
      </c>
      <c r="ID7" s="825" t="s">
        <v>3544</v>
      </c>
      <c r="IE7" s="853"/>
      <c r="IF7" s="825">
        <v>30203</v>
      </c>
      <c r="IG7" s="825" t="s">
        <v>7423</v>
      </c>
      <c r="IH7" s="853"/>
      <c r="II7" s="825">
        <v>31203</v>
      </c>
      <c r="IJ7" s="825" t="s">
        <v>7512</v>
      </c>
      <c r="IK7" s="853"/>
      <c r="IL7" s="825">
        <v>32203</v>
      </c>
      <c r="IM7" s="825" t="s">
        <v>3934</v>
      </c>
      <c r="IN7" s="853"/>
      <c r="IO7" s="825">
        <v>33204</v>
      </c>
      <c r="IP7" s="825" t="s">
        <v>7706</v>
      </c>
      <c r="IQ7" s="853"/>
      <c r="IR7" s="825">
        <v>34204</v>
      </c>
      <c r="IS7" s="825" t="s">
        <v>5865</v>
      </c>
      <c r="IT7" s="853"/>
      <c r="IU7" s="825">
        <v>35203</v>
      </c>
      <c r="IV7" s="825" t="s">
        <v>7991</v>
      </c>
      <c r="IW7" s="853"/>
      <c r="IX7" s="825">
        <v>36203</v>
      </c>
      <c r="IY7" s="825" t="s">
        <v>2809</v>
      </c>
      <c r="IZ7" s="853"/>
      <c r="JA7" s="825">
        <v>37203</v>
      </c>
      <c r="JB7" s="825" t="s">
        <v>8093</v>
      </c>
      <c r="JC7" s="853"/>
      <c r="JD7" s="825">
        <v>38203</v>
      </c>
      <c r="JE7" s="825" t="s">
        <v>8253</v>
      </c>
      <c r="JF7" s="853"/>
      <c r="JG7" s="825">
        <v>39203</v>
      </c>
      <c r="JH7" s="825" t="s">
        <v>7662</v>
      </c>
      <c r="JI7" s="853"/>
      <c r="JJ7" s="825">
        <v>40204</v>
      </c>
      <c r="JK7" s="825" t="s">
        <v>8430</v>
      </c>
      <c r="JL7" s="853"/>
      <c r="JM7" s="825">
        <v>41203</v>
      </c>
      <c r="JN7" s="825" t="s">
        <v>7239</v>
      </c>
      <c r="JO7" s="853"/>
      <c r="JP7" s="825">
        <v>42203</v>
      </c>
      <c r="JQ7" s="825" t="s">
        <v>3454</v>
      </c>
      <c r="JR7" s="853"/>
      <c r="JS7" s="825">
        <v>43204</v>
      </c>
      <c r="JT7" s="825" t="s">
        <v>8716</v>
      </c>
      <c r="JU7" s="853"/>
      <c r="JV7" s="825">
        <v>44203</v>
      </c>
      <c r="JW7" s="825" t="s">
        <v>8815</v>
      </c>
      <c r="JX7" s="853"/>
      <c r="JY7" s="825">
        <v>45203</v>
      </c>
      <c r="JZ7" s="825" t="s">
        <v>3740</v>
      </c>
      <c r="KA7" s="853"/>
      <c r="KB7" s="825">
        <v>46204</v>
      </c>
      <c r="KC7" s="825" t="s">
        <v>4830</v>
      </c>
      <c r="KE7" s="825">
        <v>47207</v>
      </c>
      <c r="KF7" s="825" t="s">
        <v>9061</v>
      </c>
      <c r="KH7" s="851" t="s">
        <v>669</v>
      </c>
      <c r="KI7" s="825" t="s">
        <v>304</v>
      </c>
      <c r="KK7" s="851" t="s">
        <v>2967</v>
      </c>
      <c r="KL7" s="825" t="s">
        <v>1582</v>
      </c>
      <c r="KN7" s="825">
        <v>11103</v>
      </c>
      <c r="KO7" s="825" t="s">
        <v>4494</v>
      </c>
      <c r="KQ7" s="825">
        <v>12103</v>
      </c>
      <c r="KR7" s="825" t="s">
        <v>4772</v>
      </c>
      <c r="KT7" s="825">
        <v>14103</v>
      </c>
      <c r="KU7" s="825" t="s">
        <v>5223</v>
      </c>
      <c r="KW7" s="825">
        <v>14133</v>
      </c>
      <c r="KX7" s="825" t="s">
        <v>5255</v>
      </c>
      <c r="KZ7" s="825">
        <v>14153</v>
      </c>
      <c r="LA7" s="825" t="s">
        <v>1437</v>
      </c>
      <c r="LC7" s="825">
        <v>15103</v>
      </c>
      <c r="LD7" s="825" t="s">
        <v>5354</v>
      </c>
      <c r="LF7" s="825">
        <v>22103</v>
      </c>
      <c r="LG7" s="825" t="s">
        <v>3372</v>
      </c>
      <c r="LI7" s="825">
        <v>22140</v>
      </c>
      <c r="LJ7" s="825" t="s">
        <v>5249</v>
      </c>
      <c r="LL7" s="825">
        <v>23103</v>
      </c>
      <c r="LM7" s="825" t="s">
        <v>3706</v>
      </c>
      <c r="LO7" s="825">
        <v>26103</v>
      </c>
      <c r="LP7" s="825" t="s">
        <v>5229</v>
      </c>
      <c r="LR7" s="825">
        <v>27104</v>
      </c>
      <c r="LS7" s="825" t="s">
        <v>6981</v>
      </c>
      <c r="LU7" s="825">
        <v>27143</v>
      </c>
      <c r="LV7" s="825" t="s">
        <v>7038</v>
      </c>
      <c r="LX7" s="825">
        <v>28105</v>
      </c>
      <c r="LY7" s="825" t="s">
        <v>7130</v>
      </c>
      <c r="MA7" s="825">
        <v>33103</v>
      </c>
      <c r="MB7" s="825" t="s">
        <v>901</v>
      </c>
      <c r="MD7" s="825">
        <v>34103</v>
      </c>
      <c r="ME7" s="825" t="s">
        <v>318</v>
      </c>
      <c r="MG7" s="825">
        <v>40105</v>
      </c>
      <c r="MH7" s="825" t="s">
        <v>4579</v>
      </c>
      <c r="MI7" s="858"/>
      <c r="MJ7" s="825">
        <v>40133</v>
      </c>
      <c r="MK7" s="825" t="s">
        <v>2335</v>
      </c>
      <c r="MM7" s="825">
        <v>43103</v>
      </c>
      <c r="MN7" s="825" t="s">
        <v>2211</v>
      </c>
      <c r="MP7" s="854">
        <v>372</v>
      </c>
      <c r="MQ7" s="825" t="s">
        <v>2907</v>
      </c>
      <c r="MS7" s="855" t="s">
        <v>3798</v>
      </c>
      <c r="MT7" s="825" t="s">
        <v>5169</v>
      </c>
    </row>
    <row r="8" spans="1:358">
      <c r="B8" s="850" t="s">
        <v>14</v>
      </c>
      <c r="C8" s="850" t="s">
        <v>700</v>
      </c>
      <c r="E8" s="851" t="s">
        <v>1514</v>
      </c>
      <c r="F8" s="825" t="s">
        <v>1517</v>
      </c>
      <c r="G8" s="853"/>
      <c r="H8" s="851" t="s">
        <v>2132</v>
      </c>
      <c r="I8" s="825" t="s">
        <v>2570</v>
      </c>
      <c r="J8" s="853"/>
      <c r="K8" s="851" t="s">
        <v>2553</v>
      </c>
      <c r="L8" s="825" t="s">
        <v>2822</v>
      </c>
      <c r="M8" s="853"/>
      <c r="N8" s="851" t="s">
        <v>2969</v>
      </c>
      <c r="O8" s="825" t="s">
        <v>2972</v>
      </c>
      <c r="P8" s="853"/>
      <c r="Q8" s="851" t="s">
        <v>3293</v>
      </c>
      <c r="R8" s="825" t="s">
        <v>2998</v>
      </c>
      <c r="S8" s="853"/>
      <c r="T8" s="851" t="s">
        <v>3565</v>
      </c>
      <c r="U8" s="825" t="s">
        <v>3566</v>
      </c>
      <c r="V8" s="853"/>
      <c r="W8" s="851" t="s">
        <v>2370</v>
      </c>
      <c r="X8" s="825" t="s">
        <v>3717</v>
      </c>
      <c r="Y8" s="853"/>
      <c r="Z8" s="851" t="s">
        <v>2971</v>
      </c>
      <c r="AA8" s="825" t="s">
        <v>49</v>
      </c>
      <c r="AB8" s="853"/>
      <c r="AC8" s="851" t="s">
        <v>2649</v>
      </c>
      <c r="AD8" s="825" t="s">
        <v>2465</v>
      </c>
      <c r="AE8" s="853"/>
      <c r="AF8" s="825">
        <v>10204</v>
      </c>
      <c r="AG8" s="825" t="s">
        <v>3411</v>
      </c>
      <c r="AH8" s="853"/>
      <c r="AI8" s="825">
        <v>11104</v>
      </c>
      <c r="AJ8" s="825" t="s">
        <v>4498</v>
      </c>
      <c r="AK8" s="853"/>
      <c r="AL8" s="825">
        <v>12104</v>
      </c>
      <c r="AM8" s="825" t="s">
        <v>4775</v>
      </c>
      <c r="AN8" s="853"/>
      <c r="AO8" s="825">
        <v>13104</v>
      </c>
      <c r="AP8" s="825" t="s">
        <v>4460</v>
      </c>
      <c r="AQ8" s="853"/>
      <c r="AR8" s="825">
        <v>14104</v>
      </c>
      <c r="AS8" s="825" t="s">
        <v>969</v>
      </c>
      <c r="AT8" s="853"/>
      <c r="AU8" s="825">
        <v>15104</v>
      </c>
      <c r="AV8" s="825" t="s">
        <v>75</v>
      </c>
      <c r="AW8" s="853"/>
      <c r="AX8" s="825">
        <v>16205</v>
      </c>
      <c r="AY8" s="825" t="s">
        <v>3129</v>
      </c>
      <c r="AZ8" s="853"/>
      <c r="BA8" s="825">
        <v>17204</v>
      </c>
      <c r="BB8" s="825" t="s">
        <v>362</v>
      </c>
      <c r="BC8" s="853"/>
      <c r="BD8" s="825">
        <v>18205</v>
      </c>
      <c r="BE8" s="825" t="s">
        <v>812</v>
      </c>
      <c r="BF8" s="853"/>
      <c r="BG8" s="825">
        <v>19205</v>
      </c>
      <c r="BH8" s="825" t="s">
        <v>1082</v>
      </c>
      <c r="BI8" s="853"/>
      <c r="BJ8" s="825">
        <v>20204</v>
      </c>
      <c r="BK8" s="825" t="s">
        <v>624</v>
      </c>
      <c r="BL8" s="853"/>
      <c r="BM8" s="825">
        <v>21204</v>
      </c>
      <c r="BN8" s="825" t="s">
        <v>586</v>
      </c>
      <c r="BO8" s="853"/>
      <c r="BP8" s="825">
        <v>22138</v>
      </c>
      <c r="BQ8" s="825" t="s">
        <v>6304</v>
      </c>
      <c r="BR8" s="853"/>
      <c r="BS8" s="825">
        <v>23104</v>
      </c>
      <c r="BT8" s="825" t="s">
        <v>4228</v>
      </c>
      <c r="BU8" s="853"/>
      <c r="BV8" s="825">
        <v>24204</v>
      </c>
      <c r="BW8" s="825" t="s">
        <v>6594</v>
      </c>
      <c r="BX8" s="853"/>
      <c r="BY8" s="825">
        <v>25204</v>
      </c>
      <c r="BZ8" s="825" t="s">
        <v>6768</v>
      </c>
      <c r="CA8" s="853"/>
      <c r="CB8" s="825">
        <v>26104</v>
      </c>
      <c r="CC8" s="825" t="s">
        <v>6871</v>
      </c>
      <c r="CD8" s="853"/>
      <c r="CE8" s="825">
        <v>27106</v>
      </c>
      <c r="CF8" s="825" t="s">
        <v>823</v>
      </c>
      <c r="CG8" s="853"/>
      <c r="CH8" s="825">
        <v>28106</v>
      </c>
      <c r="CI8" s="825" t="s">
        <v>7134</v>
      </c>
      <c r="CJ8" s="853"/>
      <c r="CK8" s="825">
        <v>29204</v>
      </c>
      <c r="CL8" s="825" t="s">
        <v>7342</v>
      </c>
      <c r="CM8" s="853"/>
      <c r="CN8" s="825">
        <v>30204</v>
      </c>
      <c r="CO8" s="825" t="s">
        <v>3261</v>
      </c>
      <c r="CP8" s="853"/>
      <c r="CQ8" s="825">
        <v>31204</v>
      </c>
      <c r="CR8" s="825" t="s">
        <v>2251</v>
      </c>
      <c r="CS8" s="853"/>
      <c r="CT8" s="825">
        <v>32204</v>
      </c>
      <c r="CU8" s="825" t="s">
        <v>7589</v>
      </c>
      <c r="CV8" s="853"/>
      <c r="CW8" s="825">
        <v>33104</v>
      </c>
      <c r="CX8" s="825" t="s">
        <v>7703</v>
      </c>
      <c r="CY8" s="853"/>
      <c r="CZ8" s="825">
        <v>34104</v>
      </c>
      <c r="DA8" s="825" t="s">
        <v>4645</v>
      </c>
      <c r="DB8" s="853"/>
      <c r="DC8" s="825">
        <v>35204</v>
      </c>
      <c r="DD8" s="825" t="s">
        <v>7179</v>
      </c>
      <c r="DE8" s="853"/>
      <c r="DF8" s="825">
        <v>36204</v>
      </c>
      <c r="DG8" s="825" t="s">
        <v>8078</v>
      </c>
      <c r="DH8" s="853"/>
      <c r="DI8" s="825">
        <v>37204</v>
      </c>
      <c r="DJ8" s="825" t="s">
        <v>3398</v>
      </c>
      <c r="DK8" s="853"/>
      <c r="DL8" s="825">
        <v>38204</v>
      </c>
      <c r="DM8" s="825" t="s">
        <v>8256</v>
      </c>
      <c r="DN8" s="853"/>
      <c r="DO8" s="825">
        <v>39204</v>
      </c>
      <c r="DP8" s="825" t="s">
        <v>8338</v>
      </c>
      <c r="DQ8" s="853"/>
      <c r="DR8" s="825">
        <v>40106</v>
      </c>
      <c r="DS8" s="825" t="s">
        <v>7977</v>
      </c>
      <c r="DT8" s="853"/>
      <c r="DU8" s="825">
        <v>41204</v>
      </c>
      <c r="DV8" s="825" t="s">
        <v>8541</v>
      </c>
      <c r="DW8" s="853"/>
      <c r="DX8" s="825">
        <v>42204</v>
      </c>
      <c r="DY8" s="825" t="s">
        <v>6901</v>
      </c>
      <c r="DZ8" s="853"/>
      <c r="EA8" s="825">
        <v>43104</v>
      </c>
      <c r="EB8" s="825" t="s">
        <v>8709</v>
      </c>
      <c r="EC8" s="853"/>
      <c r="ED8" s="825">
        <v>44204</v>
      </c>
      <c r="EE8" s="825" t="s">
        <v>8817</v>
      </c>
      <c r="EF8" s="853"/>
      <c r="EG8" s="825">
        <v>45204</v>
      </c>
      <c r="EH8" s="825" t="s">
        <v>8886</v>
      </c>
      <c r="EI8" s="853"/>
      <c r="EJ8" s="825">
        <v>46206</v>
      </c>
      <c r="EK8" s="825" t="s">
        <v>7517</v>
      </c>
      <c r="EM8" s="825">
        <v>47208</v>
      </c>
      <c r="EN8" s="825" t="s">
        <v>328</v>
      </c>
      <c r="EP8" s="855" t="s">
        <v>3798</v>
      </c>
      <c r="EQ8" s="825" t="s">
        <v>5169</v>
      </c>
      <c r="ES8" s="850" t="s">
        <v>14</v>
      </c>
      <c r="ET8" s="850" t="s">
        <v>7903</v>
      </c>
      <c r="EU8" s="850" t="s">
        <v>700</v>
      </c>
      <c r="EW8" s="851" t="s">
        <v>985</v>
      </c>
      <c r="EX8" s="825" t="s">
        <v>578</v>
      </c>
      <c r="EY8" s="853"/>
      <c r="EZ8" s="851" t="s">
        <v>2132</v>
      </c>
      <c r="FA8" s="825" t="s">
        <v>2570</v>
      </c>
      <c r="FB8" s="853"/>
      <c r="FC8" s="851" t="s">
        <v>2553</v>
      </c>
      <c r="FD8" s="825" t="s">
        <v>2822</v>
      </c>
      <c r="FE8" s="853"/>
      <c r="FF8" s="851" t="s">
        <v>2997</v>
      </c>
      <c r="FG8" s="825" t="s">
        <v>405</v>
      </c>
      <c r="FH8" s="853"/>
      <c r="FI8" s="851" t="s">
        <v>3293</v>
      </c>
      <c r="FJ8" s="825" t="s">
        <v>2998</v>
      </c>
      <c r="FK8" s="853"/>
      <c r="FL8" s="851" t="s">
        <v>3565</v>
      </c>
      <c r="FM8" s="825" t="s">
        <v>3566</v>
      </c>
      <c r="FN8" s="853"/>
      <c r="FO8" s="851" t="s">
        <v>2370</v>
      </c>
      <c r="FP8" s="825" t="s">
        <v>3717</v>
      </c>
      <c r="FQ8" s="853"/>
      <c r="FR8" s="851" t="s">
        <v>2971</v>
      </c>
      <c r="FS8" s="825" t="s">
        <v>49</v>
      </c>
      <c r="FT8" s="853"/>
      <c r="FU8" s="851" t="s">
        <v>2649</v>
      </c>
      <c r="FV8" s="825" t="s">
        <v>2465</v>
      </c>
      <c r="FW8" s="853"/>
      <c r="FX8" s="825">
        <v>10204</v>
      </c>
      <c r="FY8" s="825" t="s">
        <v>3411</v>
      </c>
      <c r="FZ8" s="853"/>
      <c r="GA8" s="825">
        <v>11206</v>
      </c>
      <c r="GB8" s="825" t="s">
        <v>2431</v>
      </c>
      <c r="GC8" s="853"/>
      <c r="GD8" s="825">
        <v>12205</v>
      </c>
      <c r="GE8" s="825" t="s">
        <v>3587</v>
      </c>
      <c r="GF8" s="853"/>
      <c r="GG8" s="825">
        <v>13104</v>
      </c>
      <c r="GH8" s="825" t="s">
        <v>4460</v>
      </c>
      <c r="GI8" s="853"/>
      <c r="GJ8" s="825">
        <v>14205</v>
      </c>
      <c r="GK8" s="825" t="s">
        <v>5288</v>
      </c>
      <c r="GL8" s="853"/>
      <c r="GM8" s="825">
        <v>15206</v>
      </c>
      <c r="GN8" s="825" t="s">
        <v>5371</v>
      </c>
      <c r="GO8" s="853"/>
      <c r="GP8" s="825">
        <v>16205</v>
      </c>
      <c r="GQ8" s="825" t="s">
        <v>3129</v>
      </c>
      <c r="GR8" s="853"/>
      <c r="GS8" s="825">
        <v>17204</v>
      </c>
      <c r="GT8" s="825" t="s">
        <v>362</v>
      </c>
      <c r="GU8" s="853"/>
      <c r="GV8" s="825">
        <v>18205</v>
      </c>
      <c r="GW8" s="825" t="s">
        <v>812</v>
      </c>
      <c r="GX8" s="853"/>
      <c r="GY8" s="825">
        <v>19205</v>
      </c>
      <c r="GZ8" s="825" t="s">
        <v>1082</v>
      </c>
      <c r="HA8" s="853"/>
      <c r="HB8" s="825">
        <v>20204</v>
      </c>
      <c r="HC8" s="825" t="s">
        <v>624</v>
      </c>
      <c r="HD8" s="853"/>
      <c r="HE8" s="825">
        <v>21204</v>
      </c>
      <c r="HF8" s="825" t="s">
        <v>586</v>
      </c>
      <c r="HG8" s="853"/>
      <c r="HH8" s="825">
        <v>22207</v>
      </c>
      <c r="HI8" s="825" t="s">
        <v>6315</v>
      </c>
      <c r="HJ8" s="853"/>
      <c r="HK8" s="825">
        <v>23204</v>
      </c>
      <c r="HL8" s="825" t="s">
        <v>6404</v>
      </c>
      <c r="HM8" s="853"/>
      <c r="HN8" s="825">
        <v>24204</v>
      </c>
      <c r="HO8" s="825" t="s">
        <v>6594</v>
      </c>
      <c r="HP8" s="853"/>
      <c r="HQ8" s="825">
        <v>25204</v>
      </c>
      <c r="HR8" s="825" t="s">
        <v>6768</v>
      </c>
      <c r="HS8" s="853"/>
      <c r="HT8" s="825">
        <v>26204</v>
      </c>
      <c r="HU8" s="825" t="s">
        <v>6889</v>
      </c>
      <c r="HV8" s="853"/>
      <c r="HW8" s="825">
        <v>27205</v>
      </c>
      <c r="HX8" s="825" t="s">
        <v>7052</v>
      </c>
      <c r="HY8" s="853"/>
      <c r="HZ8" s="825">
        <v>28204</v>
      </c>
      <c r="IA8" s="825" t="s">
        <v>7151</v>
      </c>
      <c r="IB8" s="853"/>
      <c r="IC8" s="825">
        <v>29204</v>
      </c>
      <c r="ID8" s="825" t="s">
        <v>7342</v>
      </c>
      <c r="IE8" s="853"/>
      <c r="IF8" s="825">
        <v>30204</v>
      </c>
      <c r="IG8" s="825" t="s">
        <v>3261</v>
      </c>
      <c r="IH8" s="853"/>
      <c r="II8" s="825">
        <v>31204</v>
      </c>
      <c r="IJ8" s="825" t="s">
        <v>2251</v>
      </c>
      <c r="IK8" s="853"/>
      <c r="IL8" s="825">
        <v>32204</v>
      </c>
      <c r="IM8" s="825" t="s">
        <v>7589</v>
      </c>
      <c r="IN8" s="853"/>
      <c r="IO8" s="825">
        <v>33205</v>
      </c>
      <c r="IP8" s="825" t="s">
        <v>5573</v>
      </c>
      <c r="IQ8" s="853"/>
      <c r="IR8" s="825">
        <v>34205</v>
      </c>
      <c r="IS8" s="825" t="s">
        <v>7855</v>
      </c>
      <c r="IT8" s="853"/>
      <c r="IU8" s="825">
        <v>35204</v>
      </c>
      <c r="IV8" s="825" t="s">
        <v>7179</v>
      </c>
      <c r="IW8" s="853"/>
      <c r="IX8" s="825">
        <v>36204</v>
      </c>
      <c r="IY8" s="825" t="s">
        <v>8078</v>
      </c>
      <c r="IZ8" s="853"/>
      <c r="JA8" s="825">
        <v>37204</v>
      </c>
      <c r="JB8" s="825" t="s">
        <v>3398</v>
      </c>
      <c r="JC8" s="853"/>
      <c r="JD8" s="825">
        <v>38204</v>
      </c>
      <c r="JE8" s="825" t="s">
        <v>8256</v>
      </c>
      <c r="JF8" s="853"/>
      <c r="JG8" s="825">
        <v>39204</v>
      </c>
      <c r="JH8" s="825" t="s">
        <v>8338</v>
      </c>
      <c r="JI8" s="853"/>
      <c r="JJ8" s="825">
        <v>40205</v>
      </c>
      <c r="JK8" s="825" t="s">
        <v>3663</v>
      </c>
      <c r="JL8" s="853"/>
      <c r="JM8" s="825">
        <v>41204</v>
      </c>
      <c r="JN8" s="825" t="s">
        <v>8541</v>
      </c>
      <c r="JO8" s="853"/>
      <c r="JP8" s="825">
        <v>42204</v>
      </c>
      <c r="JQ8" s="825" t="s">
        <v>6901</v>
      </c>
      <c r="JR8" s="853"/>
      <c r="JS8" s="825">
        <v>43205</v>
      </c>
      <c r="JT8" s="825" t="s">
        <v>6854</v>
      </c>
      <c r="JU8" s="853"/>
      <c r="JV8" s="825">
        <v>44204</v>
      </c>
      <c r="JW8" s="825" t="s">
        <v>8817</v>
      </c>
      <c r="JX8" s="853"/>
      <c r="JY8" s="825">
        <v>45204</v>
      </c>
      <c r="JZ8" s="825" t="s">
        <v>8886</v>
      </c>
      <c r="KA8" s="853"/>
      <c r="KB8" s="825">
        <v>46206</v>
      </c>
      <c r="KC8" s="825" t="s">
        <v>7517</v>
      </c>
      <c r="KE8" s="825">
        <v>47208</v>
      </c>
      <c r="KF8" s="825" t="s">
        <v>328</v>
      </c>
      <c r="KH8" s="851" t="s">
        <v>1514</v>
      </c>
      <c r="KI8" s="825" t="s">
        <v>1517</v>
      </c>
      <c r="KK8" s="851" t="s">
        <v>2969</v>
      </c>
      <c r="KL8" s="825" t="s">
        <v>2972</v>
      </c>
      <c r="KN8" s="825">
        <v>11104</v>
      </c>
      <c r="KO8" s="825" t="s">
        <v>4498</v>
      </c>
      <c r="KQ8" s="825">
        <v>12104</v>
      </c>
      <c r="KR8" s="825" t="s">
        <v>4775</v>
      </c>
      <c r="KT8" s="825">
        <v>14104</v>
      </c>
      <c r="KU8" s="825" t="s">
        <v>969</v>
      </c>
      <c r="KW8" s="825">
        <v>14134</v>
      </c>
      <c r="KX8" s="825" t="s">
        <v>5260</v>
      </c>
      <c r="LC8" s="825">
        <v>15104</v>
      </c>
      <c r="LD8" s="825" t="s">
        <v>75</v>
      </c>
      <c r="LL8" s="825">
        <v>23104</v>
      </c>
      <c r="LM8" s="825" t="s">
        <v>4228</v>
      </c>
      <c r="LO8" s="825">
        <v>26104</v>
      </c>
      <c r="LP8" s="825" t="s">
        <v>6871</v>
      </c>
      <c r="LR8" s="825">
        <v>27106</v>
      </c>
      <c r="LS8" s="825" t="s">
        <v>823</v>
      </c>
      <c r="LU8" s="825">
        <v>27144</v>
      </c>
      <c r="LV8" s="825" t="s">
        <v>3027</v>
      </c>
      <c r="LX8" s="825">
        <v>28106</v>
      </c>
      <c r="LY8" s="825" t="s">
        <v>7134</v>
      </c>
      <c r="MA8" s="825">
        <v>33104</v>
      </c>
      <c r="MB8" s="825" t="s">
        <v>7703</v>
      </c>
      <c r="MD8" s="825">
        <v>34104</v>
      </c>
      <c r="ME8" s="825" t="s">
        <v>4645</v>
      </c>
      <c r="MG8" s="825">
        <v>40106</v>
      </c>
      <c r="MH8" s="825" t="s">
        <v>7977</v>
      </c>
      <c r="MI8" s="858"/>
      <c r="MJ8" s="825">
        <v>40134</v>
      </c>
      <c r="MK8" s="825" t="s">
        <v>1716</v>
      </c>
      <c r="MM8" s="825">
        <v>43104</v>
      </c>
      <c r="MN8" s="825" t="s">
        <v>8709</v>
      </c>
      <c r="MP8" s="855" t="s">
        <v>3798</v>
      </c>
      <c r="MQ8" s="825" t="s">
        <v>5169</v>
      </c>
      <c r="MS8" s="855" t="s">
        <v>9258</v>
      </c>
      <c r="MT8" s="825" t="s">
        <v>2067</v>
      </c>
    </row>
    <row r="9" spans="1:358">
      <c r="B9" s="850" t="s">
        <v>258</v>
      </c>
      <c r="C9" s="850" t="s">
        <v>1324</v>
      </c>
      <c r="E9" s="851" t="s">
        <v>70</v>
      </c>
      <c r="F9" s="825" t="s">
        <v>1523</v>
      </c>
      <c r="G9" s="853"/>
      <c r="H9" s="851" t="s">
        <v>2394</v>
      </c>
      <c r="I9" s="825" t="s">
        <v>2571</v>
      </c>
      <c r="J9" s="853"/>
      <c r="K9" s="851" t="s">
        <v>1440</v>
      </c>
      <c r="L9" s="825" t="s">
        <v>2828</v>
      </c>
      <c r="M9" s="853"/>
      <c r="N9" s="851" t="s">
        <v>1423</v>
      </c>
      <c r="O9" s="825" t="s">
        <v>2975</v>
      </c>
      <c r="P9" s="853"/>
      <c r="Q9" s="851" t="s">
        <v>3302</v>
      </c>
      <c r="R9" s="825" t="s">
        <v>1859</v>
      </c>
      <c r="S9" s="853"/>
      <c r="T9" s="851" t="s">
        <v>3569</v>
      </c>
      <c r="U9" s="825" t="s">
        <v>3573</v>
      </c>
      <c r="V9" s="853"/>
      <c r="W9" s="851" t="s">
        <v>1827</v>
      </c>
      <c r="X9" s="825" t="s">
        <v>3719</v>
      </c>
      <c r="Y9" s="853"/>
      <c r="Z9" s="851" t="s">
        <v>2970</v>
      </c>
      <c r="AA9" s="825" t="s">
        <v>3965</v>
      </c>
      <c r="AB9" s="853"/>
      <c r="AC9" s="851" t="s">
        <v>3451</v>
      </c>
      <c r="AD9" s="825" t="s">
        <v>473</v>
      </c>
      <c r="AE9" s="853"/>
      <c r="AF9" s="825">
        <v>10205</v>
      </c>
      <c r="AG9" s="825" t="s">
        <v>4311</v>
      </c>
      <c r="AH9" s="853"/>
      <c r="AI9" s="825">
        <v>11105</v>
      </c>
      <c r="AJ9" s="825" t="s">
        <v>4499</v>
      </c>
      <c r="AK9" s="853"/>
      <c r="AL9" s="825">
        <v>12105</v>
      </c>
      <c r="AM9" s="825" t="s">
        <v>3058</v>
      </c>
      <c r="AN9" s="853"/>
      <c r="AO9" s="825">
        <v>13105</v>
      </c>
      <c r="AP9" s="825" t="s">
        <v>1387</v>
      </c>
      <c r="AQ9" s="853"/>
      <c r="AR9" s="825">
        <v>14105</v>
      </c>
      <c r="AS9" s="825" t="s">
        <v>3054</v>
      </c>
      <c r="AT9" s="853"/>
      <c r="AU9" s="825">
        <v>15105</v>
      </c>
      <c r="AV9" s="825" t="s">
        <v>5360</v>
      </c>
      <c r="AW9" s="853"/>
      <c r="AX9" s="825">
        <v>16206</v>
      </c>
      <c r="AY9" s="825" t="s">
        <v>1728</v>
      </c>
      <c r="AZ9" s="853"/>
      <c r="BA9" s="825">
        <v>17205</v>
      </c>
      <c r="BB9" s="825" t="s">
        <v>5687</v>
      </c>
      <c r="BC9" s="853"/>
      <c r="BD9" s="825">
        <v>18206</v>
      </c>
      <c r="BE9" s="825" t="s">
        <v>3725</v>
      </c>
      <c r="BF9" s="853"/>
      <c r="BG9" s="825">
        <v>19206</v>
      </c>
      <c r="BH9" s="825" t="s">
        <v>5861</v>
      </c>
      <c r="BI9" s="853"/>
      <c r="BJ9" s="825">
        <v>20205</v>
      </c>
      <c r="BK9" s="825" t="s">
        <v>1760</v>
      </c>
      <c r="BL9" s="853"/>
      <c r="BM9" s="825">
        <v>21205</v>
      </c>
      <c r="BN9" s="825" t="s">
        <v>3237</v>
      </c>
      <c r="BO9" s="853"/>
      <c r="BP9" s="825">
        <v>22139</v>
      </c>
      <c r="BQ9" s="825" t="s">
        <v>3193</v>
      </c>
      <c r="BR9" s="853"/>
      <c r="BS9" s="825">
        <v>23105</v>
      </c>
      <c r="BT9" s="825" t="s">
        <v>6388</v>
      </c>
      <c r="BU9" s="853"/>
      <c r="BV9" s="825">
        <v>24205</v>
      </c>
      <c r="BW9" s="825" t="s">
        <v>6548</v>
      </c>
      <c r="BX9" s="853"/>
      <c r="BY9" s="825">
        <v>25206</v>
      </c>
      <c r="BZ9" s="825" t="s">
        <v>3160</v>
      </c>
      <c r="CA9" s="853"/>
      <c r="CB9" s="825">
        <v>26105</v>
      </c>
      <c r="CC9" s="825" t="s">
        <v>993</v>
      </c>
      <c r="CD9" s="853"/>
      <c r="CE9" s="825">
        <v>27107</v>
      </c>
      <c r="CF9" s="825" t="s">
        <v>6988</v>
      </c>
      <c r="CG9" s="853"/>
      <c r="CH9" s="825">
        <v>28107</v>
      </c>
      <c r="CI9" s="825" t="s">
        <v>6224</v>
      </c>
      <c r="CJ9" s="853"/>
      <c r="CK9" s="825">
        <v>29205</v>
      </c>
      <c r="CL9" s="825" t="s">
        <v>7346</v>
      </c>
      <c r="CM9" s="853"/>
      <c r="CN9" s="825">
        <v>30205</v>
      </c>
      <c r="CO9" s="825" t="s">
        <v>6014</v>
      </c>
      <c r="CP9" s="853"/>
      <c r="CQ9" s="825">
        <v>31302</v>
      </c>
      <c r="CR9" s="825" t="s">
        <v>6400</v>
      </c>
      <c r="CS9" s="853"/>
      <c r="CT9" s="825">
        <v>32205</v>
      </c>
      <c r="CU9" s="825" t="s">
        <v>7592</v>
      </c>
      <c r="CV9" s="853"/>
      <c r="CW9" s="825">
        <v>33202</v>
      </c>
      <c r="CX9" s="825" t="s">
        <v>5560</v>
      </c>
      <c r="CY9" s="853"/>
      <c r="CZ9" s="825">
        <v>34105</v>
      </c>
      <c r="DA9" s="825" t="s">
        <v>5899</v>
      </c>
      <c r="DB9" s="853"/>
      <c r="DC9" s="825">
        <v>35206</v>
      </c>
      <c r="DD9" s="825" t="s">
        <v>7995</v>
      </c>
      <c r="DE9" s="853"/>
      <c r="DF9" s="825">
        <v>36205</v>
      </c>
      <c r="DG9" s="825" t="s">
        <v>8081</v>
      </c>
      <c r="DH9" s="853"/>
      <c r="DI9" s="825">
        <v>37205</v>
      </c>
      <c r="DJ9" s="825" t="s">
        <v>6414</v>
      </c>
      <c r="DK9" s="853"/>
      <c r="DL9" s="825">
        <v>38205</v>
      </c>
      <c r="DM9" s="825" t="s">
        <v>1879</v>
      </c>
      <c r="DN9" s="853"/>
      <c r="DO9" s="825">
        <v>39205</v>
      </c>
      <c r="DP9" s="825" t="s">
        <v>8339</v>
      </c>
      <c r="DQ9" s="853"/>
      <c r="DR9" s="825">
        <v>40107</v>
      </c>
      <c r="DS9" s="825" t="s">
        <v>7256</v>
      </c>
      <c r="DT9" s="853"/>
      <c r="DU9" s="825">
        <v>41205</v>
      </c>
      <c r="DV9" s="825" t="s">
        <v>8543</v>
      </c>
      <c r="DW9" s="853"/>
      <c r="DX9" s="825">
        <v>42205</v>
      </c>
      <c r="DY9" s="825" t="s">
        <v>5598</v>
      </c>
      <c r="DZ9" s="853"/>
      <c r="EA9" s="825">
        <v>43105</v>
      </c>
      <c r="EB9" s="825" t="s">
        <v>6282</v>
      </c>
      <c r="EC9" s="853"/>
      <c r="ED9" s="825">
        <v>44205</v>
      </c>
      <c r="EE9" s="825" t="s">
        <v>8819</v>
      </c>
      <c r="EF9" s="853"/>
      <c r="EG9" s="825">
        <v>45205</v>
      </c>
      <c r="EH9" s="825" t="s">
        <v>1748</v>
      </c>
      <c r="EI9" s="853"/>
      <c r="EJ9" s="825">
        <v>46208</v>
      </c>
      <c r="EK9" s="825" t="s">
        <v>2296</v>
      </c>
      <c r="EM9" s="825">
        <v>47209</v>
      </c>
      <c r="EN9" s="825" t="s">
        <v>8534</v>
      </c>
      <c r="EP9" s="855" t="s">
        <v>9258</v>
      </c>
      <c r="EQ9" s="825" t="s">
        <v>2067</v>
      </c>
      <c r="ES9" s="850" t="s">
        <v>258</v>
      </c>
      <c r="ET9" s="850" t="s">
        <v>9717</v>
      </c>
      <c r="EU9" s="850" t="s">
        <v>1324</v>
      </c>
      <c r="EW9" s="851" t="s">
        <v>398</v>
      </c>
      <c r="EX9" s="825" t="s">
        <v>1599</v>
      </c>
      <c r="EY9" s="853"/>
      <c r="EZ9" s="851" t="s">
        <v>2394</v>
      </c>
      <c r="FA9" s="825" t="s">
        <v>2571</v>
      </c>
      <c r="FB9" s="853"/>
      <c r="FC9" s="851" t="s">
        <v>1440</v>
      </c>
      <c r="FD9" s="825" t="s">
        <v>2828</v>
      </c>
      <c r="FE9" s="853"/>
      <c r="FF9" s="851" t="s">
        <v>3001</v>
      </c>
      <c r="FG9" s="825" t="s">
        <v>3006</v>
      </c>
      <c r="FH9" s="853"/>
      <c r="FI9" s="851" t="s">
        <v>3302</v>
      </c>
      <c r="FJ9" s="825" t="s">
        <v>1859</v>
      </c>
      <c r="FK9" s="853"/>
      <c r="FL9" s="851" t="s">
        <v>3569</v>
      </c>
      <c r="FM9" s="825" t="s">
        <v>3573</v>
      </c>
      <c r="FN9" s="853"/>
      <c r="FO9" s="851" t="s">
        <v>1827</v>
      </c>
      <c r="FP9" s="825" t="s">
        <v>3719</v>
      </c>
      <c r="FQ9" s="853"/>
      <c r="FR9" s="851" t="s">
        <v>2970</v>
      </c>
      <c r="FS9" s="825" t="s">
        <v>3965</v>
      </c>
      <c r="FT9" s="853"/>
      <c r="FU9" s="851" t="s">
        <v>3451</v>
      </c>
      <c r="FV9" s="825" t="s">
        <v>473</v>
      </c>
      <c r="FW9" s="853"/>
      <c r="FX9" s="825">
        <v>10205</v>
      </c>
      <c r="FY9" s="825" t="s">
        <v>4311</v>
      </c>
      <c r="FZ9" s="853"/>
      <c r="GA9" s="825">
        <v>11207</v>
      </c>
      <c r="GB9" s="825" t="s">
        <v>4264</v>
      </c>
      <c r="GC9" s="853"/>
      <c r="GD9" s="825">
        <v>12206</v>
      </c>
      <c r="GE9" s="825" t="s">
        <v>4797</v>
      </c>
      <c r="GF9" s="853"/>
      <c r="GG9" s="825">
        <v>13105</v>
      </c>
      <c r="GH9" s="825" t="s">
        <v>1387</v>
      </c>
      <c r="GI9" s="853"/>
      <c r="GJ9" s="825">
        <v>14206</v>
      </c>
      <c r="GK9" s="825" t="s">
        <v>2818</v>
      </c>
      <c r="GL9" s="853"/>
      <c r="GM9" s="825">
        <v>15208</v>
      </c>
      <c r="GN9" s="825" t="s">
        <v>1640</v>
      </c>
      <c r="GO9" s="853"/>
      <c r="GP9" s="825">
        <v>16206</v>
      </c>
      <c r="GQ9" s="825" t="s">
        <v>1728</v>
      </c>
      <c r="GR9" s="853"/>
      <c r="GS9" s="825">
        <v>17205</v>
      </c>
      <c r="GT9" s="825" t="s">
        <v>5687</v>
      </c>
      <c r="GU9" s="853"/>
      <c r="GV9" s="825">
        <v>18206</v>
      </c>
      <c r="GW9" s="825" t="s">
        <v>3725</v>
      </c>
      <c r="GX9" s="853"/>
      <c r="GY9" s="825">
        <v>19206</v>
      </c>
      <c r="GZ9" s="825" t="s">
        <v>5861</v>
      </c>
      <c r="HA9" s="853"/>
      <c r="HB9" s="825">
        <v>20205</v>
      </c>
      <c r="HC9" s="825" t="s">
        <v>1760</v>
      </c>
      <c r="HD9" s="853"/>
      <c r="HE9" s="825">
        <v>21205</v>
      </c>
      <c r="HF9" s="825" t="s">
        <v>3237</v>
      </c>
      <c r="HG9" s="853"/>
      <c r="HH9" s="825">
        <v>22208</v>
      </c>
      <c r="HI9" s="825" t="s">
        <v>3502</v>
      </c>
      <c r="HJ9" s="853"/>
      <c r="HK9" s="825">
        <v>23205</v>
      </c>
      <c r="HL9" s="825" t="s">
        <v>6406</v>
      </c>
      <c r="HM9" s="853"/>
      <c r="HN9" s="825">
        <v>24205</v>
      </c>
      <c r="HO9" s="825" t="s">
        <v>6548</v>
      </c>
      <c r="HP9" s="853"/>
      <c r="HQ9" s="825">
        <v>25206</v>
      </c>
      <c r="HR9" s="825" t="s">
        <v>3160</v>
      </c>
      <c r="HS9" s="853"/>
      <c r="HT9" s="825">
        <v>26205</v>
      </c>
      <c r="HU9" s="825" t="s">
        <v>6891</v>
      </c>
      <c r="HV9" s="853"/>
      <c r="HW9" s="825">
        <v>27206</v>
      </c>
      <c r="HX9" s="825" t="s">
        <v>4022</v>
      </c>
      <c r="HY9" s="853"/>
      <c r="HZ9" s="825">
        <v>28205</v>
      </c>
      <c r="IA9" s="825" t="s">
        <v>5174</v>
      </c>
      <c r="IB9" s="853"/>
      <c r="IC9" s="825">
        <v>29205</v>
      </c>
      <c r="ID9" s="825" t="s">
        <v>7346</v>
      </c>
      <c r="IE9" s="853"/>
      <c r="IF9" s="825">
        <v>30205</v>
      </c>
      <c r="IG9" s="825" t="s">
        <v>6014</v>
      </c>
      <c r="IH9" s="853"/>
      <c r="II9" s="825">
        <v>31302</v>
      </c>
      <c r="IJ9" s="825" t="s">
        <v>6400</v>
      </c>
      <c r="IK9" s="853"/>
      <c r="IL9" s="825">
        <v>32205</v>
      </c>
      <c r="IM9" s="825" t="s">
        <v>7592</v>
      </c>
      <c r="IN9" s="853"/>
      <c r="IO9" s="825">
        <v>33207</v>
      </c>
      <c r="IP9" s="825" t="s">
        <v>6593</v>
      </c>
      <c r="IQ9" s="853"/>
      <c r="IR9" s="825">
        <v>34207</v>
      </c>
      <c r="IS9" s="825" t="s">
        <v>7858</v>
      </c>
      <c r="IT9" s="853"/>
      <c r="IU9" s="825">
        <v>35206</v>
      </c>
      <c r="IV9" s="825" t="s">
        <v>7995</v>
      </c>
      <c r="IW9" s="853"/>
      <c r="IX9" s="825">
        <v>36205</v>
      </c>
      <c r="IY9" s="825" t="s">
        <v>8081</v>
      </c>
      <c r="IZ9" s="853"/>
      <c r="JA9" s="825">
        <v>37205</v>
      </c>
      <c r="JB9" s="825" t="s">
        <v>6414</v>
      </c>
      <c r="JC9" s="853"/>
      <c r="JD9" s="825">
        <v>38205</v>
      </c>
      <c r="JE9" s="825" t="s">
        <v>1879</v>
      </c>
      <c r="JF9" s="853"/>
      <c r="JG9" s="825">
        <v>39205</v>
      </c>
      <c r="JH9" s="825" t="s">
        <v>8339</v>
      </c>
      <c r="JI9" s="853"/>
      <c r="JJ9" s="825">
        <v>40206</v>
      </c>
      <c r="JK9" s="825" t="s">
        <v>8431</v>
      </c>
      <c r="JL9" s="853"/>
      <c r="JM9" s="825">
        <v>41205</v>
      </c>
      <c r="JN9" s="825" t="s">
        <v>8543</v>
      </c>
      <c r="JO9" s="853"/>
      <c r="JP9" s="825">
        <v>42205</v>
      </c>
      <c r="JQ9" s="825" t="s">
        <v>5598</v>
      </c>
      <c r="JR9" s="853"/>
      <c r="JS9" s="825">
        <v>43206</v>
      </c>
      <c r="JT9" s="825" t="s">
        <v>687</v>
      </c>
      <c r="JU9" s="853"/>
      <c r="JV9" s="825">
        <v>44205</v>
      </c>
      <c r="JW9" s="825" t="s">
        <v>8819</v>
      </c>
      <c r="JX9" s="853"/>
      <c r="JY9" s="825">
        <v>45205</v>
      </c>
      <c r="JZ9" s="825" t="s">
        <v>1748</v>
      </c>
      <c r="KA9" s="853"/>
      <c r="KB9" s="825">
        <v>46208</v>
      </c>
      <c r="KC9" s="825" t="s">
        <v>2296</v>
      </c>
      <c r="KE9" s="825">
        <v>47209</v>
      </c>
      <c r="KF9" s="825" t="s">
        <v>8534</v>
      </c>
      <c r="KH9" s="851" t="s">
        <v>70</v>
      </c>
      <c r="KI9" s="825" t="s">
        <v>1523</v>
      </c>
      <c r="KK9" s="851" t="s">
        <v>1423</v>
      </c>
      <c r="KL9" s="825" t="s">
        <v>2975</v>
      </c>
      <c r="KN9" s="825">
        <v>11105</v>
      </c>
      <c r="KO9" s="825" t="s">
        <v>4499</v>
      </c>
      <c r="KQ9" s="825">
        <v>12105</v>
      </c>
      <c r="KR9" s="825" t="s">
        <v>3058</v>
      </c>
      <c r="KT9" s="825">
        <v>14105</v>
      </c>
      <c r="KU9" s="825" t="s">
        <v>3054</v>
      </c>
      <c r="KW9" s="825">
        <v>14135</v>
      </c>
      <c r="KX9" s="825" t="s">
        <v>933</v>
      </c>
      <c r="LC9" s="825">
        <v>15105</v>
      </c>
      <c r="LD9" s="825" t="s">
        <v>5360</v>
      </c>
      <c r="LL9" s="825">
        <v>23105</v>
      </c>
      <c r="LM9" s="825" t="s">
        <v>6388</v>
      </c>
      <c r="LO9" s="825">
        <v>26105</v>
      </c>
      <c r="LP9" s="825" t="s">
        <v>993</v>
      </c>
      <c r="LR9" s="825">
        <v>27107</v>
      </c>
      <c r="LS9" s="825" t="s">
        <v>6988</v>
      </c>
      <c r="LU9" s="825">
        <v>27145</v>
      </c>
      <c r="LV9" s="825" t="s">
        <v>7040</v>
      </c>
      <c r="LX9" s="825">
        <v>28107</v>
      </c>
      <c r="LY9" s="825" t="s">
        <v>6224</v>
      </c>
      <c r="MD9" s="825">
        <v>34105</v>
      </c>
      <c r="ME9" s="825" t="s">
        <v>5899</v>
      </c>
      <c r="MG9" s="825">
        <v>40107</v>
      </c>
      <c r="MH9" s="825" t="s">
        <v>7256</v>
      </c>
      <c r="MI9" s="858"/>
      <c r="MJ9" s="825">
        <v>40135</v>
      </c>
      <c r="MK9" s="825" t="s">
        <v>8423</v>
      </c>
      <c r="MM9" s="825">
        <v>43105</v>
      </c>
      <c r="MN9" s="825" t="s">
        <v>6282</v>
      </c>
      <c r="MP9" s="855" t="s">
        <v>9258</v>
      </c>
      <c r="MQ9" s="825" t="s">
        <v>2067</v>
      </c>
      <c r="MS9" s="854">
        <v>840</v>
      </c>
      <c r="MT9" s="825" t="s">
        <v>6767</v>
      </c>
    </row>
    <row r="10" spans="1:358">
      <c r="B10" s="850" t="s">
        <v>623</v>
      </c>
      <c r="C10" s="850" t="s">
        <v>1042</v>
      </c>
      <c r="E10" s="851" t="s">
        <v>912</v>
      </c>
      <c r="F10" s="825" t="s">
        <v>532</v>
      </c>
      <c r="G10" s="853"/>
      <c r="H10" s="851" t="s">
        <v>2232</v>
      </c>
      <c r="I10" s="825" t="s">
        <v>2574</v>
      </c>
      <c r="J10" s="853"/>
      <c r="K10" s="851" t="s">
        <v>1461</v>
      </c>
      <c r="L10" s="825" t="s">
        <v>2833</v>
      </c>
      <c r="M10" s="853"/>
      <c r="N10" s="851" t="s">
        <v>2977</v>
      </c>
      <c r="O10" s="825" t="s">
        <v>2980</v>
      </c>
      <c r="P10" s="853"/>
      <c r="Q10" s="851" t="s">
        <v>3305</v>
      </c>
      <c r="R10" s="825" t="s">
        <v>3309</v>
      </c>
      <c r="S10" s="853"/>
      <c r="T10" s="851" t="s">
        <v>3039</v>
      </c>
      <c r="U10" s="825" t="s">
        <v>3576</v>
      </c>
      <c r="V10" s="853"/>
      <c r="W10" s="851" t="s">
        <v>1160</v>
      </c>
      <c r="X10" s="825" t="s">
        <v>2244</v>
      </c>
      <c r="Y10" s="853"/>
      <c r="Z10" s="851" t="s">
        <v>3971</v>
      </c>
      <c r="AA10" s="825" t="s">
        <v>3974</v>
      </c>
      <c r="AB10" s="853"/>
      <c r="AC10" s="851" t="s">
        <v>4166</v>
      </c>
      <c r="AD10" s="825" t="s">
        <v>2914</v>
      </c>
      <c r="AE10" s="853"/>
      <c r="AF10" s="825">
        <v>10206</v>
      </c>
      <c r="AG10" s="825" t="s">
        <v>4316</v>
      </c>
      <c r="AH10" s="853"/>
      <c r="AI10" s="825">
        <v>11106</v>
      </c>
      <c r="AJ10" s="825" t="s">
        <v>2062</v>
      </c>
      <c r="AK10" s="853"/>
      <c r="AL10" s="825">
        <v>12106</v>
      </c>
      <c r="AM10" s="825" t="s">
        <v>4780</v>
      </c>
      <c r="AN10" s="853"/>
      <c r="AO10" s="825">
        <v>13106</v>
      </c>
      <c r="AP10" s="825" t="s">
        <v>4305</v>
      </c>
      <c r="AQ10" s="853"/>
      <c r="AR10" s="825">
        <v>14106</v>
      </c>
      <c r="AS10" s="825" t="s">
        <v>2930</v>
      </c>
      <c r="AT10" s="853"/>
      <c r="AU10" s="825">
        <v>15106</v>
      </c>
      <c r="AV10" s="825" t="s">
        <v>5362</v>
      </c>
      <c r="AW10" s="853"/>
      <c r="AX10" s="825">
        <v>16207</v>
      </c>
      <c r="AY10" s="825" t="s">
        <v>377</v>
      </c>
      <c r="AZ10" s="853"/>
      <c r="BA10" s="825">
        <v>17206</v>
      </c>
      <c r="BB10" s="825" t="s">
        <v>5689</v>
      </c>
      <c r="BC10" s="853"/>
      <c r="BD10" s="825">
        <v>18207</v>
      </c>
      <c r="BE10" s="825" t="s">
        <v>1737</v>
      </c>
      <c r="BF10" s="853"/>
      <c r="BG10" s="825">
        <v>19207</v>
      </c>
      <c r="BH10" s="825" t="s">
        <v>753</v>
      </c>
      <c r="BI10" s="853"/>
      <c r="BJ10" s="825">
        <v>20206</v>
      </c>
      <c r="BK10" s="825" t="s">
        <v>5965</v>
      </c>
      <c r="BL10" s="853"/>
      <c r="BM10" s="825">
        <v>21206</v>
      </c>
      <c r="BN10" s="825" t="s">
        <v>6132</v>
      </c>
      <c r="BO10" s="853"/>
      <c r="BP10" s="825">
        <v>22140</v>
      </c>
      <c r="BQ10" s="825" t="s">
        <v>5249</v>
      </c>
      <c r="BR10" s="853"/>
      <c r="BS10" s="825">
        <v>23106</v>
      </c>
      <c r="BT10" s="825" t="s">
        <v>6070</v>
      </c>
      <c r="BU10" s="853"/>
      <c r="BV10" s="825">
        <v>24207</v>
      </c>
      <c r="BW10" s="825" t="s">
        <v>6597</v>
      </c>
      <c r="BX10" s="853"/>
      <c r="BY10" s="825">
        <v>25207</v>
      </c>
      <c r="BZ10" s="825" t="s">
        <v>2411</v>
      </c>
      <c r="CA10" s="853"/>
      <c r="CB10" s="825">
        <v>26106</v>
      </c>
      <c r="CC10" s="825" t="s">
        <v>2626</v>
      </c>
      <c r="CD10" s="853"/>
      <c r="CE10" s="825">
        <v>27108</v>
      </c>
      <c r="CF10" s="825" t="s">
        <v>6991</v>
      </c>
      <c r="CG10" s="853"/>
      <c r="CH10" s="825">
        <v>28108</v>
      </c>
      <c r="CI10" s="825" t="s">
        <v>7137</v>
      </c>
      <c r="CJ10" s="853"/>
      <c r="CK10" s="825">
        <v>29206</v>
      </c>
      <c r="CL10" s="825" t="s">
        <v>7347</v>
      </c>
      <c r="CM10" s="853"/>
      <c r="CN10" s="825">
        <v>30206</v>
      </c>
      <c r="CO10" s="825" t="s">
        <v>7427</v>
      </c>
      <c r="CP10" s="853"/>
      <c r="CQ10" s="825">
        <v>31325</v>
      </c>
      <c r="CR10" s="825" t="s">
        <v>7524</v>
      </c>
      <c r="CS10" s="853"/>
      <c r="CT10" s="825">
        <v>32206</v>
      </c>
      <c r="CU10" s="825" t="s">
        <v>7594</v>
      </c>
      <c r="CV10" s="853"/>
      <c r="CW10" s="825">
        <v>33203</v>
      </c>
      <c r="CX10" s="825" t="s">
        <v>2176</v>
      </c>
      <c r="CY10" s="853"/>
      <c r="CZ10" s="825">
        <v>34106</v>
      </c>
      <c r="DA10" s="825" t="s">
        <v>3430</v>
      </c>
      <c r="DB10" s="853"/>
      <c r="DC10" s="825">
        <v>35207</v>
      </c>
      <c r="DD10" s="825" t="s">
        <v>5191</v>
      </c>
      <c r="DE10" s="853"/>
      <c r="DF10" s="825">
        <v>36206</v>
      </c>
      <c r="DG10" s="825" t="s">
        <v>8083</v>
      </c>
      <c r="DH10" s="853"/>
      <c r="DI10" s="825">
        <v>37206</v>
      </c>
      <c r="DJ10" s="825" t="s">
        <v>8177</v>
      </c>
      <c r="DK10" s="853"/>
      <c r="DL10" s="825">
        <v>38206</v>
      </c>
      <c r="DM10" s="825" t="s">
        <v>3743</v>
      </c>
      <c r="DN10" s="853"/>
      <c r="DO10" s="825">
        <v>39206</v>
      </c>
      <c r="DP10" s="825" t="s">
        <v>8340</v>
      </c>
      <c r="DQ10" s="853"/>
      <c r="DR10" s="825">
        <v>40108</v>
      </c>
      <c r="DS10" s="825" t="s">
        <v>6257</v>
      </c>
      <c r="DT10" s="853"/>
      <c r="DU10" s="825">
        <v>41206</v>
      </c>
      <c r="DV10" s="825" t="s">
        <v>7076</v>
      </c>
      <c r="DW10" s="853"/>
      <c r="DX10" s="825">
        <v>42207</v>
      </c>
      <c r="DY10" s="825" t="s">
        <v>2598</v>
      </c>
      <c r="DZ10" s="853"/>
      <c r="EA10" s="825">
        <v>43202</v>
      </c>
      <c r="EB10" s="825" t="s">
        <v>1991</v>
      </c>
      <c r="EC10" s="853"/>
      <c r="ED10" s="825">
        <v>44206</v>
      </c>
      <c r="EE10" s="825" t="s">
        <v>8822</v>
      </c>
      <c r="EF10" s="853"/>
      <c r="EG10" s="825">
        <v>45206</v>
      </c>
      <c r="EH10" s="825" t="s">
        <v>8889</v>
      </c>
      <c r="EI10" s="853"/>
      <c r="EJ10" s="825">
        <v>46210</v>
      </c>
      <c r="EK10" s="825" t="s">
        <v>8942</v>
      </c>
      <c r="EM10" s="825">
        <v>47210</v>
      </c>
      <c r="EN10" s="825" t="s">
        <v>3724</v>
      </c>
      <c r="EP10" s="854">
        <v>840</v>
      </c>
      <c r="EQ10" s="825" t="s">
        <v>6767</v>
      </c>
      <c r="ES10" s="850" t="s">
        <v>623</v>
      </c>
      <c r="ET10" s="850" t="s">
        <v>9718</v>
      </c>
      <c r="EU10" s="850" t="s">
        <v>1042</v>
      </c>
      <c r="EW10" s="851" t="s">
        <v>150</v>
      </c>
      <c r="EX10" s="825" t="s">
        <v>1605</v>
      </c>
      <c r="EY10" s="853"/>
      <c r="EZ10" s="851" t="s">
        <v>2232</v>
      </c>
      <c r="FA10" s="825" t="s">
        <v>2574</v>
      </c>
      <c r="FB10" s="853"/>
      <c r="FC10" s="851" t="s">
        <v>1461</v>
      </c>
      <c r="FD10" s="825" t="s">
        <v>2833</v>
      </c>
      <c r="FE10" s="853"/>
      <c r="FF10" s="851" t="s">
        <v>3010</v>
      </c>
      <c r="FG10" s="825" t="s">
        <v>659</v>
      </c>
      <c r="FH10" s="853"/>
      <c r="FI10" s="851" t="s">
        <v>3305</v>
      </c>
      <c r="FJ10" s="825" t="s">
        <v>3309</v>
      </c>
      <c r="FK10" s="853"/>
      <c r="FL10" s="851" t="s">
        <v>3039</v>
      </c>
      <c r="FM10" s="825" t="s">
        <v>3576</v>
      </c>
      <c r="FN10" s="853"/>
      <c r="FO10" s="851" t="s">
        <v>1160</v>
      </c>
      <c r="FP10" s="825" t="s">
        <v>2244</v>
      </c>
      <c r="FQ10" s="853"/>
      <c r="FR10" s="851" t="s">
        <v>3971</v>
      </c>
      <c r="FS10" s="825" t="s">
        <v>3974</v>
      </c>
      <c r="FT10" s="853"/>
      <c r="FU10" s="851" t="s">
        <v>4166</v>
      </c>
      <c r="FV10" s="825" t="s">
        <v>2914</v>
      </c>
      <c r="FW10" s="853"/>
      <c r="FX10" s="825">
        <v>10206</v>
      </c>
      <c r="FY10" s="825" t="s">
        <v>4316</v>
      </c>
      <c r="FZ10" s="853"/>
      <c r="GA10" s="825">
        <v>11208</v>
      </c>
      <c r="GB10" s="825" t="s">
        <v>3887</v>
      </c>
      <c r="GC10" s="853"/>
      <c r="GD10" s="825">
        <v>12207</v>
      </c>
      <c r="GE10" s="825" t="s">
        <v>4799</v>
      </c>
      <c r="GF10" s="853"/>
      <c r="GG10" s="825">
        <v>13106</v>
      </c>
      <c r="GH10" s="825" t="s">
        <v>4305</v>
      </c>
      <c r="GI10" s="853"/>
      <c r="GJ10" s="825">
        <v>14207</v>
      </c>
      <c r="GK10" s="825" t="s">
        <v>8301</v>
      </c>
      <c r="GL10" s="853"/>
      <c r="GM10" s="825">
        <v>15209</v>
      </c>
      <c r="GN10" s="825" t="s">
        <v>2511</v>
      </c>
      <c r="GO10" s="853"/>
      <c r="GP10" s="825">
        <v>16207</v>
      </c>
      <c r="GQ10" s="825" t="s">
        <v>377</v>
      </c>
      <c r="GR10" s="853"/>
      <c r="GS10" s="825">
        <v>17206</v>
      </c>
      <c r="GT10" s="825" t="s">
        <v>5689</v>
      </c>
      <c r="GU10" s="853"/>
      <c r="GV10" s="825">
        <v>18207</v>
      </c>
      <c r="GW10" s="825" t="s">
        <v>1737</v>
      </c>
      <c r="GX10" s="853"/>
      <c r="GY10" s="825">
        <v>19207</v>
      </c>
      <c r="GZ10" s="825" t="s">
        <v>753</v>
      </c>
      <c r="HA10" s="853"/>
      <c r="HB10" s="825">
        <v>20206</v>
      </c>
      <c r="HC10" s="825" t="s">
        <v>5965</v>
      </c>
      <c r="HD10" s="853"/>
      <c r="HE10" s="825">
        <v>21206</v>
      </c>
      <c r="HF10" s="825" t="s">
        <v>6132</v>
      </c>
      <c r="HG10" s="853"/>
      <c r="HH10" s="825">
        <v>22209</v>
      </c>
      <c r="HI10" s="825" t="s">
        <v>2552</v>
      </c>
      <c r="HJ10" s="853"/>
      <c r="HK10" s="825">
        <v>23206</v>
      </c>
      <c r="HL10" s="825" t="s">
        <v>6409</v>
      </c>
      <c r="HM10" s="853"/>
      <c r="HN10" s="825">
        <v>24207</v>
      </c>
      <c r="HO10" s="825" t="s">
        <v>6597</v>
      </c>
      <c r="HP10" s="853"/>
      <c r="HQ10" s="825">
        <v>25207</v>
      </c>
      <c r="HR10" s="825" t="s">
        <v>2411</v>
      </c>
      <c r="HS10" s="853"/>
      <c r="HT10" s="825">
        <v>26206</v>
      </c>
      <c r="HU10" s="825" t="s">
        <v>5121</v>
      </c>
      <c r="HV10" s="853"/>
      <c r="HW10" s="825">
        <v>27207</v>
      </c>
      <c r="HX10" s="825" t="s">
        <v>7055</v>
      </c>
      <c r="HY10" s="853"/>
      <c r="HZ10" s="825">
        <v>28206</v>
      </c>
      <c r="IA10" s="825" t="s">
        <v>1807</v>
      </c>
      <c r="IB10" s="853"/>
      <c r="IC10" s="825">
        <v>29206</v>
      </c>
      <c r="ID10" s="825" t="s">
        <v>7347</v>
      </c>
      <c r="IE10" s="853"/>
      <c r="IF10" s="825">
        <v>30206</v>
      </c>
      <c r="IG10" s="825" t="s">
        <v>7427</v>
      </c>
      <c r="IH10" s="853"/>
      <c r="II10" s="825">
        <v>31325</v>
      </c>
      <c r="IJ10" s="825" t="s">
        <v>7524</v>
      </c>
      <c r="IK10" s="853"/>
      <c r="IL10" s="825">
        <v>32206</v>
      </c>
      <c r="IM10" s="825" t="s">
        <v>7594</v>
      </c>
      <c r="IN10" s="853"/>
      <c r="IO10" s="825">
        <v>33208</v>
      </c>
      <c r="IP10" s="825" t="s">
        <v>7709</v>
      </c>
      <c r="IQ10" s="853"/>
      <c r="IR10" s="825">
        <v>34208</v>
      </c>
      <c r="IS10" s="825" t="s">
        <v>5114</v>
      </c>
      <c r="IT10" s="853"/>
      <c r="IU10" s="825">
        <v>35207</v>
      </c>
      <c r="IV10" s="825" t="s">
        <v>5191</v>
      </c>
      <c r="IW10" s="853"/>
      <c r="IX10" s="825">
        <v>36206</v>
      </c>
      <c r="IY10" s="825" t="s">
        <v>8083</v>
      </c>
      <c r="IZ10" s="853"/>
      <c r="JA10" s="825">
        <v>37206</v>
      </c>
      <c r="JB10" s="825" t="s">
        <v>8177</v>
      </c>
      <c r="JC10" s="853"/>
      <c r="JD10" s="825">
        <v>38206</v>
      </c>
      <c r="JE10" s="825" t="s">
        <v>3743</v>
      </c>
      <c r="JF10" s="853"/>
      <c r="JG10" s="825">
        <v>39206</v>
      </c>
      <c r="JH10" s="825" t="s">
        <v>8340</v>
      </c>
      <c r="JI10" s="853"/>
      <c r="JJ10" s="825">
        <v>40207</v>
      </c>
      <c r="JK10" s="825" t="s">
        <v>5773</v>
      </c>
      <c r="JL10" s="853"/>
      <c r="JM10" s="825">
        <v>41206</v>
      </c>
      <c r="JN10" s="825" t="s">
        <v>7076</v>
      </c>
      <c r="JO10" s="853"/>
      <c r="JP10" s="825">
        <v>42207</v>
      </c>
      <c r="JQ10" s="825" t="s">
        <v>2598</v>
      </c>
      <c r="JR10" s="853"/>
      <c r="JS10" s="825">
        <v>43208</v>
      </c>
      <c r="JT10" s="825" t="s">
        <v>8719</v>
      </c>
      <c r="JU10" s="853"/>
      <c r="JV10" s="825">
        <v>44206</v>
      </c>
      <c r="JW10" s="825" t="s">
        <v>8822</v>
      </c>
      <c r="JX10" s="853"/>
      <c r="JY10" s="825">
        <v>45206</v>
      </c>
      <c r="JZ10" s="825" t="s">
        <v>8889</v>
      </c>
      <c r="KA10" s="853"/>
      <c r="KB10" s="825">
        <v>46210</v>
      </c>
      <c r="KC10" s="825" t="s">
        <v>8942</v>
      </c>
      <c r="KE10" s="825">
        <v>47210</v>
      </c>
      <c r="KF10" s="825" t="s">
        <v>3724</v>
      </c>
      <c r="KH10" s="851" t="s">
        <v>912</v>
      </c>
      <c r="KI10" s="825" t="s">
        <v>532</v>
      </c>
      <c r="KN10" s="825">
        <v>11106</v>
      </c>
      <c r="KO10" s="825" t="s">
        <v>2062</v>
      </c>
      <c r="KQ10" s="825">
        <v>12106</v>
      </c>
      <c r="KR10" s="825" t="s">
        <v>4780</v>
      </c>
      <c r="KT10" s="825">
        <v>14106</v>
      </c>
      <c r="KU10" s="825" t="s">
        <v>2930</v>
      </c>
      <c r="KW10" s="825">
        <v>14136</v>
      </c>
      <c r="KX10" s="825" t="s">
        <v>5267</v>
      </c>
      <c r="LC10" s="825">
        <v>15106</v>
      </c>
      <c r="LD10" s="825" t="s">
        <v>5362</v>
      </c>
      <c r="LL10" s="825">
        <v>23106</v>
      </c>
      <c r="LM10" s="825" t="s">
        <v>6070</v>
      </c>
      <c r="LO10" s="825">
        <v>26106</v>
      </c>
      <c r="LP10" s="825" t="s">
        <v>2626</v>
      </c>
      <c r="LR10" s="825">
        <v>27108</v>
      </c>
      <c r="LS10" s="825" t="s">
        <v>6991</v>
      </c>
      <c r="LU10" s="825">
        <v>27146</v>
      </c>
      <c r="LV10" s="825" t="s">
        <v>4227</v>
      </c>
      <c r="LX10" s="825">
        <v>28108</v>
      </c>
      <c r="LY10" s="825" t="s">
        <v>7137</v>
      </c>
      <c r="MD10" s="825">
        <v>34106</v>
      </c>
      <c r="ME10" s="825" t="s">
        <v>3430</v>
      </c>
      <c r="MG10" s="825">
        <v>40108</v>
      </c>
      <c r="MH10" s="825" t="s">
        <v>6257</v>
      </c>
      <c r="MI10" s="858"/>
      <c r="MJ10" s="825">
        <v>40136</v>
      </c>
      <c r="MK10" s="825" t="s">
        <v>6704</v>
      </c>
      <c r="MP10" s="854">
        <v>840</v>
      </c>
      <c r="MQ10" s="825" t="s">
        <v>6767</v>
      </c>
      <c r="MS10" s="854">
        <v>850</v>
      </c>
      <c r="MT10" s="825" t="s">
        <v>4415</v>
      </c>
    </row>
    <row r="11" spans="1:358">
      <c r="B11" s="850" t="s">
        <v>1150</v>
      </c>
      <c r="C11" s="850" t="s">
        <v>595</v>
      </c>
      <c r="E11" s="851" t="s">
        <v>1527</v>
      </c>
      <c r="F11" s="825" t="s">
        <v>1537</v>
      </c>
      <c r="G11" s="853"/>
      <c r="H11" s="851" t="s">
        <v>767</v>
      </c>
      <c r="I11" s="825" t="s">
        <v>2576</v>
      </c>
      <c r="J11" s="853"/>
      <c r="K11" s="851" t="s">
        <v>1468</v>
      </c>
      <c r="L11" s="825" t="s">
        <v>2838</v>
      </c>
      <c r="M11" s="853"/>
      <c r="N11" s="851" t="s">
        <v>2983</v>
      </c>
      <c r="O11" s="825" t="s">
        <v>2831</v>
      </c>
      <c r="P11" s="853"/>
      <c r="Q11" s="851" t="s">
        <v>2679</v>
      </c>
      <c r="R11" s="825" t="s">
        <v>3321</v>
      </c>
      <c r="S11" s="853"/>
      <c r="T11" s="851" t="s">
        <v>3578</v>
      </c>
      <c r="U11" s="825" t="s">
        <v>3579</v>
      </c>
      <c r="V11" s="853"/>
      <c r="W11" s="851" t="s">
        <v>3722</v>
      </c>
      <c r="X11" s="825" t="s">
        <v>3727</v>
      </c>
      <c r="Y11" s="853"/>
      <c r="Z11" s="851" t="s">
        <v>2567</v>
      </c>
      <c r="AA11" s="825" t="s">
        <v>9642</v>
      </c>
      <c r="AB11" s="853"/>
      <c r="AC11" s="851" t="s">
        <v>3733</v>
      </c>
      <c r="AD11" s="825" t="s">
        <v>4199</v>
      </c>
      <c r="AE11" s="853"/>
      <c r="AF11" s="825">
        <v>10207</v>
      </c>
      <c r="AG11" s="825" t="s">
        <v>751</v>
      </c>
      <c r="AH11" s="853"/>
      <c r="AI11" s="825">
        <v>11107</v>
      </c>
      <c r="AJ11" s="825" t="s">
        <v>4503</v>
      </c>
      <c r="AK11" s="853"/>
      <c r="AL11" s="825">
        <v>12202</v>
      </c>
      <c r="AM11" s="825" t="s">
        <v>2770</v>
      </c>
      <c r="AN11" s="853"/>
      <c r="AO11" s="825">
        <v>13107</v>
      </c>
      <c r="AP11" s="825" t="s">
        <v>5058</v>
      </c>
      <c r="AQ11" s="853"/>
      <c r="AR11" s="825">
        <v>14107</v>
      </c>
      <c r="AS11" s="825" t="s">
        <v>3235</v>
      </c>
      <c r="AT11" s="853"/>
      <c r="AU11" s="825">
        <v>15107</v>
      </c>
      <c r="AV11" s="825" t="s">
        <v>5364</v>
      </c>
      <c r="AW11" s="853"/>
      <c r="AX11" s="825">
        <v>16208</v>
      </c>
      <c r="AY11" s="825" t="s">
        <v>9648</v>
      </c>
      <c r="AZ11" s="853"/>
      <c r="BA11" s="825">
        <v>17207</v>
      </c>
      <c r="BB11" s="825" t="s">
        <v>5268</v>
      </c>
      <c r="BC11" s="853"/>
      <c r="BD11" s="825">
        <v>18208</v>
      </c>
      <c r="BE11" s="825" t="s">
        <v>5802</v>
      </c>
      <c r="BF11" s="853"/>
      <c r="BG11" s="825">
        <v>19208</v>
      </c>
      <c r="BH11" s="825" t="s">
        <v>4099</v>
      </c>
      <c r="BI11" s="853"/>
      <c r="BJ11" s="825">
        <v>20207</v>
      </c>
      <c r="BK11" s="825" t="s">
        <v>5967</v>
      </c>
      <c r="BL11" s="853"/>
      <c r="BM11" s="825">
        <v>21207</v>
      </c>
      <c r="BN11" s="825" t="s">
        <v>3842</v>
      </c>
      <c r="BO11" s="853"/>
      <c r="BP11" s="825">
        <v>22203</v>
      </c>
      <c r="BQ11" s="825" t="s">
        <v>4433</v>
      </c>
      <c r="BR11" s="853"/>
      <c r="BS11" s="825">
        <v>23107</v>
      </c>
      <c r="BT11" s="825" t="s">
        <v>5257</v>
      </c>
      <c r="BU11" s="853"/>
      <c r="BV11" s="825">
        <v>24208</v>
      </c>
      <c r="BW11" s="825" t="s">
        <v>416</v>
      </c>
      <c r="BX11" s="853"/>
      <c r="BY11" s="825">
        <v>25208</v>
      </c>
      <c r="BZ11" s="825" t="s">
        <v>6774</v>
      </c>
      <c r="CA11" s="853"/>
      <c r="CB11" s="825">
        <v>26107</v>
      </c>
      <c r="CC11" s="825" t="s">
        <v>6875</v>
      </c>
      <c r="CD11" s="853"/>
      <c r="CE11" s="825">
        <v>27109</v>
      </c>
      <c r="CF11" s="825" t="s">
        <v>6807</v>
      </c>
      <c r="CG11" s="853"/>
      <c r="CH11" s="825">
        <v>28109</v>
      </c>
      <c r="CI11" s="825" t="s">
        <v>2080</v>
      </c>
      <c r="CJ11" s="853"/>
      <c r="CK11" s="825">
        <v>29207</v>
      </c>
      <c r="CL11" s="825" t="s">
        <v>7349</v>
      </c>
      <c r="CM11" s="853"/>
      <c r="CN11" s="825">
        <v>30207</v>
      </c>
      <c r="CO11" s="825" t="s">
        <v>7431</v>
      </c>
      <c r="CP11" s="853"/>
      <c r="CQ11" s="825">
        <v>31328</v>
      </c>
      <c r="CR11" s="825" t="s">
        <v>7278</v>
      </c>
      <c r="CS11" s="853"/>
      <c r="CT11" s="825">
        <v>32207</v>
      </c>
      <c r="CU11" s="825" t="s">
        <v>7597</v>
      </c>
      <c r="CV11" s="853"/>
      <c r="CW11" s="825">
        <v>33204</v>
      </c>
      <c r="CX11" s="825" t="s">
        <v>7706</v>
      </c>
      <c r="CY11" s="853"/>
      <c r="CZ11" s="825">
        <v>34107</v>
      </c>
      <c r="DA11" s="825" t="s">
        <v>7846</v>
      </c>
      <c r="DB11" s="853"/>
      <c r="DC11" s="825">
        <v>35208</v>
      </c>
      <c r="DD11" s="825" t="s">
        <v>2665</v>
      </c>
      <c r="DE11" s="853"/>
      <c r="DF11" s="825">
        <v>36207</v>
      </c>
      <c r="DG11" s="825" t="s">
        <v>3299</v>
      </c>
      <c r="DH11" s="853"/>
      <c r="DI11" s="825">
        <v>37207</v>
      </c>
      <c r="DJ11" s="825" t="s">
        <v>8178</v>
      </c>
      <c r="DK11" s="853"/>
      <c r="DL11" s="825">
        <v>38207</v>
      </c>
      <c r="DM11" s="825" t="s">
        <v>5714</v>
      </c>
      <c r="DN11" s="853"/>
      <c r="DO11" s="825">
        <v>39208</v>
      </c>
      <c r="DP11" s="825" t="s">
        <v>4949</v>
      </c>
      <c r="DQ11" s="853"/>
      <c r="DR11" s="825">
        <v>40109</v>
      </c>
      <c r="DS11" s="825" t="s">
        <v>8414</v>
      </c>
      <c r="DT11" s="853"/>
      <c r="DU11" s="825">
        <v>41207</v>
      </c>
      <c r="DV11" s="825" t="s">
        <v>8547</v>
      </c>
      <c r="DW11" s="853"/>
      <c r="DX11" s="825">
        <v>42208</v>
      </c>
      <c r="DY11" s="825" t="s">
        <v>2919</v>
      </c>
      <c r="DZ11" s="853"/>
      <c r="EA11" s="825">
        <v>43203</v>
      </c>
      <c r="EB11" s="825" t="s">
        <v>8714</v>
      </c>
      <c r="EC11" s="853"/>
      <c r="ED11" s="825">
        <v>44207</v>
      </c>
      <c r="EE11" s="825" t="s">
        <v>2109</v>
      </c>
      <c r="EF11" s="853"/>
      <c r="EG11" s="825">
        <v>45207</v>
      </c>
      <c r="EH11" s="825" t="s">
        <v>8890</v>
      </c>
      <c r="EI11" s="853"/>
      <c r="EJ11" s="825">
        <v>46213</v>
      </c>
      <c r="EK11" s="825" t="s">
        <v>8944</v>
      </c>
      <c r="EM11" s="825">
        <v>47211</v>
      </c>
      <c r="EN11" s="825" t="s">
        <v>9065</v>
      </c>
      <c r="EP11" s="854">
        <v>850</v>
      </c>
      <c r="EQ11" s="825" t="s">
        <v>4415</v>
      </c>
      <c r="ES11" s="850" t="s">
        <v>1150</v>
      </c>
      <c r="ET11" s="850" t="s">
        <v>9719</v>
      </c>
      <c r="EU11" s="850" t="s">
        <v>595</v>
      </c>
      <c r="EW11" s="851" t="s">
        <v>1611</v>
      </c>
      <c r="EX11" s="825" t="s">
        <v>1625</v>
      </c>
      <c r="EY11" s="853"/>
      <c r="EZ11" s="851" t="s">
        <v>767</v>
      </c>
      <c r="FA11" s="825" t="s">
        <v>2576</v>
      </c>
      <c r="FB11" s="853"/>
      <c r="FC11" s="851" t="s">
        <v>1468</v>
      </c>
      <c r="FD11" s="825" t="s">
        <v>2838</v>
      </c>
      <c r="FE11" s="853"/>
      <c r="FF11" s="851" t="s">
        <v>3013</v>
      </c>
      <c r="FG11" s="825" t="s">
        <v>2168</v>
      </c>
      <c r="FH11" s="853"/>
      <c r="FI11" s="851" t="s">
        <v>2679</v>
      </c>
      <c r="FJ11" s="825" t="s">
        <v>3321</v>
      </c>
      <c r="FK11" s="853"/>
      <c r="FL11" s="851" t="s">
        <v>3578</v>
      </c>
      <c r="FM11" s="825" t="s">
        <v>3579</v>
      </c>
      <c r="FN11" s="853"/>
      <c r="FO11" s="851" t="s">
        <v>3722</v>
      </c>
      <c r="FP11" s="825" t="s">
        <v>3727</v>
      </c>
      <c r="FQ11" s="853"/>
      <c r="FR11" s="851" t="s">
        <v>2567</v>
      </c>
      <c r="FS11" s="825" t="s">
        <v>9642</v>
      </c>
      <c r="FT11" s="853"/>
      <c r="FU11" s="851" t="s">
        <v>3733</v>
      </c>
      <c r="FV11" s="825" t="s">
        <v>4199</v>
      </c>
      <c r="FW11" s="853"/>
      <c r="FX11" s="825">
        <v>10207</v>
      </c>
      <c r="FY11" s="825" t="s">
        <v>751</v>
      </c>
      <c r="FZ11" s="853"/>
      <c r="GA11" s="825">
        <v>11209</v>
      </c>
      <c r="GB11" s="825" t="s">
        <v>4530</v>
      </c>
      <c r="GC11" s="853"/>
      <c r="GD11" s="825">
        <v>12208</v>
      </c>
      <c r="GE11" s="825" t="s">
        <v>139</v>
      </c>
      <c r="GF11" s="853"/>
      <c r="GG11" s="825">
        <v>13107</v>
      </c>
      <c r="GH11" s="825" t="s">
        <v>5058</v>
      </c>
      <c r="GI11" s="853"/>
      <c r="GJ11" s="825">
        <v>14208</v>
      </c>
      <c r="GK11" s="825" t="s">
        <v>5292</v>
      </c>
      <c r="GL11" s="853"/>
      <c r="GM11" s="825">
        <v>15210</v>
      </c>
      <c r="GN11" s="825" t="s">
        <v>5377</v>
      </c>
      <c r="GO11" s="853"/>
      <c r="GP11" s="825">
        <v>16208</v>
      </c>
      <c r="GQ11" s="825" t="s">
        <v>9648</v>
      </c>
      <c r="GR11" s="853"/>
      <c r="GS11" s="825">
        <v>17207</v>
      </c>
      <c r="GT11" s="825" t="s">
        <v>5268</v>
      </c>
      <c r="GU11" s="853"/>
      <c r="GV11" s="825">
        <v>18208</v>
      </c>
      <c r="GW11" s="825" t="s">
        <v>5802</v>
      </c>
      <c r="GX11" s="853"/>
      <c r="GY11" s="825">
        <v>19208</v>
      </c>
      <c r="GZ11" s="825" t="s">
        <v>4099</v>
      </c>
      <c r="HA11" s="853"/>
      <c r="HB11" s="825">
        <v>20207</v>
      </c>
      <c r="HC11" s="825" t="s">
        <v>5967</v>
      </c>
      <c r="HD11" s="853"/>
      <c r="HE11" s="825">
        <v>21207</v>
      </c>
      <c r="HF11" s="825" t="s">
        <v>3842</v>
      </c>
      <c r="HG11" s="853"/>
      <c r="HH11" s="825">
        <v>22210</v>
      </c>
      <c r="HI11" s="825" t="s">
        <v>6317</v>
      </c>
      <c r="HJ11" s="853"/>
      <c r="HK11" s="825">
        <v>23207</v>
      </c>
      <c r="HL11" s="825" t="s">
        <v>5035</v>
      </c>
      <c r="HM11" s="853"/>
      <c r="HN11" s="825">
        <v>24208</v>
      </c>
      <c r="HO11" s="825" t="s">
        <v>416</v>
      </c>
      <c r="HP11" s="853"/>
      <c r="HQ11" s="825">
        <v>25208</v>
      </c>
      <c r="HR11" s="825" t="s">
        <v>6774</v>
      </c>
      <c r="HS11" s="853"/>
      <c r="HT11" s="825">
        <v>26207</v>
      </c>
      <c r="HU11" s="825" t="s">
        <v>4476</v>
      </c>
      <c r="HV11" s="853"/>
      <c r="HW11" s="825">
        <v>27208</v>
      </c>
      <c r="HX11" s="825" t="s">
        <v>4827</v>
      </c>
      <c r="HY11" s="853"/>
      <c r="HZ11" s="825">
        <v>28207</v>
      </c>
      <c r="IA11" s="825" t="s">
        <v>6564</v>
      </c>
      <c r="IB11" s="853"/>
      <c r="IC11" s="825">
        <v>29207</v>
      </c>
      <c r="ID11" s="825" t="s">
        <v>7349</v>
      </c>
      <c r="IE11" s="853"/>
      <c r="IF11" s="825">
        <v>30207</v>
      </c>
      <c r="IG11" s="825" t="s">
        <v>7431</v>
      </c>
      <c r="IH11" s="853"/>
      <c r="II11" s="825">
        <v>31328</v>
      </c>
      <c r="IJ11" s="825" t="s">
        <v>7278</v>
      </c>
      <c r="IK11" s="853"/>
      <c r="IL11" s="825">
        <v>32207</v>
      </c>
      <c r="IM11" s="825" t="s">
        <v>7597</v>
      </c>
      <c r="IN11" s="853"/>
      <c r="IO11" s="825">
        <v>33209</v>
      </c>
      <c r="IP11" s="825" t="s">
        <v>7711</v>
      </c>
      <c r="IQ11" s="853"/>
      <c r="IR11" s="825">
        <v>34209</v>
      </c>
      <c r="IS11" s="825" t="s">
        <v>7861</v>
      </c>
      <c r="IT11" s="853"/>
      <c r="IU11" s="825">
        <v>35208</v>
      </c>
      <c r="IV11" s="825" t="s">
        <v>2665</v>
      </c>
      <c r="IW11" s="853"/>
      <c r="IX11" s="825">
        <v>36207</v>
      </c>
      <c r="IY11" s="825" t="s">
        <v>3299</v>
      </c>
      <c r="IZ11" s="853"/>
      <c r="JA11" s="825">
        <v>37207</v>
      </c>
      <c r="JB11" s="825" t="s">
        <v>8178</v>
      </c>
      <c r="JC11" s="853"/>
      <c r="JD11" s="825">
        <v>38207</v>
      </c>
      <c r="JE11" s="825" t="s">
        <v>5714</v>
      </c>
      <c r="JF11" s="853"/>
      <c r="JG11" s="825">
        <v>39208</v>
      </c>
      <c r="JH11" s="825" t="s">
        <v>4949</v>
      </c>
      <c r="JI11" s="853"/>
      <c r="JJ11" s="825">
        <v>40210</v>
      </c>
      <c r="JK11" s="825" t="s">
        <v>8441</v>
      </c>
      <c r="JL11" s="853"/>
      <c r="JM11" s="825">
        <v>41207</v>
      </c>
      <c r="JN11" s="825" t="s">
        <v>8547</v>
      </c>
      <c r="JO11" s="853"/>
      <c r="JP11" s="825">
        <v>42208</v>
      </c>
      <c r="JQ11" s="825" t="s">
        <v>2919</v>
      </c>
      <c r="JR11" s="853"/>
      <c r="JS11" s="825">
        <v>43210</v>
      </c>
      <c r="JT11" s="825" t="s">
        <v>8720</v>
      </c>
      <c r="JU11" s="853"/>
      <c r="JV11" s="825">
        <v>44207</v>
      </c>
      <c r="JW11" s="825" t="s">
        <v>2109</v>
      </c>
      <c r="JX11" s="853"/>
      <c r="JY11" s="825">
        <v>45207</v>
      </c>
      <c r="JZ11" s="825" t="s">
        <v>8890</v>
      </c>
      <c r="KA11" s="853"/>
      <c r="KB11" s="825">
        <v>46213</v>
      </c>
      <c r="KC11" s="825" t="s">
        <v>8944</v>
      </c>
      <c r="KE11" s="825">
        <v>47211</v>
      </c>
      <c r="KF11" s="825" t="s">
        <v>9065</v>
      </c>
      <c r="KH11" s="851" t="s">
        <v>1527</v>
      </c>
      <c r="KI11" s="825" t="s">
        <v>1537</v>
      </c>
      <c r="KN11" s="825">
        <v>11107</v>
      </c>
      <c r="KO11" s="825" t="s">
        <v>4503</v>
      </c>
      <c r="KT11" s="825">
        <v>14107</v>
      </c>
      <c r="KU11" s="825" t="s">
        <v>3235</v>
      </c>
      <c r="KW11" s="825">
        <v>14137</v>
      </c>
      <c r="KX11" s="825" t="s">
        <v>5273</v>
      </c>
      <c r="LC11" s="825">
        <v>15107</v>
      </c>
      <c r="LD11" s="825" t="s">
        <v>5364</v>
      </c>
      <c r="LL11" s="825">
        <v>23107</v>
      </c>
      <c r="LM11" s="825" t="s">
        <v>5257</v>
      </c>
      <c r="LO11" s="825">
        <v>26107</v>
      </c>
      <c r="LP11" s="825" t="s">
        <v>6875</v>
      </c>
      <c r="LR11" s="825">
        <v>27109</v>
      </c>
      <c r="LS11" s="825" t="s">
        <v>6807</v>
      </c>
      <c r="LU11" s="825">
        <v>27147</v>
      </c>
      <c r="LV11" s="825" t="s">
        <v>7044</v>
      </c>
      <c r="LX11" s="825">
        <v>28109</v>
      </c>
      <c r="LY11" s="825" t="s">
        <v>2080</v>
      </c>
      <c r="MD11" s="825">
        <v>34107</v>
      </c>
      <c r="ME11" s="825" t="s">
        <v>7846</v>
      </c>
      <c r="MG11" s="825">
        <v>40109</v>
      </c>
      <c r="MH11" s="825" t="s">
        <v>8414</v>
      </c>
      <c r="MI11" s="858"/>
      <c r="MJ11" s="825">
        <v>40137</v>
      </c>
      <c r="MK11" s="825" t="s">
        <v>2580</v>
      </c>
      <c r="MP11" s="854">
        <v>850</v>
      </c>
      <c r="MQ11" s="825" t="s">
        <v>4415</v>
      </c>
      <c r="MS11" s="855" t="s">
        <v>5410</v>
      </c>
      <c r="MT11" s="825" t="s">
        <v>9259</v>
      </c>
    </row>
    <row r="12" spans="1:358">
      <c r="B12" s="850" t="s">
        <v>1171</v>
      </c>
      <c r="C12" s="850" t="s">
        <v>538</v>
      </c>
      <c r="E12" s="851" t="s">
        <v>1544</v>
      </c>
      <c r="F12" s="825" t="s">
        <v>644</v>
      </c>
      <c r="G12" s="853"/>
      <c r="H12" s="851" t="s">
        <v>265</v>
      </c>
      <c r="I12" s="825" t="s">
        <v>2042</v>
      </c>
      <c r="J12" s="853"/>
      <c r="K12" s="851" t="s">
        <v>2575</v>
      </c>
      <c r="L12" s="825" t="s">
        <v>2843</v>
      </c>
      <c r="M12" s="853"/>
      <c r="N12" s="851" t="s">
        <v>867</v>
      </c>
      <c r="O12" s="825" t="s">
        <v>2990</v>
      </c>
      <c r="P12" s="853"/>
      <c r="Q12" s="851" t="s">
        <v>430</v>
      </c>
      <c r="R12" s="825" t="s">
        <v>3323</v>
      </c>
      <c r="S12" s="853"/>
      <c r="T12" s="851" t="s">
        <v>338</v>
      </c>
      <c r="U12" s="825" t="s">
        <v>3585</v>
      </c>
      <c r="V12" s="853"/>
      <c r="W12" s="851" t="s">
        <v>2508</v>
      </c>
      <c r="X12" s="825" t="s">
        <v>1375</v>
      </c>
      <c r="Y12" s="853"/>
      <c r="Z12" s="851" t="s">
        <v>1675</v>
      </c>
      <c r="AA12" s="825" t="s">
        <v>1338</v>
      </c>
      <c r="AB12" s="853"/>
      <c r="AC12" s="851" t="s">
        <v>4207</v>
      </c>
      <c r="AD12" s="825" t="s">
        <v>3254</v>
      </c>
      <c r="AE12" s="853"/>
      <c r="AF12" s="825">
        <v>10208</v>
      </c>
      <c r="AG12" s="825" t="s">
        <v>4319</v>
      </c>
      <c r="AH12" s="853"/>
      <c r="AI12" s="825">
        <v>11108</v>
      </c>
      <c r="AJ12" s="825" t="s">
        <v>4505</v>
      </c>
      <c r="AK12" s="853"/>
      <c r="AL12" s="825">
        <v>12203</v>
      </c>
      <c r="AM12" s="825" t="s">
        <v>3109</v>
      </c>
      <c r="AN12" s="853"/>
      <c r="AO12" s="825">
        <v>13108</v>
      </c>
      <c r="AP12" s="825" t="s">
        <v>5062</v>
      </c>
      <c r="AQ12" s="853"/>
      <c r="AR12" s="825">
        <v>14108</v>
      </c>
      <c r="AS12" s="825" t="s">
        <v>5235</v>
      </c>
      <c r="AT12" s="853"/>
      <c r="AU12" s="825">
        <v>15108</v>
      </c>
      <c r="AV12" s="825" t="s">
        <v>1959</v>
      </c>
      <c r="AW12" s="853"/>
      <c r="AX12" s="825">
        <v>16209</v>
      </c>
      <c r="AY12" s="825" t="s">
        <v>4349</v>
      </c>
      <c r="AZ12" s="853"/>
      <c r="BA12" s="825">
        <v>17209</v>
      </c>
      <c r="BB12" s="825" t="s">
        <v>5484</v>
      </c>
      <c r="BC12" s="853"/>
      <c r="BD12" s="825">
        <v>18209</v>
      </c>
      <c r="BE12" s="825" t="s">
        <v>5675</v>
      </c>
      <c r="BF12" s="853"/>
      <c r="BG12" s="825">
        <v>19209</v>
      </c>
      <c r="BH12" s="825" t="s">
        <v>5864</v>
      </c>
      <c r="BI12" s="853"/>
      <c r="BJ12" s="825">
        <v>20208</v>
      </c>
      <c r="BK12" s="825" t="s">
        <v>5970</v>
      </c>
      <c r="BL12" s="853"/>
      <c r="BM12" s="825">
        <v>21208</v>
      </c>
      <c r="BN12" s="825" t="s">
        <v>6136</v>
      </c>
      <c r="BO12" s="853"/>
      <c r="BP12" s="825">
        <v>22205</v>
      </c>
      <c r="BQ12" s="825" t="s">
        <v>1617</v>
      </c>
      <c r="BR12" s="853"/>
      <c r="BS12" s="825">
        <v>23108</v>
      </c>
      <c r="BT12" s="825" t="s">
        <v>3625</v>
      </c>
      <c r="BU12" s="853"/>
      <c r="BV12" s="825">
        <v>24209</v>
      </c>
      <c r="BW12" s="825" t="s">
        <v>6599</v>
      </c>
      <c r="BX12" s="853"/>
      <c r="BY12" s="825">
        <v>25209</v>
      </c>
      <c r="BZ12" s="825" t="s">
        <v>4945</v>
      </c>
      <c r="CA12" s="853"/>
      <c r="CB12" s="825">
        <v>26108</v>
      </c>
      <c r="CC12" s="825" t="s">
        <v>1301</v>
      </c>
      <c r="CD12" s="853"/>
      <c r="CE12" s="825">
        <v>27111</v>
      </c>
      <c r="CF12" s="825" t="s">
        <v>6999</v>
      </c>
      <c r="CG12" s="853"/>
      <c r="CH12" s="825">
        <v>28110</v>
      </c>
      <c r="CI12" s="825" t="s">
        <v>792</v>
      </c>
      <c r="CJ12" s="853"/>
      <c r="CK12" s="825">
        <v>29208</v>
      </c>
      <c r="CL12" s="825" t="s">
        <v>7351</v>
      </c>
      <c r="CM12" s="853"/>
      <c r="CN12" s="825">
        <v>30208</v>
      </c>
      <c r="CO12" s="825" t="s">
        <v>1643</v>
      </c>
      <c r="CP12" s="853"/>
      <c r="CQ12" s="825">
        <v>31329</v>
      </c>
      <c r="CR12" s="825" t="s">
        <v>7535</v>
      </c>
      <c r="CS12" s="853"/>
      <c r="CT12" s="825">
        <v>32209</v>
      </c>
      <c r="CU12" s="825" t="s">
        <v>5040</v>
      </c>
      <c r="CV12" s="853"/>
      <c r="CW12" s="825">
        <v>33205</v>
      </c>
      <c r="CX12" s="825" t="s">
        <v>5573</v>
      </c>
      <c r="CY12" s="853"/>
      <c r="CZ12" s="825">
        <v>34108</v>
      </c>
      <c r="DA12" s="825" t="s">
        <v>7848</v>
      </c>
      <c r="DB12" s="853"/>
      <c r="DC12" s="825">
        <v>35210</v>
      </c>
      <c r="DD12" s="825" t="s">
        <v>7866</v>
      </c>
      <c r="DE12" s="853"/>
      <c r="DF12" s="825">
        <v>36208</v>
      </c>
      <c r="DG12" s="825" t="s">
        <v>376</v>
      </c>
      <c r="DH12" s="853"/>
      <c r="DI12" s="825">
        <v>37208</v>
      </c>
      <c r="DJ12" s="825" t="s">
        <v>8182</v>
      </c>
      <c r="DK12" s="853"/>
      <c r="DL12" s="825">
        <v>38210</v>
      </c>
      <c r="DM12" s="825" t="s">
        <v>2817</v>
      </c>
      <c r="DN12" s="853"/>
      <c r="DO12" s="825">
        <v>39209</v>
      </c>
      <c r="DP12" s="825" t="s">
        <v>8343</v>
      </c>
      <c r="DQ12" s="853"/>
      <c r="DR12" s="825">
        <v>40131</v>
      </c>
      <c r="DS12" s="825" t="s">
        <v>6098</v>
      </c>
      <c r="DT12" s="853"/>
      <c r="DU12" s="825">
        <v>41208</v>
      </c>
      <c r="DV12" s="825" t="s">
        <v>7754</v>
      </c>
      <c r="DW12" s="853"/>
      <c r="DX12" s="825">
        <v>42209</v>
      </c>
      <c r="DY12" s="825" t="s">
        <v>8615</v>
      </c>
      <c r="DZ12" s="853"/>
      <c r="EA12" s="825">
        <v>43204</v>
      </c>
      <c r="EB12" s="825" t="s">
        <v>8716</v>
      </c>
      <c r="EC12" s="853"/>
      <c r="ED12" s="825">
        <v>44208</v>
      </c>
      <c r="EE12" s="825" t="s">
        <v>8825</v>
      </c>
      <c r="EF12" s="853"/>
      <c r="EG12" s="825">
        <v>45208</v>
      </c>
      <c r="EH12" s="825" t="s">
        <v>8891</v>
      </c>
      <c r="EI12" s="853"/>
      <c r="EJ12" s="825">
        <v>46214</v>
      </c>
      <c r="EK12" s="825" t="s">
        <v>3777</v>
      </c>
      <c r="EM12" s="825">
        <v>47212</v>
      </c>
      <c r="EN12" s="825" t="s">
        <v>1846</v>
      </c>
      <c r="EP12" s="855" t="s">
        <v>5410</v>
      </c>
      <c r="EQ12" s="825" t="s">
        <v>9259</v>
      </c>
      <c r="ES12" s="850" t="s">
        <v>1171</v>
      </c>
      <c r="ET12" s="850" t="s">
        <v>8887</v>
      </c>
      <c r="EU12" s="850" t="s">
        <v>538</v>
      </c>
      <c r="EW12" s="851" t="s">
        <v>1367</v>
      </c>
      <c r="EX12" s="825" t="s">
        <v>1153</v>
      </c>
      <c r="EY12" s="853"/>
      <c r="EZ12" s="851" t="s">
        <v>265</v>
      </c>
      <c r="FA12" s="825" t="s">
        <v>2042</v>
      </c>
      <c r="FB12" s="853"/>
      <c r="FC12" s="851" t="s">
        <v>2575</v>
      </c>
      <c r="FD12" s="825" t="s">
        <v>2843</v>
      </c>
      <c r="FE12" s="853"/>
      <c r="FF12" s="851" t="s">
        <v>2110</v>
      </c>
      <c r="FG12" s="825" t="s">
        <v>3017</v>
      </c>
      <c r="FH12" s="853"/>
      <c r="FI12" s="851" t="s">
        <v>430</v>
      </c>
      <c r="FJ12" s="825" t="s">
        <v>3323</v>
      </c>
      <c r="FK12" s="853"/>
      <c r="FL12" s="851" t="s">
        <v>338</v>
      </c>
      <c r="FM12" s="825" t="s">
        <v>3585</v>
      </c>
      <c r="FN12" s="853"/>
      <c r="FO12" s="851" t="s">
        <v>2508</v>
      </c>
      <c r="FP12" s="825" t="s">
        <v>1375</v>
      </c>
      <c r="FQ12" s="853"/>
      <c r="FR12" s="851" t="s">
        <v>1675</v>
      </c>
      <c r="FS12" s="825" t="s">
        <v>1338</v>
      </c>
      <c r="FT12" s="853"/>
      <c r="FU12" s="851" t="s">
        <v>4207</v>
      </c>
      <c r="FV12" s="825" t="s">
        <v>3254</v>
      </c>
      <c r="FW12" s="853"/>
      <c r="FX12" s="825">
        <v>10208</v>
      </c>
      <c r="FY12" s="825" t="s">
        <v>4319</v>
      </c>
      <c r="FZ12" s="853"/>
      <c r="GA12" s="825">
        <v>11210</v>
      </c>
      <c r="GB12" s="825" t="s">
        <v>4533</v>
      </c>
      <c r="GC12" s="853"/>
      <c r="GD12" s="825">
        <v>12210</v>
      </c>
      <c r="GE12" s="825" t="s">
        <v>4814</v>
      </c>
      <c r="GF12" s="853"/>
      <c r="GG12" s="825">
        <v>13108</v>
      </c>
      <c r="GH12" s="825" t="s">
        <v>5062</v>
      </c>
      <c r="GI12" s="853"/>
      <c r="GJ12" s="825">
        <v>14210</v>
      </c>
      <c r="GK12" s="825" t="s">
        <v>3090</v>
      </c>
      <c r="GL12" s="853"/>
      <c r="GM12" s="825">
        <v>15211</v>
      </c>
      <c r="GN12" s="825" t="s">
        <v>5380</v>
      </c>
      <c r="GO12" s="853"/>
      <c r="GP12" s="825">
        <v>16209</v>
      </c>
      <c r="GQ12" s="825" t="s">
        <v>4349</v>
      </c>
      <c r="GR12" s="853"/>
      <c r="GS12" s="825">
        <v>17209</v>
      </c>
      <c r="GT12" s="825" t="s">
        <v>5484</v>
      </c>
      <c r="GU12" s="853"/>
      <c r="GV12" s="825">
        <v>18209</v>
      </c>
      <c r="GW12" s="825" t="s">
        <v>5675</v>
      </c>
      <c r="GX12" s="853"/>
      <c r="GY12" s="825">
        <v>19209</v>
      </c>
      <c r="GZ12" s="825" t="s">
        <v>5864</v>
      </c>
      <c r="HA12" s="853"/>
      <c r="HB12" s="825">
        <v>20208</v>
      </c>
      <c r="HC12" s="825" t="s">
        <v>5970</v>
      </c>
      <c r="HD12" s="853"/>
      <c r="HE12" s="825">
        <v>21208</v>
      </c>
      <c r="HF12" s="825" t="s">
        <v>6136</v>
      </c>
      <c r="HG12" s="853"/>
      <c r="HH12" s="825">
        <v>22211</v>
      </c>
      <c r="HI12" s="825" t="s">
        <v>6319</v>
      </c>
      <c r="HJ12" s="853"/>
      <c r="HK12" s="825">
        <v>23208</v>
      </c>
      <c r="HL12" s="825" t="s">
        <v>6415</v>
      </c>
      <c r="HM12" s="853"/>
      <c r="HN12" s="825">
        <v>24209</v>
      </c>
      <c r="HO12" s="825" t="s">
        <v>6599</v>
      </c>
      <c r="HP12" s="853"/>
      <c r="HQ12" s="825">
        <v>25209</v>
      </c>
      <c r="HR12" s="825" t="s">
        <v>4945</v>
      </c>
      <c r="HS12" s="853"/>
      <c r="HT12" s="825">
        <v>26208</v>
      </c>
      <c r="HU12" s="825" t="s">
        <v>355</v>
      </c>
      <c r="HV12" s="853"/>
      <c r="HW12" s="825">
        <v>27209</v>
      </c>
      <c r="HX12" s="825" t="s">
        <v>7057</v>
      </c>
      <c r="HY12" s="853"/>
      <c r="HZ12" s="825">
        <v>28208</v>
      </c>
      <c r="IA12" s="825" t="s">
        <v>7155</v>
      </c>
      <c r="IB12" s="853"/>
      <c r="IC12" s="825">
        <v>29208</v>
      </c>
      <c r="ID12" s="825" t="s">
        <v>7351</v>
      </c>
      <c r="IE12" s="853"/>
      <c r="IF12" s="825">
        <v>30208</v>
      </c>
      <c r="IG12" s="825" t="s">
        <v>1643</v>
      </c>
      <c r="IH12" s="853"/>
      <c r="II12" s="825">
        <v>31329</v>
      </c>
      <c r="IJ12" s="825" t="s">
        <v>7535</v>
      </c>
      <c r="IK12" s="853"/>
      <c r="IL12" s="825">
        <v>32209</v>
      </c>
      <c r="IM12" s="825" t="s">
        <v>5040</v>
      </c>
      <c r="IN12" s="853"/>
      <c r="IO12" s="825">
        <v>33210</v>
      </c>
      <c r="IP12" s="825" t="s">
        <v>7713</v>
      </c>
      <c r="IQ12" s="853"/>
      <c r="IR12" s="825">
        <v>34210</v>
      </c>
      <c r="IS12" s="825" t="s">
        <v>7862</v>
      </c>
      <c r="IT12" s="853"/>
      <c r="IU12" s="825">
        <v>35210</v>
      </c>
      <c r="IV12" s="825" t="s">
        <v>7866</v>
      </c>
      <c r="IW12" s="853"/>
      <c r="IX12" s="825">
        <v>36208</v>
      </c>
      <c r="IY12" s="825" t="s">
        <v>376</v>
      </c>
      <c r="IZ12" s="853"/>
      <c r="JA12" s="825">
        <v>37208</v>
      </c>
      <c r="JB12" s="825" t="s">
        <v>8182</v>
      </c>
      <c r="JC12" s="853"/>
      <c r="JD12" s="825">
        <v>38210</v>
      </c>
      <c r="JE12" s="825" t="s">
        <v>2817</v>
      </c>
      <c r="JF12" s="853"/>
      <c r="JG12" s="825">
        <v>39209</v>
      </c>
      <c r="JH12" s="825" t="s">
        <v>8343</v>
      </c>
      <c r="JI12" s="853"/>
      <c r="JJ12" s="825">
        <v>40211</v>
      </c>
      <c r="JK12" s="825" t="s">
        <v>5117</v>
      </c>
      <c r="JL12" s="853"/>
      <c r="JM12" s="825">
        <v>41208</v>
      </c>
      <c r="JN12" s="825" t="s">
        <v>7754</v>
      </c>
      <c r="JO12" s="853"/>
      <c r="JP12" s="825">
        <v>42209</v>
      </c>
      <c r="JQ12" s="825" t="s">
        <v>8615</v>
      </c>
      <c r="JR12" s="853"/>
      <c r="JS12" s="825">
        <v>43211</v>
      </c>
      <c r="JT12" s="825" t="s">
        <v>6591</v>
      </c>
      <c r="JU12" s="853"/>
      <c r="JV12" s="825">
        <v>44208</v>
      </c>
      <c r="JW12" s="825" t="s">
        <v>8825</v>
      </c>
      <c r="JX12" s="853"/>
      <c r="JY12" s="825">
        <v>45208</v>
      </c>
      <c r="JZ12" s="825" t="s">
        <v>8891</v>
      </c>
      <c r="KA12" s="853"/>
      <c r="KB12" s="825">
        <v>46214</v>
      </c>
      <c r="KC12" s="825" t="s">
        <v>3777</v>
      </c>
      <c r="KE12" s="825">
        <v>47212</v>
      </c>
      <c r="KF12" s="825" t="s">
        <v>1846</v>
      </c>
      <c r="KH12" s="851" t="s">
        <v>1544</v>
      </c>
      <c r="KI12" s="825" t="s">
        <v>644</v>
      </c>
      <c r="KN12" s="825">
        <v>11108</v>
      </c>
      <c r="KO12" s="825" t="s">
        <v>4505</v>
      </c>
      <c r="KT12" s="825">
        <v>14108</v>
      </c>
      <c r="KU12" s="825" t="s">
        <v>5235</v>
      </c>
      <c r="LC12" s="825">
        <v>15108</v>
      </c>
      <c r="LD12" s="825" t="s">
        <v>1959</v>
      </c>
      <c r="LL12" s="825">
        <v>23108</v>
      </c>
      <c r="LM12" s="825" t="s">
        <v>3625</v>
      </c>
      <c r="LO12" s="825">
        <v>26108</v>
      </c>
      <c r="LP12" s="825" t="s">
        <v>1301</v>
      </c>
      <c r="LR12" s="825">
        <v>27111</v>
      </c>
      <c r="LS12" s="825" t="s">
        <v>6999</v>
      </c>
      <c r="LX12" s="825">
        <v>28110</v>
      </c>
      <c r="LY12" s="825" t="s">
        <v>792</v>
      </c>
      <c r="MD12" s="825">
        <v>34108</v>
      </c>
      <c r="ME12" s="825" t="s">
        <v>7848</v>
      </c>
      <c r="MI12" s="858"/>
      <c r="MP12" s="855" t="s">
        <v>5410</v>
      </c>
      <c r="MQ12" s="825" t="s">
        <v>9259</v>
      </c>
      <c r="MS12" s="855">
        <v>784</v>
      </c>
      <c r="MT12" s="825" t="s">
        <v>92</v>
      </c>
    </row>
    <row r="13" spans="1:358">
      <c r="B13" s="850" t="s">
        <v>1177</v>
      </c>
      <c r="C13" s="850" t="s">
        <v>1326</v>
      </c>
      <c r="E13" s="851" t="s">
        <v>1546</v>
      </c>
      <c r="F13" s="825" t="s">
        <v>499</v>
      </c>
      <c r="G13" s="853"/>
      <c r="H13" s="851" t="s">
        <v>1745</v>
      </c>
      <c r="I13" s="825" t="s">
        <v>2254</v>
      </c>
      <c r="J13" s="853"/>
      <c r="K13" s="851" t="s">
        <v>2685</v>
      </c>
      <c r="L13" s="825" t="s">
        <v>2077</v>
      </c>
      <c r="M13" s="853"/>
      <c r="N13" s="851" t="s">
        <v>2997</v>
      </c>
      <c r="O13" s="825" t="s">
        <v>405</v>
      </c>
      <c r="P13" s="853"/>
      <c r="Q13" s="851" t="s">
        <v>3319</v>
      </c>
      <c r="R13" s="825" t="s">
        <v>1009</v>
      </c>
      <c r="S13" s="853"/>
      <c r="T13" s="851" t="s">
        <v>3589</v>
      </c>
      <c r="U13" s="825" t="s">
        <v>3591</v>
      </c>
      <c r="V13" s="853"/>
      <c r="W13" s="851" t="s">
        <v>3728</v>
      </c>
      <c r="X13" s="825" t="s">
        <v>2952</v>
      </c>
      <c r="Y13" s="853"/>
      <c r="Z13" s="851" t="s">
        <v>3418</v>
      </c>
      <c r="AA13" s="825" t="s">
        <v>1854</v>
      </c>
      <c r="AB13" s="853"/>
      <c r="AC13" s="851" t="s">
        <v>95</v>
      </c>
      <c r="AD13" s="825" t="s">
        <v>4208</v>
      </c>
      <c r="AE13" s="853"/>
      <c r="AF13" s="825">
        <v>10209</v>
      </c>
      <c r="AG13" s="825" t="s">
        <v>4324</v>
      </c>
      <c r="AH13" s="853"/>
      <c r="AI13" s="825">
        <v>11109</v>
      </c>
      <c r="AJ13" s="825" t="s">
        <v>3702</v>
      </c>
      <c r="AK13" s="853"/>
      <c r="AL13" s="825">
        <v>12204</v>
      </c>
      <c r="AM13" s="825" t="s">
        <v>4790</v>
      </c>
      <c r="AN13" s="853"/>
      <c r="AO13" s="825">
        <v>13109</v>
      </c>
      <c r="AP13" s="825" t="s">
        <v>5064</v>
      </c>
      <c r="AQ13" s="853"/>
      <c r="AR13" s="825">
        <v>14109</v>
      </c>
      <c r="AS13" s="825" t="s">
        <v>4708</v>
      </c>
      <c r="AT13" s="853"/>
      <c r="AU13" s="825">
        <v>15202</v>
      </c>
      <c r="AV13" s="825" t="s">
        <v>1601</v>
      </c>
      <c r="AW13" s="853"/>
      <c r="AX13" s="825">
        <v>16210</v>
      </c>
      <c r="AY13" s="825" t="s">
        <v>5610</v>
      </c>
      <c r="AZ13" s="853"/>
      <c r="BA13" s="825">
        <v>17210</v>
      </c>
      <c r="BB13" s="825" t="s">
        <v>2885</v>
      </c>
      <c r="BC13" s="853"/>
      <c r="BD13" s="825">
        <v>18210</v>
      </c>
      <c r="BE13" s="825" t="s">
        <v>5806</v>
      </c>
      <c r="BF13" s="853"/>
      <c r="BG13" s="825">
        <v>19210</v>
      </c>
      <c r="BH13" s="825" t="s">
        <v>2725</v>
      </c>
      <c r="BI13" s="853"/>
      <c r="BJ13" s="825">
        <v>20209</v>
      </c>
      <c r="BK13" s="825" t="s">
        <v>5971</v>
      </c>
      <c r="BL13" s="853"/>
      <c r="BM13" s="825">
        <v>21209</v>
      </c>
      <c r="BN13" s="825" t="s">
        <v>6137</v>
      </c>
      <c r="BO13" s="853"/>
      <c r="BP13" s="825">
        <v>22206</v>
      </c>
      <c r="BQ13" s="825" t="s">
        <v>6312</v>
      </c>
      <c r="BR13" s="853"/>
      <c r="BS13" s="825">
        <v>23109</v>
      </c>
      <c r="BT13" s="825" t="s">
        <v>1134</v>
      </c>
      <c r="BU13" s="853"/>
      <c r="BV13" s="825">
        <v>24210</v>
      </c>
      <c r="BW13" s="825" t="s">
        <v>6600</v>
      </c>
      <c r="BX13" s="853"/>
      <c r="BY13" s="825">
        <v>25210</v>
      </c>
      <c r="BZ13" s="825" t="s">
        <v>2655</v>
      </c>
      <c r="CA13" s="853"/>
      <c r="CB13" s="825">
        <v>26109</v>
      </c>
      <c r="CC13" s="825" t="s">
        <v>6878</v>
      </c>
      <c r="CD13" s="853"/>
      <c r="CE13" s="825">
        <v>27113</v>
      </c>
      <c r="CF13" s="825" t="s">
        <v>7001</v>
      </c>
      <c r="CG13" s="853"/>
      <c r="CH13" s="825">
        <v>28111</v>
      </c>
      <c r="CI13" s="825" t="s">
        <v>5279</v>
      </c>
      <c r="CJ13" s="853"/>
      <c r="CK13" s="825">
        <v>29209</v>
      </c>
      <c r="CL13" s="825" t="s">
        <v>1697</v>
      </c>
      <c r="CM13" s="853"/>
      <c r="CN13" s="825">
        <v>30209</v>
      </c>
      <c r="CO13" s="825" t="s">
        <v>7433</v>
      </c>
      <c r="CP13" s="853"/>
      <c r="CQ13" s="825">
        <v>31364</v>
      </c>
      <c r="CR13" s="825" t="s">
        <v>7272</v>
      </c>
      <c r="CS13" s="853"/>
      <c r="CT13" s="825">
        <v>32343</v>
      </c>
      <c r="CU13" s="825" t="s">
        <v>6126</v>
      </c>
      <c r="CV13" s="853"/>
      <c r="CW13" s="825">
        <v>33207</v>
      </c>
      <c r="CX13" s="825" t="s">
        <v>6593</v>
      </c>
      <c r="CY13" s="853"/>
      <c r="CZ13" s="825">
        <v>34202</v>
      </c>
      <c r="DA13" s="825" t="s">
        <v>7849</v>
      </c>
      <c r="DB13" s="853"/>
      <c r="DC13" s="825">
        <v>35211</v>
      </c>
      <c r="DD13" s="825" t="s">
        <v>7999</v>
      </c>
      <c r="DE13" s="853"/>
      <c r="DF13" s="825">
        <v>36301</v>
      </c>
      <c r="DG13" s="825" t="s">
        <v>8088</v>
      </c>
      <c r="DH13" s="853"/>
      <c r="DI13" s="825">
        <v>37322</v>
      </c>
      <c r="DJ13" s="825" t="s">
        <v>1372</v>
      </c>
      <c r="DK13" s="853"/>
      <c r="DL13" s="825">
        <v>38213</v>
      </c>
      <c r="DM13" s="825" t="s">
        <v>8261</v>
      </c>
      <c r="DN13" s="853"/>
      <c r="DO13" s="825">
        <v>39210</v>
      </c>
      <c r="DP13" s="825" t="s">
        <v>5016</v>
      </c>
      <c r="DQ13" s="853"/>
      <c r="DR13" s="825">
        <v>40132</v>
      </c>
      <c r="DS13" s="825" t="s">
        <v>261</v>
      </c>
      <c r="DT13" s="853"/>
      <c r="DU13" s="825">
        <v>41209</v>
      </c>
      <c r="DV13" s="825" t="s">
        <v>8549</v>
      </c>
      <c r="DW13" s="853"/>
      <c r="DX13" s="825">
        <v>42210</v>
      </c>
      <c r="DY13" s="825" t="s">
        <v>4141</v>
      </c>
      <c r="DZ13" s="853"/>
      <c r="EA13" s="825">
        <v>43205</v>
      </c>
      <c r="EB13" s="825" t="s">
        <v>6854</v>
      </c>
      <c r="EC13" s="853"/>
      <c r="ED13" s="825">
        <v>44209</v>
      </c>
      <c r="EE13" s="825" t="s">
        <v>6207</v>
      </c>
      <c r="EF13" s="853"/>
      <c r="EG13" s="825">
        <v>45209</v>
      </c>
      <c r="EH13" s="825" t="s">
        <v>8893</v>
      </c>
      <c r="EI13" s="853"/>
      <c r="EJ13" s="825">
        <v>46215</v>
      </c>
      <c r="EK13" s="825" t="s">
        <v>4007</v>
      </c>
      <c r="EM13" s="825">
        <v>47213</v>
      </c>
      <c r="EN13" s="825" t="s">
        <v>9070</v>
      </c>
      <c r="EP13" s="855">
        <v>784</v>
      </c>
      <c r="EQ13" s="825" t="s">
        <v>92</v>
      </c>
      <c r="ES13" s="850" t="s">
        <v>1177</v>
      </c>
      <c r="ET13" s="850" t="s">
        <v>9720</v>
      </c>
      <c r="EU13" s="850" t="s">
        <v>1326</v>
      </c>
      <c r="EW13" s="851" t="s">
        <v>1628</v>
      </c>
      <c r="EX13" s="825" t="s">
        <v>1632</v>
      </c>
      <c r="EY13" s="853"/>
      <c r="EZ13" s="851" t="s">
        <v>1745</v>
      </c>
      <c r="FA13" s="825" t="s">
        <v>2254</v>
      </c>
      <c r="FB13" s="853"/>
      <c r="FC13" s="851" t="s">
        <v>2685</v>
      </c>
      <c r="FD13" s="825" t="s">
        <v>2077</v>
      </c>
      <c r="FE13" s="853"/>
      <c r="FF13" s="851" t="s">
        <v>3019</v>
      </c>
      <c r="FG13" s="825" t="s">
        <v>2569</v>
      </c>
      <c r="FH13" s="853"/>
      <c r="FI13" s="851" t="s">
        <v>3319</v>
      </c>
      <c r="FJ13" s="825" t="s">
        <v>1009</v>
      </c>
      <c r="FK13" s="853"/>
      <c r="FL13" s="851" t="s">
        <v>3589</v>
      </c>
      <c r="FM13" s="825" t="s">
        <v>3591</v>
      </c>
      <c r="FN13" s="853"/>
      <c r="FO13" s="851" t="s">
        <v>3728</v>
      </c>
      <c r="FP13" s="825" t="s">
        <v>2952</v>
      </c>
      <c r="FQ13" s="853"/>
      <c r="FR13" s="851" t="s">
        <v>3418</v>
      </c>
      <c r="FS13" s="825" t="s">
        <v>1854</v>
      </c>
      <c r="FT13" s="853"/>
      <c r="FU13" s="851" t="s">
        <v>95</v>
      </c>
      <c r="FV13" s="825" t="s">
        <v>4208</v>
      </c>
      <c r="FW13" s="853"/>
      <c r="FX13" s="825">
        <v>10209</v>
      </c>
      <c r="FY13" s="825" t="s">
        <v>4324</v>
      </c>
      <c r="FZ13" s="853"/>
      <c r="GA13" s="825">
        <v>11211</v>
      </c>
      <c r="GB13" s="825" t="s">
        <v>4216</v>
      </c>
      <c r="GC13" s="853"/>
      <c r="GD13" s="825">
        <v>12211</v>
      </c>
      <c r="GE13" s="825" t="s">
        <v>598</v>
      </c>
      <c r="GF13" s="853"/>
      <c r="GG13" s="825">
        <v>13109</v>
      </c>
      <c r="GH13" s="825" t="s">
        <v>5064</v>
      </c>
      <c r="GI13" s="853"/>
      <c r="GJ13" s="825">
        <v>14211</v>
      </c>
      <c r="GK13" s="825" t="s">
        <v>3635</v>
      </c>
      <c r="GL13" s="853"/>
      <c r="GM13" s="825">
        <v>15212</v>
      </c>
      <c r="GN13" s="825" t="s">
        <v>4576</v>
      </c>
      <c r="GO13" s="853"/>
      <c r="GP13" s="825">
        <v>16210</v>
      </c>
      <c r="GQ13" s="825" t="s">
        <v>5610</v>
      </c>
      <c r="GR13" s="853"/>
      <c r="GS13" s="825">
        <v>17210</v>
      </c>
      <c r="GT13" s="825" t="s">
        <v>2885</v>
      </c>
      <c r="GU13" s="853"/>
      <c r="GV13" s="825">
        <v>18210</v>
      </c>
      <c r="GW13" s="825" t="s">
        <v>5806</v>
      </c>
      <c r="GX13" s="853"/>
      <c r="GY13" s="825">
        <v>19210</v>
      </c>
      <c r="GZ13" s="825" t="s">
        <v>2725</v>
      </c>
      <c r="HA13" s="853"/>
      <c r="HB13" s="825">
        <v>20209</v>
      </c>
      <c r="HC13" s="825" t="s">
        <v>5971</v>
      </c>
      <c r="HD13" s="853"/>
      <c r="HE13" s="825">
        <v>21209</v>
      </c>
      <c r="HF13" s="825" t="s">
        <v>6137</v>
      </c>
      <c r="HG13" s="853"/>
      <c r="HH13" s="825">
        <v>22212</v>
      </c>
      <c r="HI13" s="825" t="s">
        <v>80</v>
      </c>
      <c r="HJ13" s="853"/>
      <c r="HK13" s="825">
        <v>23209</v>
      </c>
      <c r="HL13" s="825" t="s">
        <v>6417</v>
      </c>
      <c r="HM13" s="853"/>
      <c r="HN13" s="825">
        <v>24210</v>
      </c>
      <c r="HO13" s="825" t="s">
        <v>6600</v>
      </c>
      <c r="HP13" s="853"/>
      <c r="HQ13" s="825">
        <v>25210</v>
      </c>
      <c r="HR13" s="825" t="s">
        <v>2655</v>
      </c>
      <c r="HS13" s="853"/>
      <c r="HT13" s="825">
        <v>26209</v>
      </c>
      <c r="HU13" s="825" t="s">
        <v>891</v>
      </c>
      <c r="HV13" s="853"/>
      <c r="HW13" s="825">
        <v>27210</v>
      </c>
      <c r="HX13" s="825" t="s">
        <v>7058</v>
      </c>
      <c r="HY13" s="853"/>
      <c r="HZ13" s="825">
        <v>28209</v>
      </c>
      <c r="IA13" s="825" t="s">
        <v>7157</v>
      </c>
      <c r="IB13" s="853"/>
      <c r="IC13" s="825">
        <v>29209</v>
      </c>
      <c r="ID13" s="825" t="s">
        <v>1697</v>
      </c>
      <c r="IE13" s="853"/>
      <c r="IF13" s="825">
        <v>30209</v>
      </c>
      <c r="IG13" s="825" t="s">
        <v>7433</v>
      </c>
      <c r="IH13" s="853"/>
      <c r="II13" s="825">
        <v>31364</v>
      </c>
      <c r="IJ13" s="825" t="s">
        <v>7272</v>
      </c>
      <c r="IK13" s="853"/>
      <c r="IL13" s="825">
        <v>32343</v>
      </c>
      <c r="IM13" s="825" t="s">
        <v>6126</v>
      </c>
      <c r="IN13" s="853"/>
      <c r="IO13" s="825">
        <v>33211</v>
      </c>
      <c r="IP13" s="825" t="s">
        <v>7719</v>
      </c>
      <c r="IQ13" s="853"/>
      <c r="IR13" s="825">
        <v>34211</v>
      </c>
      <c r="IS13" s="825" t="s">
        <v>7867</v>
      </c>
      <c r="IT13" s="853"/>
      <c r="IU13" s="825">
        <v>35211</v>
      </c>
      <c r="IV13" s="825" t="s">
        <v>7999</v>
      </c>
      <c r="IW13" s="853"/>
      <c r="IX13" s="825">
        <v>36301</v>
      </c>
      <c r="IY13" s="825" t="s">
        <v>8088</v>
      </c>
      <c r="IZ13" s="853"/>
      <c r="JA13" s="825">
        <v>37322</v>
      </c>
      <c r="JB13" s="825" t="s">
        <v>1372</v>
      </c>
      <c r="JC13" s="853"/>
      <c r="JD13" s="825">
        <v>38213</v>
      </c>
      <c r="JE13" s="825" t="s">
        <v>8261</v>
      </c>
      <c r="JF13" s="853"/>
      <c r="JG13" s="825">
        <v>39210</v>
      </c>
      <c r="JH13" s="825" t="s">
        <v>5016</v>
      </c>
      <c r="JI13" s="853"/>
      <c r="JJ13" s="825">
        <v>40212</v>
      </c>
      <c r="JK13" s="825" t="s">
        <v>3546</v>
      </c>
      <c r="JL13" s="853"/>
      <c r="JM13" s="825">
        <v>41209</v>
      </c>
      <c r="JN13" s="825" t="s">
        <v>8549</v>
      </c>
      <c r="JO13" s="853"/>
      <c r="JP13" s="825">
        <v>42210</v>
      </c>
      <c r="JQ13" s="825" t="s">
        <v>4141</v>
      </c>
      <c r="JR13" s="853"/>
      <c r="JS13" s="825">
        <v>43212</v>
      </c>
      <c r="JT13" s="825" t="s">
        <v>8727</v>
      </c>
      <c r="JU13" s="853"/>
      <c r="JV13" s="825">
        <v>44209</v>
      </c>
      <c r="JW13" s="825" t="s">
        <v>6207</v>
      </c>
      <c r="JX13" s="853"/>
      <c r="JY13" s="825">
        <v>45209</v>
      </c>
      <c r="JZ13" s="825" t="s">
        <v>8893</v>
      </c>
      <c r="KA13" s="853"/>
      <c r="KB13" s="825">
        <v>46215</v>
      </c>
      <c r="KC13" s="825" t="s">
        <v>4007</v>
      </c>
      <c r="KE13" s="825">
        <v>47213</v>
      </c>
      <c r="KF13" s="825" t="s">
        <v>9070</v>
      </c>
      <c r="KH13" s="851" t="s">
        <v>1546</v>
      </c>
      <c r="KI13" s="825" t="s">
        <v>499</v>
      </c>
      <c r="KN13" s="825">
        <v>11109</v>
      </c>
      <c r="KO13" s="825" t="s">
        <v>3702</v>
      </c>
      <c r="KT13" s="825">
        <v>14109</v>
      </c>
      <c r="KU13" s="825" t="s">
        <v>4708</v>
      </c>
      <c r="LL13" s="825">
        <v>23109</v>
      </c>
      <c r="LM13" s="825" t="s">
        <v>1134</v>
      </c>
      <c r="LO13" s="825">
        <v>26109</v>
      </c>
      <c r="LP13" s="825" t="s">
        <v>6878</v>
      </c>
      <c r="LR13" s="825">
        <v>27113</v>
      </c>
      <c r="LS13" s="825" t="s">
        <v>7001</v>
      </c>
      <c r="LX13" s="825">
        <v>28111</v>
      </c>
      <c r="LY13" s="825" t="s">
        <v>5279</v>
      </c>
      <c r="MI13" s="858"/>
      <c r="MP13" s="855">
        <v>784</v>
      </c>
      <c r="MQ13" s="825" t="s">
        <v>92</v>
      </c>
      <c r="MS13" s="855" t="s">
        <v>9151</v>
      </c>
      <c r="MT13" s="825" t="s">
        <v>4632</v>
      </c>
    </row>
    <row r="14" spans="1:358">
      <c r="B14" s="850" t="s">
        <v>1180</v>
      </c>
      <c r="C14" s="850" t="s">
        <v>1335</v>
      </c>
      <c r="E14" s="851" t="s">
        <v>1548</v>
      </c>
      <c r="F14" s="825" t="s">
        <v>1555</v>
      </c>
      <c r="G14" s="853"/>
      <c r="H14" s="851" t="s">
        <v>1802</v>
      </c>
      <c r="I14" s="825" t="s">
        <v>2562</v>
      </c>
      <c r="J14" s="853"/>
      <c r="K14" s="851" t="s">
        <v>2844</v>
      </c>
      <c r="L14" s="825" t="s">
        <v>2846</v>
      </c>
      <c r="M14" s="853"/>
      <c r="N14" s="851" t="s">
        <v>3001</v>
      </c>
      <c r="O14" s="825" t="s">
        <v>3006</v>
      </c>
      <c r="P14" s="853"/>
      <c r="Q14" s="851" t="s">
        <v>3327</v>
      </c>
      <c r="R14" s="825" t="s">
        <v>1311</v>
      </c>
      <c r="S14" s="853"/>
      <c r="T14" s="851" t="s">
        <v>181</v>
      </c>
      <c r="U14" s="825" t="s">
        <v>3592</v>
      </c>
      <c r="V14" s="853"/>
      <c r="W14" s="851" t="s">
        <v>2697</v>
      </c>
      <c r="X14" s="825" t="s">
        <v>3729</v>
      </c>
      <c r="Y14" s="853"/>
      <c r="Z14" s="851" t="s">
        <v>3981</v>
      </c>
      <c r="AA14" s="825" t="s">
        <v>3982</v>
      </c>
      <c r="AB14" s="853"/>
      <c r="AC14" s="851" t="s">
        <v>2029</v>
      </c>
      <c r="AD14" s="825" t="s">
        <v>2582</v>
      </c>
      <c r="AE14" s="853"/>
      <c r="AF14" s="825">
        <v>10210</v>
      </c>
      <c r="AG14" s="825" t="s">
        <v>4330</v>
      </c>
      <c r="AH14" s="853"/>
      <c r="AI14" s="825">
        <v>11110</v>
      </c>
      <c r="AJ14" s="825" t="s">
        <v>617</v>
      </c>
      <c r="AK14" s="853"/>
      <c r="AL14" s="825">
        <v>12205</v>
      </c>
      <c r="AM14" s="825" t="s">
        <v>3587</v>
      </c>
      <c r="AN14" s="853"/>
      <c r="AO14" s="825">
        <v>13110</v>
      </c>
      <c r="AP14" s="825" t="s">
        <v>5067</v>
      </c>
      <c r="AQ14" s="853"/>
      <c r="AR14" s="825">
        <v>14110</v>
      </c>
      <c r="AS14" s="825" t="s">
        <v>5238</v>
      </c>
      <c r="AT14" s="853"/>
      <c r="AU14" s="825">
        <v>15204</v>
      </c>
      <c r="AV14" s="825" t="s">
        <v>5366</v>
      </c>
      <c r="AW14" s="853"/>
      <c r="AX14" s="825">
        <v>16211</v>
      </c>
      <c r="AY14" s="825" t="s">
        <v>5611</v>
      </c>
      <c r="AZ14" s="853"/>
      <c r="BA14" s="825">
        <v>17211</v>
      </c>
      <c r="BB14" s="825" t="s">
        <v>5696</v>
      </c>
      <c r="BC14" s="853"/>
      <c r="BD14" s="825">
        <v>18322</v>
      </c>
      <c r="BE14" s="825" t="s">
        <v>5811</v>
      </c>
      <c r="BF14" s="853"/>
      <c r="BG14" s="825">
        <v>19211</v>
      </c>
      <c r="BH14" s="825" t="s">
        <v>35</v>
      </c>
      <c r="BI14" s="853"/>
      <c r="BJ14" s="825">
        <v>20210</v>
      </c>
      <c r="BK14" s="825" t="s">
        <v>9650</v>
      </c>
      <c r="BL14" s="853"/>
      <c r="BM14" s="825">
        <v>21210</v>
      </c>
      <c r="BN14" s="825" t="s">
        <v>4687</v>
      </c>
      <c r="BO14" s="853"/>
      <c r="BP14" s="825">
        <v>22207</v>
      </c>
      <c r="BQ14" s="825" t="s">
        <v>6315</v>
      </c>
      <c r="BR14" s="853"/>
      <c r="BS14" s="825">
        <v>23110</v>
      </c>
      <c r="BT14" s="825" t="s">
        <v>4781</v>
      </c>
      <c r="BU14" s="853"/>
      <c r="BV14" s="825">
        <v>24211</v>
      </c>
      <c r="BW14" s="825" t="s">
        <v>6604</v>
      </c>
      <c r="BX14" s="853"/>
      <c r="BY14" s="825">
        <v>25211</v>
      </c>
      <c r="BZ14" s="825" t="s">
        <v>6777</v>
      </c>
      <c r="CA14" s="853"/>
      <c r="CB14" s="825">
        <v>26110</v>
      </c>
      <c r="CC14" s="825" t="s">
        <v>3438</v>
      </c>
      <c r="CD14" s="853"/>
      <c r="CE14" s="825">
        <v>27114</v>
      </c>
      <c r="CF14" s="825" t="s">
        <v>7004</v>
      </c>
      <c r="CG14" s="853"/>
      <c r="CH14" s="825">
        <v>28201</v>
      </c>
      <c r="CI14" s="825" t="s">
        <v>6688</v>
      </c>
      <c r="CJ14" s="853"/>
      <c r="CK14" s="825">
        <v>29210</v>
      </c>
      <c r="CL14" s="825" t="s">
        <v>4089</v>
      </c>
      <c r="CM14" s="853"/>
      <c r="CN14" s="825">
        <v>30304</v>
      </c>
      <c r="CO14" s="825" t="s">
        <v>7442</v>
      </c>
      <c r="CP14" s="853"/>
      <c r="CQ14" s="825">
        <v>31370</v>
      </c>
      <c r="CR14" s="825" t="s">
        <v>7555</v>
      </c>
      <c r="CS14" s="853"/>
      <c r="CT14" s="825">
        <v>32386</v>
      </c>
      <c r="CU14" s="825" t="s">
        <v>7637</v>
      </c>
      <c r="CV14" s="853"/>
      <c r="CW14" s="825">
        <v>33208</v>
      </c>
      <c r="CX14" s="825" t="s">
        <v>7709</v>
      </c>
      <c r="CY14" s="853"/>
      <c r="CZ14" s="825">
        <v>34203</v>
      </c>
      <c r="DA14" s="825" t="s">
        <v>6566</v>
      </c>
      <c r="DB14" s="853"/>
      <c r="DC14" s="825">
        <v>35212</v>
      </c>
      <c r="DD14" s="825" t="s">
        <v>8001</v>
      </c>
      <c r="DE14" s="853"/>
      <c r="DF14" s="825">
        <v>36302</v>
      </c>
      <c r="DG14" s="825" t="s">
        <v>6128</v>
      </c>
      <c r="DH14" s="853"/>
      <c r="DI14" s="825">
        <v>37324</v>
      </c>
      <c r="DJ14" s="825" t="s">
        <v>8202</v>
      </c>
      <c r="DK14" s="853"/>
      <c r="DL14" s="825">
        <v>38214</v>
      </c>
      <c r="DM14" s="825" t="s">
        <v>2076</v>
      </c>
      <c r="DN14" s="853"/>
      <c r="DO14" s="825">
        <v>39211</v>
      </c>
      <c r="DP14" s="825" t="s">
        <v>8070</v>
      </c>
      <c r="DQ14" s="853"/>
      <c r="DR14" s="825">
        <v>40133</v>
      </c>
      <c r="DS14" s="825" t="s">
        <v>2335</v>
      </c>
      <c r="DT14" s="853"/>
      <c r="DU14" s="825">
        <v>41210</v>
      </c>
      <c r="DV14" s="825" t="s">
        <v>5543</v>
      </c>
      <c r="DW14" s="853"/>
      <c r="DX14" s="825">
        <v>42211</v>
      </c>
      <c r="DY14" s="825" t="s">
        <v>8617</v>
      </c>
      <c r="DZ14" s="853"/>
      <c r="EA14" s="825">
        <v>43206</v>
      </c>
      <c r="EB14" s="825" t="s">
        <v>687</v>
      </c>
      <c r="EC14" s="853"/>
      <c r="ED14" s="825">
        <v>44210</v>
      </c>
      <c r="EE14" s="825" t="s">
        <v>8266</v>
      </c>
      <c r="EF14" s="853"/>
      <c r="EG14" s="825">
        <v>45341</v>
      </c>
      <c r="EH14" s="825" t="s">
        <v>7138</v>
      </c>
      <c r="EI14" s="853"/>
      <c r="EJ14" s="825">
        <v>46216</v>
      </c>
      <c r="EK14" s="825" t="s">
        <v>8949</v>
      </c>
      <c r="EM14" s="825">
        <v>47214</v>
      </c>
      <c r="EN14" s="825" t="s">
        <v>346</v>
      </c>
      <c r="EP14" s="855" t="s">
        <v>9151</v>
      </c>
      <c r="EQ14" s="825" t="s">
        <v>4632</v>
      </c>
      <c r="ES14" s="850" t="s">
        <v>1180</v>
      </c>
      <c r="ET14" s="850" t="s">
        <v>1402</v>
      </c>
      <c r="EU14" s="850" t="s">
        <v>1335</v>
      </c>
      <c r="EW14" s="851" t="s">
        <v>1634</v>
      </c>
      <c r="EX14" s="825" t="s">
        <v>938</v>
      </c>
      <c r="EY14" s="853"/>
      <c r="EZ14" s="851" t="s">
        <v>1802</v>
      </c>
      <c r="FA14" s="825" t="s">
        <v>2562</v>
      </c>
      <c r="FB14" s="853"/>
      <c r="FC14" s="851" t="s">
        <v>2844</v>
      </c>
      <c r="FD14" s="825" t="s">
        <v>2846</v>
      </c>
      <c r="FE14" s="853"/>
      <c r="FF14" s="851" t="s">
        <v>3021</v>
      </c>
      <c r="FG14" s="825" t="s">
        <v>3026</v>
      </c>
      <c r="FH14" s="853"/>
      <c r="FI14" s="851" t="s">
        <v>3327</v>
      </c>
      <c r="FJ14" s="825" t="s">
        <v>1311</v>
      </c>
      <c r="FK14" s="853"/>
      <c r="FL14" s="851" t="s">
        <v>181</v>
      </c>
      <c r="FM14" s="825" t="s">
        <v>3592</v>
      </c>
      <c r="FN14" s="853"/>
      <c r="FO14" s="851" t="s">
        <v>2697</v>
      </c>
      <c r="FP14" s="825" t="s">
        <v>3729</v>
      </c>
      <c r="FQ14" s="853"/>
      <c r="FR14" s="851" t="s">
        <v>3981</v>
      </c>
      <c r="FS14" s="825" t="s">
        <v>3982</v>
      </c>
      <c r="FT14" s="853"/>
      <c r="FU14" s="851" t="s">
        <v>2029</v>
      </c>
      <c r="FV14" s="825" t="s">
        <v>2582</v>
      </c>
      <c r="FW14" s="853"/>
      <c r="FX14" s="825">
        <v>10210</v>
      </c>
      <c r="FY14" s="825" t="s">
        <v>4330</v>
      </c>
      <c r="FZ14" s="853"/>
      <c r="GA14" s="825">
        <v>11212</v>
      </c>
      <c r="GB14" s="825" t="s">
        <v>4506</v>
      </c>
      <c r="GC14" s="853"/>
      <c r="GD14" s="825">
        <v>12212</v>
      </c>
      <c r="GE14" s="825" t="s">
        <v>4817</v>
      </c>
      <c r="GF14" s="853"/>
      <c r="GG14" s="825">
        <v>13110</v>
      </c>
      <c r="GH14" s="825" t="s">
        <v>5067</v>
      </c>
      <c r="GI14" s="853"/>
      <c r="GJ14" s="825">
        <v>14212</v>
      </c>
      <c r="GK14" s="825" t="s">
        <v>560</v>
      </c>
      <c r="GL14" s="853"/>
      <c r="GM14" s="825">
        <v>15213</v>
      </c>
      <c r="GN14" s="825" t="s">
        <v>3940</v>
      </c>
      <c r="GO14" s="853"/>
      <c r="GP14" s="825">
        <v>16211</v>
      </c>
      <c r="GQ14" s="825" t="s">
        <v>5611</v>
      </c>
      <c r="GR14" s="853"/>
      <c r="GS14" s="825">
        <v>17211</v>
      </c>
      <c r="GT14" s="825" t="s">
        <v>5696</v>
      </c>
      <c r="GU14" s="853"/>
      <c r="GV14" s="825">
        <v>18322</v>
      </c>
      <c r="GW14" s="825" t="s">
        <v>5811</v>
      </c>
      <c r="GX14" s="853"/>
      <c r="GY14" s="825">
        <v>19211</v>
      </c>
      <c r="GZ14" s="825" t="s">
        <v>35</v>
      </c>
      <c r="HA14" s="853"/>
      <c r="HB14" s="825">
        <v>20210</v>
      </c>
      <c r="HC14" s="825" t="s">
        <v>9650</v>
      </c>
      <c r="HD14" s="853"/>
      <c r="HE14" s="825">
        <v>21210</v>
      </c>
      <c r="HF14" s="825" t="s">
        <v>4687</v>
      </c>
      <c r="HG14" s="853"/>
      <c r="HH14" s="825">
        <v>22213</v>
      </c>
      <c r="HI14" s="825" t="s">
        <v>1677</v>
      </c>
      <c r="HJ14" s="853"/>
      <c r="HK14" s="825">
        <v>23210</v>
      </c>
      <c r="HL14" s="825" t="s">
        <v>3177</v>
      </c>
      <c r="HM14" s="853"/>
      <c r="HN14" s="825">
        <v>24211</v>
      </c>
      <c r="HO14" s="825" t="s">
        <v>6604</v>
      </c>
      <c r="HP14" s="853"/>
      <c r="HQ14" s="825">
        <v>25211</v>
      </c>
      <c r="HR14" s="825" t="s">
        <v>6777</v>
      </c>
      <c r="HS14" s="853"/>
      <c r="HT14" s="825">
        <v>26210</v>
      </c>
      <c r="HU14" s="825" t="s">
        <v>6899</v>
      </c>
      <c r="HV14" s="853"/>
      <c r="HW14" s="825">
        <v>27211</v>
      </c>
      <c r="HX14" s="825" t="s">
        <v>5323</v>
      </c>
      <c r="HY14" s="853"/>
      <c r="HZ14" s="825">
        <v>28210</v>
      </c>
      <c r="IA14" s="825" t="s">
        <v>7158</v>
      </c>
      <c r="IB14" s="853"/>
      <c r="IC14" s="825">
        <v>29210</v>
      </c>
      <c r="ID14" s="825" t="s">
        <v>4089</v>
      </c>
      <c r="IE14" s="853"/>
      <c r="IF14" s="825">
        <v>30304</v>
      </c>
      <c r="IG14" s="825" t="s">
        <v>7442</v>
      </c>
      <c r="IH14" s="853"/>
      <c r="II14" s="825">
        <v>31370</v>
      </c>
      <c r="IJ14" s="825" t="s">
        <v>7555</v>
      </c>
      <c r="IK14" s="853"/>
      <c r="IL14" s="825">
        <v>32386</v>
      </c>
      <c r="IM14" s="825" t="s">
        <v>7637</v>
      </c>
      <c r="IN14" s="853"/>
      <c r="IO14" s="825">
        <v>33212</v>
      </c>
      <c r="IP14" s="825" t="s">
        <v>6574</v>
      </c>
      <c r="IQ14" s="853"/>
      <c r="IR14" s="825">
        <v>34212</v>
      </c>
      <c r="IS14" s="825" t="s">
        <v>7870</v>
      </c>
      <c r="IT14" s="853"/>
      <c r="IU14" s="825">
        <v>35212</v>
      </c>
      <c r="IV14" s="825" t="s">
        <v>8001</v>
      </c>
      <c r="IW14" s="853"/>
      <c r="IX14" s="825">
        <v>36302</v>
      </c>
      <c r="IY14" s="825" t="s">
        <v>6128</v>
      </c>
      <c r="IZ14" s="853"/>
      <c r="JA14" s="825">
        <v>37324</v>
      </c>
      <c r="JB14" s="825" t="s">
        <v>8202</v>
      </c>
      <c r="JC14" s="853"/>
      <c r="JD14" s="825">
        <v>38214</v>
      </c>
      <c r="JE14" s="825" t="s">
        <v>2076</v>
      </c>
      <c r="JF14" s="853"/>
      <c r="JG14" s="825">
        <v>39211</v>
      </c>
      <c r="JH14" s="825" t="s">
        <v>8070</v>
      </c>
      <c r="JI14" s="853"/>
      <c r="JJ14" s="825">
        <v>40213</v>
      </c>
      <c r="JK14" s="825" t="s">
        <v>4485</v>
      </c>
      <c r="JL14" s="853"/>
      <c r="JM14" s="825">
        <v>41210</v>
      </c>
      <c r="JN14" s="825" t="s">
        <v>5543</v>
      </c>
      <c r="JO14" s="853"/>
      <c r="JP14" s="825">
        <v>42211</v>
      </c>
      <c r="JQ14" s="825" t="s">
        <v>8617</v>
      </c>
      <c r="JR14" s="853"/>
      <c r="JS14" s="825">
        <v>43213</v>
      </c>
      <c r="JT14" s="825" t="s">
        <v>497</v>
      </c>
      <c r="JU14" s="853"/>
      <c r="JV14" s="825">
        <v>44210</v>
      </c>
      <c r="JW14" s="825" t="s">
        <v>8266</v>
      </c>
      <c r="JX14" s="853"/>
      <c r="JY14" s="825">
        <v>45341</v>
      </c>
      <c r="JZ14" s="825" t="s">
        <v>7138</v>
      </c>
      <c r="KA14" s="853"/>
      <c r="KB14" s="825">
        <v>46216</v>
      </c>
      <c r="KC14" s="825" t="s">
        <v>8949</v>
      </c>
      <c r="KE14" s="825">
        <v>47214</v>
      </c>
      <c r="KF14" s="825" t="s">
        <v>346</v>
      </c>
      <c r="KH14" s="851" t="s">
        <v>1548</v>
      </c>
      <c r="KI14" s="825" t="s">
        <v>1555</v>
      </c>
      <c r="KN14" s="825">
        <v>11110</v>
      </c>
      <c r="KO14" s="825" t="s">
        <v>617</v>
      </c>
      <c r="KT14" s="825">
        <v>14110</v>
      </c>
      <c r="KU14" s="825" t="s">
        <v>5238</v>
      </c>
      <c r="LL14" s="825">
        <v>23110</v>
      </c>
      <c r="LM14" s="825" t="s">
        <v>4781</v>
      </c>
      <c r="LO14" s="825">
        <v>26110</v>
      </c>
      <c r="LP14" s="825" t="s">
        <v>3438</v>
      </c>
      <c r="LR14" s="825">
        <v>27114</v>
      </c>
      <c r="LS14" s="825" t="s">
        <v>7004</v>
      </c>
      <c r="MI14" s="858"/>
      <c r="MP14" s="855" t="s">
        <v>9151</v>
      </c>
      <c r="MQ14" s="825" t="s">
        <v>4632</v>
      </c>
      <c r="MS14" s="855" t="s">
        <v>9260</v>
      </c>
      <c r="MT14" s="825" t="s">
        <v>9261</v>
      </c>
    </row>
    <row r="15" spans="1:358">
      <c r="B15" s="850" t="s">
        <v>1183</v>
      </c>
      <c r="C15" s="850" t="s">
        <v>1337</v>
      </c>
      <c r="E15" s="851" t="s">
        <v>1560</v>
      </c>
      <c r="F15" s="825" t="s">
        <v>1568</v>
      </c>
      <c r="G15" s="853"/>
      <c r="H15" s="851" t="s">
        <v>2295</v>
      </c>
      <c r="I15" s="825" t="s">
        <v>2578</v>
      </c>
      <c r="J15" s="853"/>
      <c r="K15" s="851" t="s">
        <v>2459</v>
      </c>
      <c r="L15" s="825" t="s">
        <v>2853</v>
      </c>
      <c r="M15" s="853"/>
      <c r="N15" s="851" t="s">
        <v>3010</v>
      </c>
      <c r="O15" s="825" t="s">
        <v>659</v>
      </c>
      <c r="P15" s="853"/>
      <c r="Q15" s="851" t="s">
        <v>3329</v>
      </c>
      <c r="R15" s="825" t="s">
        <v>3330</v>
      </c>
      <c r="S15" s="853"/>
      <c r="T15" s="851" t="s">
        <v>3596</v>
      </c>
      <c r="U15" s="825" t="s">
        <v>1141</v>
      </c>
      <c r="V15" s="853"/>
      <c r="W15" s="851" t="s">
        <v>2900</v>
      </c>
      <c r="X15" s="825" t="s">
        <v>1484</v>
      </c>
      <c r="Y15" s="853"/>
      <c r="Z15" s="851" t="s">
        <v>3991</v>
      </c>
      <c r="AA15" s="825" t="s">
        <v>3995</v>
      </c>
      <c r="AB15" s="853"/>
      <c r="AC15" s="851" t="s">
        <v>1168</v>
      </c>
      <c r="AD15" s="825" t="s">
        <v>4215</v>
      </c>
      <c r="AE15" s="853"/>
      <c r="AF15" s="825">
        <v>10211</v>
      </c>
      <c r="AG15" s="825" t="s">
        <v>3993</v>
      </c>
      <c r="AH15" s="853"/>
      <c r="AI15" s="825">
        <v>11201</v>
      </c>
      <c r="AJ15" s="825" t="s">
        <v>4511</v>
      </c>
      <c r="AK15" s="853"/>
      <c r="AL15" s="825">
        <v>12206</v>
      </c>
      <c r="AM15" s="825" t="s">
        <v>4797</v>
      </c>
      <c r="AN15" s="853"/>
      <c r="AO15" s="825">
        <v>13111</v>
      </c>
      <c r="AP15" s="825" t="s">
        <v>5069</v>
      </c>
      <c r="AQ15" s="853"/>
      <c r="AR15" s="825">
        <v>14111</v>
      </c>
      <c r="AS15" s="825" t="s">
        <v>3370</v>
      </c>
      <c r="AT15" s="853"/>
      <c r="AU15" s="825">
        <v>15205</v>
      </c>
      <c r="AV15" s="825" t="s">
        <v>5369</v>
      </c>
      <c r="AW15" s="853"/>
      <c r="AX15" s="825">
        <v>16321</v>
      </c>
      <c r="AY15" s="825" t="s">
        <v>40</v>
      </c>
      <c r="AZ15" s="853"/>
      <c r="BA15" s="825">
        <v>17212</v>
      </c>
      <c r="BB15" s="825" t="s">
        <v>951</v>
      </c>
      <c r="BC15" s="853"/>
      <c r="BD15" s="825">
        <v>18382</v>
      </c>
      <c r="BE15" s="825" t="s">
        <v>5535</v>
      </c>
      <c r="BF15" s="853"/>
      <c r="BG15" s="825">
        <v>19212</v>
      </c>
      <c r="BH15" s="825" t="s">
        <v>4039</v>
      </c>
      <c r="BI15" s="853"/>
      <c r="BJ15" s="825">
        <v>20211</v>
      </c>
      <c r="BK15" s="825" t="s">
        <v>5972</v>
      </c>
      <c r="BL15" s="853"/>
      <c r="BM15" s="825">
        <v>21211</v>
      </c>
      <c r="BN15" s="825" t="s">
        <v>6140</v>
      </c>
      <c r="BO15" s="853"/>
      <c r="BP15" s="825">
        <v>22208</v>
      </c>
      <c r="BQ15" s="825" t="s">
        <v>3502</v>
      </c>
      <c r="BR15" s="853"/>
      <c r="BS15" s="825">
        <v>23111</v>
      </c>
      <c r="BT15" s="825" t="s">
        <v>3790</v>
      </c>
      <c r="BU15" s="853"/>
      <c r="BV15" s="825">
        <v>24212</v>
      </c>
      <c r="BW15" s="825" t="s">
        <v>6608</v>
      </c>
      <c r="BX15" s="853"/>
      <c r="BY15" s="825">
        <v>25212</v>
      </c>
      <c r="BZ15" s="825" t="s">
        <v>6779</v>
      </c>
      <c r="CA15" s="853"/>
      <c r="CB15" s="825">
        <v>26111</v>
      </c>
      <c r="CC15" s="825" t="s">
        <v>6881</v>
      </c>
      <c r="CD15" s="853"/>
      <c r="CE15" s="825">
        <v>27115</v>
      </c>
      <c r="CF15" s="825" t="s">
        <v>7005</v>
      </c>
      <c r="CG15" s="853"/>
      <c r="CH15" s="825">
        <v>28202</v>
      </c>
      <c r="CI15" s="825" t="s">
        <v>5953</v>
      </c>
      <c r="CJ15" s="853"/>
      <c r="CK15" s="825">
        <v>29211</v>
      </c>
      <c r="CL15" s="825" t="s">
        <v>7355</v>
      </c>
      <c r="CM15" s="853"/>
      <c r="CN15" s="825">
        <v>30341</v>
      </c>
      <c r="CO15" s="825" t="s">
        <v>7453</v>
      </c>
      <c r="CP15" s="853"/>
      <c r="CQ15" s="825">
        <v>31371</v>
      </c>
      <c r="CR15" s="825" t="s">
        <v>749</v>
      </c>
      <c r="CS15" s="853"/>
      <c r="CT15" s="825">
        <v>32441</v>
      </c>
      <c r="CU15" s="825" t="s">
        <v>7654</v>
      </c>
      <c r="CV15" s="853"/>
      <c r="CW15" s="825">
        <v>33209</v>
      </c>
      <c r="CX15" s="825" t="s">
        <v>7711</v>
      </c>
      <c r="CY15" s="853"/>
      <c r="CZ15" s="825">
        <v>34204</v>
      </c>
      <c r="DA15" s="825" t="s">
        <v>5865</v>
      </c>
      <c r="DB15" s="853"/>
      <c r="DC15" s="825">
        <v>35213</v>
      </c>
      <c r="DD15" s="825" t="s">
        <v>23</v>
      </c>
      <c r="DE15" s="853"/>
      <c r="DF15" s="825">
        <v>36321</v>
      </c>
      <c r="DG15" s="825" t="s">
        <v>131</v>
      </c>
      <c r="DH15" s="853"/>
      <c r="DI15" s="825">
        <v>37341</v>
      </c>
      <c r="DJ15" s="825" t="s">
        <v>8204</v>
      </c>
      <c r="DK15" s="853"/>
      <c r="DL15" s="825">
        <v>38215</v>
      </c>
      <c r="DM15" s="825" t="s">
        <v>2908</v>
      </c>
      <c r="DN15" s="853"/>
      <c r="DO15" s="825">
        <v>39212</v>
      </c>
      <c r="DP15" s="825" t="s">
        <v>440</v>
      </c>
      <c r="DQ15" s="853"/>
      <c r="DR15" s="825">
        <v>40134</v>
      </c>
      <c r="DS15" s="825" t="s">
        <v>1716</v>
      </c>
      <c r="DT15" s="853"/>
      <c r="DU15" s="825">
        <v>41327</v>
      </c>
      <c r="DV15" s="825" t="s">
        <v>9659</v>
      </c>
      <c r="DW15" s="853"/>
      <c r="DX15" s="825">
        <v>42212</v>
      </c>
      <c r="DY15" s="825" t="s">
        <v>1299</v>
      </c>
      <c r="DZ15" s="853"/>
      <c r="EA15" s="825">
        <v>43208</v>
      </c>
      <c r="EB15" s="825" t="s">
        <v>8719</v>
      </c>
      <c r="EC15" s="853"/>
      <c r="ED15" s="825">
        <v>44211</v>
      </c>
      <c r="EE15" s="825" t="s">
        <v>8827</v>
      </c>
      <c r="EF15" s="853"/>
      <c r="EG15" s="825">
        <v>45361</v>
      </c>
      <c r="EH15" s="825" t="s">
        <v>7686</v>
      </c>
      <c r="EI15" s="853"/>
      <c r="EJ15" s="825">
        <v>46217</v>
      </c>
      <c r="EK15" s="825" t="s">
        <v>6788</v>
      </c>
      <c r="EM15" s="825">
        <v>47215</v>
      </c>
      <c r="EN15" s="825" t="s">
        <v>9072</v>
      </c>
      <c r="EP15" s="855" t="s">
        <v>9260</v>
      </c>
      <c r="EQ15" s="825" t="s">
        <v>9261</v>
      </c>
      <c r="ES15" s="850" t="s">
        <v>1183</v>
      </c>
      <c r="ET15" s="850" t="s">
        <v>9722</v>
      </c>
      <c r="EU15" s="850" t="s">
        <v>1337</v>
      </c>
      <c r="EW15" s="851" t="s">
        <v>1641</v>
      </c>
      <c r="EX15" s="825" t="s">
        <v>521</v>
      </c>
      <c r="EY15" s="853"/>
      <c r="EZ15" s="851" t="s">
        <v>2295</v>
      </c>
      <c r="FA15" s="825" t="s">
        <v>2578</v>
      </c>
      <c r="FB15" s="853"/>
      <c r="FC15" s="851" t="s">
        <v>2459</v>
      </c>
      <c r="FD15" s="825" t="s">
        <v>2853</v>
      </c>
      <c r="FE15" s="853"/>
      <c r="FF15" s="851" t="s">
        <v>3028</v>
      </c>
      <c r="FG15" s="825" t="s">
        <v>853</v>
      </c>
      <c r="FH15" s="853"/>
      <c r="FI15" s="851" t="s">
        <v>3329</v>
      </c>
      <c r="FJ15" s="825" t="s">
        <v>3330</v>
      </c>
      <c r="FK15" s="853"/>
      <c r="FL15" s="851" t="s">
        <v>3596</v>
      </c>
      <c r="FM15" s="825" t="s">
        <v>1141</v>
      </c>
      <c r="FN15" s="853"/>
      <c r="FO15" s="851" t="s">
        <v>2900</v>
      </c>
      <c r="FP15" s="825" t="s">
        <v>1484</v>
      </c>
      <c r="FQ15" s="853"/>
      <c r="FR15" s="851" t="s">
        <v>3991</v>
      </c>
      <c r="FS15" s="825" t="s">
        <v>3995</v>
      </c>
      <c r="FT15" s="853"/>
      <c r="FU15" s="851" t="s">
        <v>1168</v>
      </c>
      <c r="FV15" s="825" t="s">
        <v>4215</v>
      </c>
      <c r="FW15" s="853"/>
      <c r="FX15" s="825">
        <v>10211</v>
      </c>
      <c r="FY15" s="825" t="s">
        <v>3993</v>
      </c>
      <c r="FZ15" s="853"/>
      <c r="GA15" s="825">
        <v>11214</v>
      </c>
      <c r="GB15" s="825" t="s">
        <v>1787</v>
      </c>
      <c r="GC15" s="853"/>
      <c r="GD15" s="825">
        <v>12213</v>
      </c>
      <c r="GE15" s="825" t="s">
        <v>4819</v>
      </c>
      <c r="GF15" s="853"/>
      <c r="GG15" s="825">
        <v>13111</v>
      </c>
      <c r="GH15" s="825" t="s">
        <v>5069</v>
      </c>
      <c r="GI15" s="853"/>
      <c r="GJ15" s="825">
        <v>14213</v>
      </c>
      <c r="GK15" s="825" t="s">
        <v>225</v>
      </c>
      <c r="GL15" s="853"/>
      <c r="GM15" s="825">
        <v>15216</v>
      </c>
      <c r="GN15" s="825" t="s">
        <v>300</v>
      </c>
      <c r="GO15" s="853"/>
      <c r="GP15" s="825">
        <v>16321</v>
      </c>
      <c r="GQ15" s="825" t="s">
        <v>40</v>
      </c>
      <c r="GR15" s="853"/>
      <c r="GS15" s="825">
        <v>17212</v>
      </c>
      <c r="GT15" s="825" t="s">
        <v>951</v>
      </c>
      <c r="GU15" s="853"/>
      <c r="GV15" s="825">
        <v>18382</v>
      </c>
      <c r="GW15" s="825" t="s">
        <v>5535</v>
      </c>
      <c r="GX15" s="853"/>
      <c r="GY15" s="825">
        <v>19212</v>
      </c>
      <c r="GZ15" s="825" t="s">
        <v>4039</v>
      </c>
      <c r="HA15" s="853"/>
      <c r="HB15" s="825">
        <v>20211</v>
      </c>
      <c r="HC15" s="825" t="s">
        <v>5972</v>
      </c>
      <c r="HD15" s="853"/>
      <c r="HE15" s="825">
        <v>21211</v>
      </c>
      <c r="HF15" s="825" t="s">
        <v>6140</v>
      </c>
      <c r="HG15" s="853"/>
      <c r="HH15" s="825">
        <v>22214</v>
      </c>
      <c r="HI15" s="825" t="s">
        <v>5242</v>
      </c>
      <c r="HJ15" s="853"/>
      <c r="HK15" s="825">
        <v>23211</v>
      </c>
      <c r="HL15" s="825" t="s">
        <v>6423</v>
      </c>
      <c r="HM15" s="853"/>
      <c r="HN15" s="825">
        <v>24212</v>
      </c>
      <c r="HO15" s="825" t="s">
        <v>6608</v>
      </c>
      <c r="HP15" s="853"/>
      <c r="HQ15" s="825">
        <v>25212</v>
      </c>
      <c r="HR15" s="825" t="s">
        <v>6779</v>
      </c>
      <c r="HS15" s="853"/>
      <c r="HT15" s="825">
        <v>26211</v>
      </c>
      <c r="HU15" s="825" t="s">
        <v>3731</v>
      </c>
      <c r="HV15" s="853"/>
      <c r="HW15" s="825">
        <v>27212</v>
      </c>
      <c r="HX15" s="825" t="s">
        <v>7062</v>
      </c>
      <c r="HY15" s="853"/>
      <c r="HZ15" s="825">
        <v>28212</v>
      </c>
      <c r="IA15" s="825" t="s">
        <v>7167</v>
      </c>
      <c r="IB15" s="853"/>
      <c r="IC15" s="825">
        <v>29211</v>
      </c>
      <c r="ID15" s="825" t="s">
        <v>7355</v>
      </c>
      <c r="IE15" s="853"/>
      <c r="IF15" s="825">
        <v>30341</v>
      </c>
      <c r="IG15" s="825" t="s">
        <v>7453</v>
      </c>
      <c r="IH15" s="853"/>
      <c r="II15" s="825">
        <v>31371</v>
      </c>
      <c r="IJ15" s="825" t="s">
        <v>749</v>
      </c>
      <c r="IK15" s="853"/>
      <c r="IL15" s="825">
        <v>32441</v>
      </c>
      <c r="IM15" s="825" t="s">
        <v>7654</v>
      </c>
      <c r="IN15" s="853"/>
      <c r="IO15" s="825">
        <v>33213</v>
      </c>
      <c r="IP15" s="825" t="s">
        <v>1810</v>
      </c>
      <c r="IQ15" s="853"/>
      <c r="IR15" s="825">
        <v>34213</v>
      </c>
      <c r="IS15" s="825" t="s">
        <v>3030</v>
      </c>
      <c r="IT15" s="853"/>
      <c r="IU15" s="825">
        <v>35213</v>
      </c>
      <c r="IV15" s="825" t="s">
        <v>23</v>
      </c>
      <c r="IW15" s="853"/>
      <c r="IX15" s="825">
        <v>36321</v>
      </c>
      <c r="IY15" s="825" t="s">
        <v>131</v>
      </c>
      <c r="IZ15" s="853"/>
      <c r="JA15" s="825">
        <v>37341</v>
      </c>
      <c r="JB15" s="825" t="s">
        <v>8204</v>
      </c>
      <c r="JC15" s="853"/>
      <c r="JD15" s="825">
        <v>38215</v>
      </c>
      <c r="JE15" s="825" t="s">
        <v>2908</v>
      </c>
      <c r="JF15" s="853"/>
      <c r="JG15" s="825">
        <v>39212</v>
      </c>
      <c r="JH15" s="825" t="s">
        <v>440</v>
      </c>
      <c r="JI15" s="853"/>
      <c r="JJ15" s="825">
        <v>40214</v>
      </c>
      <c r="JK15" s="825" t="s">
        <v>2409</v>
      </c>
      <c r="JL15" s="853"/>
      <c r="JM15" s="825">
        <v>41327</v>
      </c>
      <c r="JN15" s="825" t="s">
        <v>9659</v>
      </c>
      <c r="JO15" s="853"/>
      <c r="JP15" s="825">
        <v>42212</v>
      </c>
      <c r="JQ15" s="825" t="s">
        <v>1299</v>
      </c>
      <c r="JR15" s="853"/>
      <c r="JS15" s="825">
        <v>43214</v>
      </c>
      <c r="JT15" s="825" t="s">
        <v>8564</v>
      </c>
      <c r="JU15" s="853"/>
      <c r="JV15" s="825">
        <v>44211</v>
      </c>
      <c r="JW15" s="825" t="s">
        <v>8827</v>
      </c>
      <c r="JX15" s="853"/>
      <c r="JY15" s="825">
        <v>45361</v>
      </c>
      <c r="JZ15" s="825" t="s">
        <v>7686</v>
      </c>
      <c r="KA15" s="853"/>
      <c r="KB15" s="825">
        <v>46217</v>
      </c>
      <c r="KC15" s="825" t="s">
        <v>6788</v>
      </c>
      <c r="KE15" s="825">
        <v>47215</v>
      </c>
      <c r="KF15" s="825" t="s">
        <v>9072</v>
      </c>
      <c r="KT15" s="825">
        <v>14111</v>
      </c>
      <c r="KU15" s="825" t="s">
        <v>3370</v>
      </c>
      <c r="LL15" s="825">
        <v>23111</v>
      </c>
      <c r="LM15" s="825" t="s">
        <v>3790</v>
      </c>
      <c r="LO15" s="825">
        <v>26111</v>
      </c>
      <c r="LP15" s="825" t="s">
        <v>6881</v>
      </c>
      <c r="LR15" s="825">
        <v>27115</v>
      </c>
      <c r="LS15" s="825" t="s">
        <v>7005</v>
      </c>
      <c r="MI15" s="858"/>
      <c r="MP15" s="855" t="s">
        <v>9260</v>
      </c>
      <c r="MQ15" s="825" t="s">
        <v>9261</v>
      </c>
      <c r="MS15" s="855">
        <v>533</v>
      </c>
      <c r="MT15" s="825" t="s">
        <v>4727</v>
      </c>
    </row>
    <row r="16" spans="1:358">
      <c r="B16" s="850" t="s">
        <v>1184</v>
      </c>
      <c r="C16" s="850" t="s">
        <v>1343</v>
      </c>
      <c r="E16" s="851" t="s">
        <v>944</v>
      </c>
      <c r="F16" s="825" t="s">
        <v>1573</v>
      </c>
      <c r="G16" s="853"/>
      <c r="H16" s="851" t="s">
        <v>2583</v>
      </c>
      <c r="I16" s="825" t="s">
        <v>2416</v>
      </c>
      <c r="J16" s="853"/>
      <c r="K16" s="851" t="s">
        <v>2786</v>
      </c>
      <c r="L16" s="825" t="s">
        <v>2788</v>
      </c>
      <c r="M16" s="853"/>
      <c r="N16" s="851" t="s">
        <v>3013</v>
      </c>
      <c r="O16" s="825" t="s">
        <v>2168</v>
      </c>
      <c r="P16" s="853"/>
      <c r="Q16" s="851" t="s">
        <v>3331</v>
      </c>
      <c r="R16" s="825" t="s">
        <v>1672</v>
      </c>
      <c r="S16" s="853"/>
      <c r="T16" s="851" t="s">
        <v>3599</v>
      </c>
      <c r="U16" s="825" t="s">
        <v>3601</v>
      </c>
      <c r="V16" s="853"/>
      <c r="W16" s="851" t="s">
        <v>3732</v>
      </c>
      <c r="X16" s="825" t="s">
        <v>1763</v>
      </c>
      <c r="Y16" s="853"/>
      <c r="Z16" s="851" t="s">
        <v>4001</v>
      </c>
      <c r="AA16" s="825" t="s">
        <v>4008</v>
      </c>
      <c r="AB16" s="853"/>
      <c r="AC16" s="851" t="s">
        <v>3976</v>
      </c>
      <c r="AD16" s="825" t="s">
        <v>2961</v>
      </c>
      <c r="AE16" s="853"/>
      <c r="AF16" s="825">
        <v>10212</v>
      </c>
      <c r="AG16" s="825" t="s">
        <v>2429</v>
      </c>
      <c r="AH16" s="853"/>
      <c r="AI16" s="825">
        <v>11202</v>
      </c>
      <c r="AJ16" s="825" t="s">
        <v>4513</v>
      </c>
      <c r="AK16" s="853"/>
      <c r="AL16" s="825">
        <v>12207</v>
      </c>
      <c r="AM16" s="825" t="s">
        <v>4799</v>
      </c>
      <c r="AN16" s="853"/>
      <c r="AO16" s="825">
        <v>13112</v>
      </c>
      <c r="AP16" s="825" t="s">
        <v>5072</v>
      </c>
      <c r="AQ16" s="853"/>
      <c r="AR16" s="825">
        <v>14112</v>
      </c>
      <c r="AS16" s="825" t="s">
        <v>4583</v>
      </c>
      <c r="AT16" s="853"/>
      <c r="AU16" s="825">
        <v>15206</v>
      </c>
      <c r="AV16" s="825" t="s">
        <v>5371</v>
      </c>
      <c r="AW16" s="853"/>
      <c r="AX16" s="825">
        <v>16322</v>
      </c>
      <c r="AY16" s="825" t="s">
        <v>4450</v>
      </c>
      <c r="AZ16" s="853"/>
      <c r="BA16" s="825">
        <v>17324</v>
      </c>
      <c r="BB16" s="825" t="s">
        <v>102</v>
      </c>
      <c r="BC16" s="853"/>
      <c r="BD16" s="825">
        <v>18404</v>
      </c>
      <c r="BE16" s="825" t="s">
        <v>5826</v>
      </c>
      <c r="BF16" s="853"/>
      <c r="BG16" s="825">
        <v>19213</v>
      </c>
      <c r="BH16" s="825" t="s">
        <v>5871</v>
      </c>
      <c r="BI16" s="853"/>
      <c r="BJ16" s="825">
        <v>20212</v>
      </c>
      <c r="BK16" s="825" t="s">
        <v>697</v>
      </c>
      <c r="BL16" s="853"/>
      <c r="BM16" s="825">
        <v>21212</v>
      </c>
      <c r="BN16" s="825" t="s">
        <v>6141</v>
      </c>
      <c r="BO16" s="853"/>
      <c r="BP16" s="825">
        <v>22209</v>
      </c>
      <c r="BQ16" s="825" t="s">
        <v>2552</v>
      </c>
      <c r="BR16" s="853"/>
      <c r="BS16" s="825">
        <v>23112</v>
      </c>
      <c r="BT16" s="825" t="s">
        <v>6393</v>
      </c>
      <c r="BU16" s="853"/>
      <c r="BV16" s="825">
        <v>24214</v>
      </c>
      <c r="BW16" s="825" t="s">
        <v>6612</v>
      </c>
      <c r="BX16" s="853"/>
      <c r="BY16" s="825">
        <v>25213</v>
      </c>
      <c r="BZ16" s="825" t="s">
        <v>4947</v>
      </c>
      <c r="CA16" s="853"/>
      <c r="CB16" s="825">
        <v>26201</v>
      </c>
      <c r="CC16" s="825" t="s">
        <v>4936</v>
      </c>
      <c r="CD16" s="853"/>
      <c r="CE16" s="825">
        <v>27116</v>
      </c>
      <c r="CF16" s="825" t="s">
        <v>7008</v>
      </c>
      <c r="CG16" s="853"/>
      <c r="CH16" s="825">
        <v>28203</v>
      </c>
      <c r="CI16" s="825" t="s">
        <v>7146</v>
      </c>
      <c r="CJ16" s="853"/>
      <c r="CK16" s="825">
        <v>29212</v>
      </c>
      <c r="CL16" s="825" t="s">
        <v>1912</v>
      </c>
      <c r="CM16" s="853"/>
      <c r="CN16" s="825">
        <v>30343</v>
      </c>
      <c r="CO16" s="825" t="s">
        <v>7454</v>
      </c>
      <c r="CP16" s="853"/>
      <c r="CQ16" s="825">
        <v>31372</v>
      </c>
      <c r="CR16" s="825" t="s">
        <v>6814</v>
      </c>
      <c r="CS16" s="853"/>
      <c r="CT16" s="825">
        <v>32448</v>
      </c>
      <c r="CU16" s="825" t="s">
        <v>4609</v>
      </c>
      <c r="CV16" s="853"/>
      <c r="CW16" s="825">
        <v>33210</v>
      </c>
      <c r="CX16" s="825" t="s">
        <v>7713</v>
      </c>
      <c r="CY16" s="853"/>
      <c r="CZ16" s="825">
        <v>34205</v>
      </c>
      <c r="DA16" s="825" t="s">
        <v>7855</v>
      </c>
      <c r="DB16" s="853"/>
      <c r="DC16" s="825">
        <v>35215</v>
      </c>
      <c r="DD16" s="825" t="s">
        <v>2139</v>
      </c>
      <c r="DE16" s="853"/>
      <c r="DF16" s="825">
        <v>36341</v>
      </c>
      <c r="DG16" s="825" t="s">
        <v>8094</v>
      </c>
      <c r="DH16" s="853"/>
      <c r="DI16" s="825">
        <v>37364</v>
      </c>
      <c r="DJ16" s="825" t="s">
        <v>4334</v>
      </c>
      <c r="DK16" s="853"/>
      <c r="DL16" s="825">
        <v>38356</v>
      </c>
      <c r="DM16" s="825" t="s">
        <v>8286</v>
      </c>
      <c r="DN16" s="853"/>
      <c r="DO16" s="825">
        <v>39301</v>
      </c>
      <c r="DP16" s="825" t="s">
        <v>8345</v>
      </c>
      <c r="DQ16" s="853"/>
      <c r="DR16" s="825">
        <v>40135</v>
      </c>
      <c r="DS16" s="825" t="s">
        <v>8423</v>
      </c>
      <c r="DT16" s="853"/>
      <c r="DU16" s="825">
        <v>41341</v>
      </c>
      <c r="DV16" s="825" t="s">
        <v>8567</v>
      </c>
      <c r="DW16" s="853"/>
      <c r="DX16" s="825">
        <v>42213</v>
      </c>
      <c r="DY16" s="825" t="s">
        <v>3718</v>
      </c>
      <c r="DZ16" s="853"/>
      <c r="EA16" s="825">
        <v>43210</v>
      </c>
      <c r="EB16" s="825" t="s">
        <v>8720</v>
      </c>
      <c r="EC16" s="853"/>
      <c r="ED16" s="825">
        <v>44212</v>
      </c>
      <c r="EE16" s="825" t="s">
        <v>8828</v>
      </c>
      <c r="EF16" s="853"/>
      <c r="EG16" s="825">
        <v>45382</v>
      </c>
      <c r="EH16" s="825" t="s">
        <v>8915</v>
      </c>
      <c r="EI16" s="853"/>
      <c r="EJ16" s="825">
        <v>46218</v>
      </c>
      <c r="EK16" s="825" t="s">
        <v>7761</v>
      </c>
      <c r="EM16" s="825">
        <v>47301</v>
      </c>
      <c r="EN16" s="825" t="s">
        <v>9018</v>
      </c>
      <c r="EP16" s="855">
        <v>533</v>
      </c>
      <c r="EQ16" s="825" t="s">
        <v>4727</v>
      </c>
      <c r="ES16" s="850" t="s">
        <v>1184</v>
      </c>
      <c r="ET16" s="850" t="s">
        <v>9723</v>
      </c>
      <c r="EU16" s="850" t="s">
        <v>1343</v>
      </c>
      <c r="EW16" s="851" t="s">
        <v>1642</v>
      </c>
      <c r="EX16" s="825" t="s">
        <v>233</v>
      </c>
      <c r="EY16" s="853"/>
      <c r="EZ16" s="851" t="s">
        <v>2583</v>
      </c>
      <c r="FA16" s="825" t="s">
        <v>2416</v>
      </c>
      <c r="FB16" s="853"/>
      <c r="FC16" s="851" t="s">
        <v>2786</v>
      </c>
      <c r="FD16" s="825" t="s">
        <v>2788</v>
      </c>
      <c r="FE16" s="853"/>
      <c r="FF16" s="851" t="s">
        <v>2950</v>
      </c>
      <c r="FG16" s="825" t="s">
        <v>3031</v>
      </c>
      <c r="FH16" s="853"/>
      <c r="FI16" s="851" t="s">
        <v>3331</v>
      </c>
      <c r="FJ16" s="825" t="s">
        <v>1672</v>
      </c>
      <c r="FK16" s="853"/>
      <c r="FL16" s="851" t="s">
        <v>3599</v>
      </c>
      <c r="FM16" s="825" t="s">
        <v>3601</v>
      </c>
      <c r="FN16" s="853"/>
      <c r="FO16" s="851" t="s">
        <v>3732</v>
      </c>
      <c r="FP16" s="825" t="s">
        <v>1763</v>
      </c>
      <c r="FQ16" s="853"/>
      <c r="FR16" s="851" t="s">
        <v>4001</v>
      </c>
      <c r="FS16" s="825" t="s">
        <v>4008</v>
      </c>
      <c r="FT16" s="853"/>
      <c r="FU16" s="851" t="s">
        <v>3976</v>
      </c>
      <c r="FV16" s="825" t="s">
        <v>2961</v>
      </c>
      <c r="FW16" s="853"/>
      <c r="FX16" s="825">
        <v>10212</v>
      </c>
      <c r="FY16" s="825" t="s">
        <v>2429</v>
      </c>
      <c r="FZ16" s="853"/>
      <c r="GA16" s="825">
        <v>11215</v>
      </c>
      <c r="GB16" s="825" t="s">
        <v>3616</v>
      </c>
      <c r="GC16" s="853"/>
      <c r="GD16" s="825">
        <v>12215</v>
      </c>
      <c r="GE16" s="825" t="s">
        <v>4826</v>
      </c>
      <c r="GF16" s="853"/>
      <c r="GG16" s="825">
        <v>13112</v>
      </c>
      <c r="GH16" s="825" t="s">
        <v>5072</v>
      </c>
      <c r="GI16" s="853"/>
      <c r="GJ16" s="825">
        <v>14214</v>
      </c>
      <c r="GK16" s="825" t="s">
        <v>5206</v>
      </c>
      <c r="GL16" s="853"/>
      <c r="GM16" s="825">
        <v>15217</v>
      </c>
      <c r="GN16" s="825" t="s">
        <v>2297</v>
      </c>
      <c r="GO16" s="853"/>
      <c r="GP16" s="825">
        <v>16322</v>
      </c>
      <c r="GQ16" s="825" t="s">
        <v>4450</v>
      </c>
      <c r="GR16" s="853"/>
      <c r="GS16" s="825">
        <v>17324</v>
      </c>
      <c r="GT16" s="825" t="s">
        <v>102</v>
      </c>
      <c r="GU16" s="853"/>
      <c r="GV16" s="825">
        <v>18404</v>
      </c>
      <c r="GW16" s="825" t="s">
        <v>5826</v>
      </c>
      <c r="GX16" s="853"/>
      <c r="GY16" s="825">
        <v>19213</v>
      </c>
      <c r="GZ16" s="825" t="s">
        <v>5871</v>
      </c>
      <c r="HA16" s="853"/>
      <c r="HB16" s="825">
        <v>20212</v>
      </c>
      <c r="HC16" s="825" t="s">
        <v>697</v>
      </c>
      <c r="HD16" s="853"/>
      <c r="HE16" s="825">
        <v>21212</v>
      </c>
      <c r="HF16" s="825" t="s">
        <v>6141</v>
      </c>
      <c r="HG16" s="853"/>
      <c r="HH16" s="825">
        <v>22215</v>
      </c>
      <c r="HI16" s="825" t="s">
        <v>4666</v>
      </c>
      <c r="HJ16" s="853"/>
      <c r="HK16" s="825">
        <v>23212</v>
      </c>
      <c r="HL16" s="825" t="s">
        <v>6425</v>
      </c>
      <c r="HM16" s="853"/>
      <c r="HN16" s="825">
        <v>24214</v>
      </c>
      <c r="HO16" s="825" t="s">
        <v>6612</v>
      </c>
      <c r="HP16" s="853"/>
      <c r="HQ16" s="825">
        <v>25213</v>
      </c>
      <c r="HR16" s="825" t="s">
        <v>4947</v>
      </c>
      <c r="HS16" s="853"/>
      <c r="HT16" s="825">
        <v>26212</v>
      </c>
      <c r="HU16" s="825" t="s">
        <v>6900</v>
      </c>
      <c r="HV16" s="853"/>
      <c r="HW16" s="825">
        <v>27213</v>
      </c>
      <c r="HX16" s="825" t="s">
        <v>4411</v>
      </c>
      <c r="HY16" s="853"/>
      <c r="HZ16" s="825">
        <v>28213</v>
      </c>
      <c r="IA16" s="825" t="s">
        <v>7172</v>
      </c>
      <c r="IB16" s="853"/>
      <c r="IC16" s="825">
        <v>29212</v>
      </c>
      <c r="ID16" s="825" t="s">
        <v>1912</v>
      </c>
      <c r="IE16" s="853"/>
      <c r="IF16" s="825">
        <v>30343</v>
      </c>
      <c r="IG16" s="825" t="s">
        <v>7454</v>
      </c>
      <c r="IH16" s="853"/>
      <c r="II16" s="825">
        <v>31372</v>
      </c>
      <c r="IJ16" s="825" t="s">
        <v>6814</v>
      </c>
      <c r="IK16" s="853"/>
      <c r="IL16" s="825">
        <v>32448</v>
      </c>
      <c r="IM16" s="825" t="s">
        <v>4609</v>
      </c>
      <c r="IN16" s="853"/>
      <c r="IO16" s="825">
        <v>33214</v>
      </c>
      <c r="IP16" s="825" t="s">
        <v>333</v>
      </c>
      <c r="IQ16" s="853"/>
      <c r="IR16" s="825">
        <v>34214</v>
      </c>
      <c r="IS16" s="825" t="s">
        <v>4778</v>
      </c>
      <c r="IT16" s="853"/>
      <c r="IU16" s="825">
        <v>35215</v>
      </c>
      <c r="IV16" s="825" t="s">
        <v>2139</v>
      </c>
      <c r="IW16" s="853"/>
      <c r="IX16" s="825">
        <v>36341</v>
      </c>
      <c r="IY16" s="825" t="s">
        <v>8094</v>
      </c>
      <c r="IZ16" s="853"/>
      <c r="JA16" s="825">
        <v>37364</v>
      </c>
      <c r="JB16" s="825" t="s">
        <v>4334</v>
      </c>
      <c r="JC16" s="853"/>
      <c r="JD16" s="825">
        <v>38356</v>
      </c>
      <c r="JE16" s="825" t="s">
        <v>8286</v>
      </c>
      <c r="JF16" s="853"/>
      <c r="JG16" s="825">
        <v>39301</v>
      </c>
      <c r="JH16" s="825" t="s">
        <v>8345</v>
      </c>
      <c r="JI16" s="853"/>
      <c r="JJ16" s="825">
        <v>40215</v>
      </c>
      <c r="JK16" s="825" t="s">
        <v>7486</v>
      </c>
      <c r="JL16" s="853"/>
      <c r="JM16" s="825">
        <v>41341</v>
      </c>
      <c r="JN16" s="825" t="s">
        <v>8567</v>
      </c>
      <c r="JO16" s="853"/>
      <c r="JP16" s="825">
        <v>42213</v>
      </c>
      <c r="JQ16" s="825" t="s">
        <v>3718</v>
      </c>
      <c r="JR16" s="853"/>
      <c r="JS16" s="825">
        <v>43215</v>
      </c>
      <c r="JT16" s="825" t="s">
        <v>5601</v>
      </c>
      <c r="JU16" s="853"/>
      <c r="JV16" s="825">
        <v>44212</v>
      </c>
      <c r="JW16" s="825" t="s">
        <v>8828</v>
      </c>
      <c r="JX16" s="853"/>
      <c r="JY16" s="825">
        <v>45382</v>
      </c>
      <c r="JZ16" s="825" t="s">
        <v>8915</v>
      </c>
      <c r="KA16" s="853"/>
      <c r="KB16" s="825">
        <v>46218</v>
      </c>
      <c r="KC16" s="825" t="s">
        <v>7761</v>
      </c>
      <c r="KE16" s="825">
        <v>47301</v>
      </c>
      <c r="KF16" s="825" t="s">
        <v>9018</v>
      </c>
      <c r="KT16" s="825">
        <v>14112</v>
      </c>
      <c r="KU16" s="825" t="s">
        <v>4583</v>
      </c>
      <c r="LL16" s="825">
        <v>23112</v>
      </c>
      <c r="LM16" s="825" t="s">
        <v>6393</v>
      </c>
      <c r="LR16" s="825">
        <v>27116</v>
      </c>
      <c r="LS16" s="825" t="s">
        <v>7008</v>
      </c>
      <c r="MI16" s="858"/>
      <c r="MP16" s="855">
        <v>533</v>
      </c>
      <c r="MQ16" s="825" t="s">
        <v>4727</v>
      </c>
      <c r="MS16" s="855" t="s">
        <v>2406</v>
      </c>
      <c r="MT16" s="825" t="s">
        <v>9009</v>
      </c>
    </row>
    <row r="17" spans="2:358">
      <c r="B17" s="850" t="s">
        <v>1187</v>
      </c>
      <c r="C17" s="850" t="s">
        <v>646</v>
      </c>
      <c r="E17" s="851" t="s">
        <v>1587</v>
      </c>
      <c r="F17" s="825" t="s">
        <v>1597</v>
      </c>
      <c r="G17" s="853"/>
      <c r="H17" s="851" t="s">
        <v>434</v>
      </c>
      <c r="I17" s="825" t="s">
        <v>1200</v>
      </c>
      <c r="J17" s="853"/>
      <c r="K17" s="851" t="s">
        <v>990</v>
      </c>
      <c r="L17" s="825" t="s">
        <v>2854</v>
      </c>
      <c r="M17" s="853"/>
      <c r="N17" s="851" t="s">
        <v>2110</v>
      </c>
      <c r="O17" s="825" t="s">
        <v>3017</v>
      </c>
      <c r="P17" s="853"/>
      <c r="Q17" s="851" t="s">
        <v>3333</v>
      </c>
      <c r="R17" s="825" t="s">
        <v>3335</v>
      </c>
      <c r="S17" s="853"/>
      <c r="T17" s="851" t="s">
        <v>3605</v>
      </c>
      <c r="U17" s="825" t="s">
        <v>189</v>
      </c>
      <c r="V17" s="853"/>
      <c r="W17" s="851" t="s">
        <v>2404</v>
      </c>
      <c r="X17" s="825" t="s">
        <v>1883</v>
      </c>
      <c r="Y17" s="853"/>
      <c r="Z17" s="851" t="s">
        <v>3984</v>
      </c>
      <c r="AA17" s="825" t="s">
        <v>4012</v>
      </c>
      <c r="AB17" s="853"/>
      <c r="AC17" s="851" t="s">
        <v>4217</v>
      </c>
      <c r="AD17" s="825" t="s">
        <v>4218</v>
      </c>
      <c r="AE17" s="853"/>
      <c r="AF17" s="825">
        <v>10344</v>
      </c>
      <c r="AG17" s="825" t="s">
        <v>2547</v>
      </c>
      <c r="AH17" s="853"/>
      <c r="AI17" s="825">
        <v>11203</v>
      </c>
      <c r="AJ17" s="825" t="s">
        <v>1059</v>
      </c>
      <c r="AK17" s="853"/>
      <c r="AL17" s="825">
        <v>12208</v>
      </c>
      <c r="AM17" s="825" t="s">
        <v>139</v>
      </c>
      <c r="AN17" s="853"/>
      <c r="AO17" s="825">
        <v>13113</v>
      </c>
      <c r="AP17" s="825" t="s">
        <v>656</v>
      </c>
      <c r="AQ17" s="853"/>
      <c r="AR17" s="825">
        <v>14113</v>
      </c>
      <c r="AS17" s="825" t="s">
        <v>5239</v>
      </c>
      <c r="AT17" s="853"/>
      <c r="AU17" s="825">
        <v>15208</v>
      </c>
      <c r="AV17" s="825" t="s">
        <v>1640</v>
      </c>
      <c r="AW17" s="853"/>
      <c r="AX17" s="825">
        <v>16323</v>
      </c>
      <c r="AY17" s="825" t="s">
        <v>5112</v>
      </c>
      <c r="AZ17" s="853"/>
      <c r="BA17" s="825">
        <v>17361</v>
      </c>
      <c r="BB17" s="825" t="s">
        <v>3860</v>
      </c>
      <c r="BC17" s="853"/>
      <c r="BD17" s="825">
        <v>18423</v>
      </c>
      <c r="BE17" s="825" t="s">
        <v>5828</v>
      </c>
      <c r="BF17" s="853"/>
      <c r="BG17" s="825">
        <v>19214</v>
      </c>
      <c r="BH17" s="825" t="s">
        <v>1579</v>
      </c>
      <c r="BI17" s="853"/>
      <c r="BJ17" s="825">
        <v>20213</v>
      </c>
      <c r="BK17" s="825" t="s">
        <v>5978</v>
      </c>
      <c r="BL17" s="853"/>
      <c r="BM17" s="825">
        <v>21213</v>
      </c>
      <c r="BN17" s="825" t="s">
        <v>6059</v>
      </c>
      <c r="BO17" s="853"/>
      <c r="BP17" s="825">
        <v>22210</v>
      </c>
      <c r="BQ17" s="825" t="s">
        <v>6317</v>
      </c>
      <c r="BR17" s="853"/>
      <c r="BS17" s="825">
        <v>23113</v>
      </c>
      <c r="BT17" s="825" t="s">
        <v>6219</v>
      </c>
      <c r="BU17" s="853"/>
      <c r="BV17" s="825">
        <v>24215</v>
      </c>
      <c r="BW17" s="825" t="s">
        <v>6614</v>
      </c>
      <c r="BX17" s="853"/>
      <c r="BY17" s="825">
        <v>25214</v>
      </c>
      <c r="BZ17" s="825" t="s">
        <v>6783</v>
      </c>
      <c r="CA17" s="853"/>
      <c r="CB17" s="825">
        <v>26202</v>
      </c>
      <c r="CC17" s="825" t="s">
        <v>4523</v>
      </c>
      <c r="CD17" s="853"/>
      <c r="CE17" s="825">
        <v>27117</v>
      </c>
      <c r="CF17" s="825" t="s">
        <v>1158</v>
      </c>
      <c r="CG17" s="853"/>
      <c r="CH17" s="825">
        <v>28204</v>
      </c>
      <c r="CI17" s="825" t="s">
        <v>7151</v>
      </c>
      <c r="CJ17" s="853"/>
      <c r="CK17" s="825">
        <v>29322</v>
      </c>
      <c r="CL17" s="825" t="s">
        <v>7360</v>
      </c>
      <c r="CM17" s="853"/>
      <c r="CN17" s="825">
        <v>30344</v>
      </c>
      <c r="CO17" s="825" t="s">
        <v>7455</v>
      </c>
      <c r="CP17" s="853"/>
      <c r="CQ17" s="825">
        <v>31384</v>
      </c>
      <c r="CR17" s="825" t="s">
        <v>2094</v>
      </c>
      <c r="CS17" s="853"/>
      <c r="CT17" s="825">
        <v>32449</v>
      </c>
      <c r="CU17" s="825" t="s">
        <v>1175</v>
      </c>
      <c r="CV17" s="853"/>
      <c r="CW17" s="825">
        <v>33211</v>
      </c>
      <c r="CX17" s="825" t="s">
        <v>7719</v>
      </c>
      <c r="CY17" s="853"/>
      <c r="CZ17" s="825">
        <v>34207</v>
      </c>
      <c r="DA17" s="825" t="s">
        <v>7858</v>
      </c>
      <c r="DB17" s="853"/>
      <c r="DC17" s="825">
        <v>35216</v>
      </c>
      <c r="DD17" s="825" t="s">
        <v>8003</v>
      </c>
      <c r="DE17" s="853"/>
      <c r="DF17" s="825">
        <v>36342</v>
      </c>
      <c r="DG17" s="825" t="s">
        <v>5525</v>
      </c>
      <c r="DH17" s="853"/>
      <c r="DI17" s="825">
        <v>37386</v>
      </c>
      <c r="DJ17" s="825" t="s">
        <v>8226</v>
      </c>
      <c r="DK17" s="853"/>
      <c r="DL17" s="825">
        <v>38386</v>
      </c>
      <c r="DM17" s="825" t="s">
        <v>7047</v>
      </c>
      <c r="DN17" s="853"/>
      <c r="DO17" s="825">
        <v>39302</v>
      </c>
      <c r="DP17" s="825" t="s">
        <v>7195</v>
      </c>
      <c r="DQ17" s="853"/>
      <c r="DR17" s="825">
        <v>40136</v>
      </c>
      <c r="DS17" s="825" t="s">
        <v>6704</v>
      </c>
      <c r="DT17" s="853"/>
      <c r="DU17" s="825">
        <v>41345</v>
      </c>
      <c r="DV17" s="825" t="s">
        <v>8571</v>
      </c>
      <c r="DW17" s="853"/>
      <c r="DX17" s="825">
        <v>42214</v>
      </c>
      <c r="DY17" s="825" t="s">
        <v>8472</v>
      </c>
      <c r="DZ17" s="853"/>
      <c r="EA17" s="825">
        <v>43211</v>
      </c>
      <c r="EB17" s="825" t="s">
        <v>6591</v>
      </c>
      <c r="EC17" s="853"/>
      <c r="ED17" s="825">
        <v>44213</v>
      </c>
      <c r="EE17" s="825" t="s">
        <v>8830</v>
      </c>
      <c r="EF17" s="853"/>
      <c r="EG17" s="825">
        <v>45383</v>
      </c>
      <c r="EH17" s="825" t="s">
        <v>4990</v>
      </c>
      <c r="EI17" s="853"/>
      <c r="EJ17" s="825">
        <v>46219</v>
      </c>
      <c r="EK17" s="825" t="s">
        <v>7572</v>
      </c>
      <c r="EM17" s="825">
        <v>47302</v>
      </c>
      <c r="EN17" s="825" t="s">
        <v>9075</v>
      </c>
      <c r="EP17" s="855" t="s">
        <v>2406</v>
      </c>
      <c r="EQ17" s="825" t="s">
        <v>9009</v>
      </c>
      <c r="ES17" s="850" t="s">
        <v>1187</v>
      </c>
      <c r="ET17" s="850" t="s">
        <v>9724</v>
      </c>
      <c r="EU17" s="850" t="s">
        <v>646</v>
      </c>
      <c r="EW17" s="851" t="s">
        <v>50</v>
      </c>
      <c r="EX17" s="825" t="s">
        <v>1649</v>
      </c>
      <c r="EY17" s="853"/>
      <c r="EZ17" s="851" t="s">
        <v>434</v>
      </c>
      <c r="FA17" s="825" t="s">
        <v>1200</v>
      </c>
      <c r="FB17" s="853"/>
      <c r="FC17" s="851" t="s">
        <v>990</v>
      </c>
      <c r="FD17" s="825" t="s">
        <v>2854</v>
      </c>
      <c r="FE17" s="853"/>
      <c r="FF17" s="851" t="s">
        <v>3034</v>
      </c>
      <c r="FG17" s="825" t="s">
        <v>1266</v>
      </c>
      <c r="FH17" s="853"/>
      <c r="FI17" s="851" t="s">
        <v>3333</v>
      </c>
      <c r="FJ17" s="825" t="s">
        <v>3335</v>
      </c>
      <c r="FK17" s="853"/>
      <c r="FL17" s="851" t="s">
        <v>3605</v>
      </c>
      <c r="FM17" s="825" t="s">
        <v>189</v>
      </c>
      <c r="FN17" s="853"/>
      <c r="FO17" s="851" t="s">
        <v>2404</v>
      </c>
      <c r="FP17" s="825" t="s">
        <v>1883</v>
      </c>
      <c r="FQ17" s="853"/>
      <c r="FR17" s="851" t="s">
        <v>3984</v>
      </c>
      <c r="FS17" s="825" t="s">
        <v>4012</v>
      </c>
      <c r="FT17" s="853"/>
      <c r="FU17" s="851" t="s">
        <v>4217</v>
      </c>
      <c r="FV17" s="825" t="s">
        <v>4218</v>
      </c>
      <c r="FW17" s="853"/>
      <c r="FX17" s="825">
        <v>10344</v>
      </c>
      <c r="FY17" s="825" t="s">
        <v>2547</v>
      </c>
      <c r="FZ17" s="853"/>
      <c r="GA17" s="825">
        <v>11216</v>
      </c>
      <c r="GB17" s="825" t="s">
        <v>2088</v>
      </c>
      <c r="GC17" s="853"/>
      <c r="GD17" s="825">
        <v>12216</v>
      </c>
      <c r="GE17" s="825" t="s">
        <v>4831</v>
      </c>
      <c r="GF17" s="853"/>
      <c r="GG17" s="825">
        <v>13113</v>
      </c>
      <c r="GH17" s="825" t="s">
        <v>656</v>
      </c>
      <c r="GI17" s="853"/>
      <c r="GJ17" s="825">
        <v>14215</v>
      </c>
      <c r="GK17" s="825" t="s">
        <v>2445</v>
      </c>
      <c r="GL17" s="853"/>
      <c r="GM17" s="825">
        <v>15218</v>
      </c>
      <c r="GN17" s="825" t="s">
        <v>253</v>
      </c>
      <c r="GO17" s="853"/>
      <c r="GP17" s="825">
        <v>16323</v>
      </c>
      <c r="GQ17" s="825" t="s">
        <v>5112</v>
      </c>
      <c r="GR17" s="853"/>
      <c r="GS17" s="825">
        <v>17361</v>
      </c>
      <c r="GT17" s="825" t="s">
        <v>3860</v>
      </c>
      <c r="GU17" s="853"/>
      <c r="GV17" s="825">
        <v>18423</v>
      </c>
      <c r="GW17" s="825" t="s">
        <v>5828</v>
      </c>
      <c r="GX17" s="853"/>
      <c r="GY17" s="825">
        <v>19214</v>
      </c>
      <c r="GZ17" s="825" t="s">
        <v>1579</v>
      </c>
      <c r="HA17" s="853"/>
      <c r="HB17" s="825">
        <v>20213</v>
      </c>
      <c r="HC17" s="825" t="s">
        <v>5978</v>
      </c>
      <c r="HD17" s="853"/>
      <c r="HE17" s="825">
        <v>21213</v>
      </c>
      <c r="HF17" s="825" t="s">
        <v>6059</v>
      </c>
      <c r="HG17" s="853"/>
      <c r="HH17" s="825">
        <v>22216</v>
      </c>
      <c r="HI17" s="825" t="s">
        <v>6323</v>
      </c>
      <c r="HJ17" s="853"/>
      <c r="HK17" s="825">
        <v>23213</v>
      </c>
      <c r="HL17" s="825" t="s">
        <v>6428</v>
      </c>
      <c r="HM17" s="853"/>
      <c r="HN17" s="825">
        <v>24215</v>
      </c>
      <c r="HO17" s="825" t="s">
        <v>6614</v>
      </c>
      <c r="HP17" s="853"/>
      <c r="HQ17" s="825">
        <v>25214</v>
      </c>
      <c r="HR17" s="825" t="s">
        <v>6783</v>
      </c>
      <c r="HS17" s="853"/>
      <c r="HT17" s="825">
        <v>26213</v>
      </c>
      <c r="HU17" s="825" t="s">
        <v>5626</v>
      </c>
      <c r="HV17" s="853"/>
      <c r="HW17" s="825">
        <v>27214</v>
      </c>
      <c r="HX17" s="825" t="s">
        <v>5285</v>
      </c>
      <c r="HY17" s="853"/>
      <c r="HZ17" s="825">
        <v>28214</v>
      </c>
      <c r="IA17" s="825" t="s">
        <v>7174</v>
      </c>
      <c r="IB17" s="853"/>
      <c r="IC17" s="825">
        <v>29322</v>
      </c>
      <c r="ID17" s="825" t="s">
        <v>7360</v>
      </c>
      <c r="IE17" s="853"/>
      <c r="IF17" s="825">
        <v>30344</v>
      </c>
      <c r="IG17" s="825" t="s">
        <v>7455</v>
      </c>
      <c r="IH17" s="853"/>
      <c r="II17" s="825">
        <v>31384</v>
      </c>
      <c r="IJ17" s="825" t="s">
        <v>2094</v>
      </c>
      <c r="IK17" s="853"/>
      <c r="IL17" s="825">
        <v>32449</v>
      </c>
      <c r="IM17" s="825" t="s">
        <v>1175</v>
      </c>
      <c r="IN17" s="853"/>
      <c r="IO17" s="825">
        <v>33215</v>
      </c>
      <c r="IP17" s="825" t="s">
        <v>7727</v>
      </c>
      <c r="IQ17" s="853"/>
      <c r="IR17" s="825">
        <v>34215</v>
      </c>
      <c r="IS17" s="825" t="s">
        <v>7873</v>
      </c>
      <c r="IT17" s="853"/>
      <c r="IU17" s="825">
        <v>35216</v>
      </c>
      <c r="IV17" s="825" t="s">
        <v>8003</v>
      </c>
      <c r="IW17" s="853"/>
      <c r="IX17" s="825">
        <v>36342</v>
      </c>
      <c r="IY17" s="825" t="s">
        <v>5525</v>
      </c>
      <c r="IZ17" s="853"/>
      <c r="JA17" s="825">
        <v>37386</v>
      </c>
      <c r="JB17" s="825" t="s">
        <v>8226</v>
      </c>
      <c r="JC17" s="853"/>
      <c r="JD17" s="825">
        <v>38386</v>
      </c>
      <c r="JE17" s="825" t="s">
        <v>7047</v>
      </c>
      <c r="JF17" s="853"/>
      <c r="JG17" s="825">
        <v>39302</v>
      </c>
      <c r="JH17" s="825" t="s">
        <v>7195</v>
      </c>
      <c r="JI17" s="853"/>
      <c r="JJ17" s="825">
        <v>40216</v>
      </c>
      <c r="JK17" s="825" t="s">
        <v>7197</v>
      </c>
      <c r="JL17" s="853"/>
      <c r="JM17" s="825">
        <v>41345</v>
      </c>
      <c r="JN17" s="825" t="s">
        <v>8571</v>
      </c>
      <c r="JO17" s="853"/>
      <c r="JP17" s="825">
        <v>42214</v>
      </c>
      <c r="JQ17" s="825" t="s">
        <v>8472</v>
      </c>
      <c r="JR17" s="853"/>
      <c r="JS17" s="825">
        <v>43216</v>
      </c>
      <c r="JT17" s="825" t="s">
        <v>7743</v>
      </c>
      <c r="JU17" s="853"/>
      <c r="JV17" s="825">
        <v>44213</v>
      </c>
      <c r="JW17" s="825" t="s">
        <v>8830</v>
      </c>
      <c r="JX17" s="853"/>
      <c r="JY17" s="825">
        <v>45383</v>
      </c>
      <c r="JZ17" s="825" t="s">
        <v>4990</v>
      </c>
      <c r="KA17" s="853"/>
      <c r="KB17" s="825">
        <v>46219</v>
      </c>
      <c r="KC17" s="825" t="s">
        <v>7572</v>
      </c>
      <c r="KE17" s="825">
        <v>47302</v>
      </c>
      <c r="KF17" s="825" t="s">
        <v>9075</v>
      </c>
      <c r="KT17" s="825">
        <v>14113</v>
      </c>
      <c r="KU17" s="825" t="s">
        <v>5239</v>
      </c>
      <c r="LL17" s="825">
        <v>23113</v>
      </c>
      <c r="LM17" s="825" t="s">
        <v>6219</v>
      </c>
      <c r="LR17" s="825">
        <v>27117</v>
      </c>
      <c r="LS17" s="825" t="s">
        <v>1158</v>
      </c>
      <c r="MI17" s="858"/>
      <c r="MP17" s="855" t="s">
        <v>2406</v>
      </c>
      <c r="MQ17" s="825" t="s">
        <v>9009</v>
      </c>
      <c r="MS17" s="855" t="s">
        <v>9262</v>
      </c>
      <c r="MT17" s="825" t="s">
        <v>2113</v>
      </c>
    </row>
    <row r="18" spans="2:358">
      <c r="B18" s="850" t="s">
        <v>839</v>
      </c>
      <c r="C18" s="850" t="s">
        <v>1344</v>
      </c>
      <c r="E18" s="851" t="s">
        <v>985</v>
      </c>
      <c r="F18" s="825" t="s">
        <v>578</v>
      </c>
      <c r="G18" s="853"/>
      <c r="H18" s="851" t="s">
        <v>1858</v>
      </c>
      <c r="I18" s="825" t="s">
        <v>2753</v>
      </c>
      <c r="J18" s="853"/>
      <c r="K18" s="851" t="s">
        <v>2858</v>
      </c>
      <c r="L18" s="825" t="s">
        <v>922</v>
      </c>
      <c r="M18" s="853"/>
      <c r="N18" s="851" t="s">
        <v>3019</v>
      </c>
      <c r="O18" s="825" t="s">
        <v>2569</v>
      </c>
      <c r="P18" s="853"/>
      <c r="Q18" s="851" t="s">
        <v>3338</v>
      </c>
      <c r="R18" s="825" t="s">
        <v>223</v>
      </c>
      <c r="S18" s="853"/>
      <c r="T18" s="851" t="s">
        <v>3612</v>
      </c>
      <c r="U18" s="825" t="s">
        <v>1031</v>
      </c>
      <c r="V18" s="853"/>
      <c r="W18" s="851" t="s">
        <v>1840</v>
      </c>
      <c r="X18" s="825" t="s">
        <v>3734</v>
      </c>
      <c r="Y18" s="853"/>
      <c r="Z18" s="851" t="s">
        <v>2133</v>
      </c>
      <c r="AA18" s="825" t="s">
        <v>4013</v>
      </c>
      <c r="AB18" s="853"/>
      <c r="AC18" s="851" t="s">
        <v>4221</v>
      </c>
      <c r="AD18" s="825" t="s">
        <v>3131</v>
      </c>
      <c r="AE18" s="853"/>
      <c r="AF18" s="825">
        <v>10345</v>
      </c>
      <c r="AG18" s="825" t="s">
        <v>4382</v>
      </c>
      <c r="AH18" s="853"/>
      <c r="AI18" s="825">
        <v>11206</v>
      </c>
      <c r="AJ18" s="825" t="s">
        <v>2431</v>
      </c>
      <c r="AK18" s="853"/>
      <c r="AL18" s="825">
        <v>12210</v>
      </c>
      <c r="AM18" s="825" t="s">
        <v>4814</v>
      </c>
      <c r="AN18" s="853"/>
      <c r="AO18" s="825">
        <v>13114</v>
      </c>
      <c r="AP18" s="825" t="s">
        <v>5076</v>
      </c>
      <c r="AQ18" s="853"/>
      <c r="AR18" s="825">
        <v>14114</v>
      </c>
      <c r="AS18" s="825" t="s">
        <v>5243</v>
      </c>
      <c r="AT18" s="853"/>
      <c r="AU18" s="825">
        <v>15209</v>
      </c>
      <c r="AV18" s="825" t="s">
        <v>2511</v>
      </c>
      <c r="AW18" s="853"/>
      <c r="AX18" s="825">
        <v>16342</v>
      </c>
      <c r="AY18" s="825" t="s">
        <v>1539</v>
      </c>
      <c r="AZ18" s="853"/>
      <c r="BA18" s="825">
        <v>17365</v>
      </c>
      <c r="BB18" s="825" t="s">
        <v>5736</v>
      </c>
      <c r="BC18" s="853"/>
      <c r="BD18" s="825">
        <v>18442</v>
      </c>
      <c r="BE18" s="825" t="s">
        <v>5832</v>
      </c>
      <c r="BF18" s="853"/>
      <c r="BG18" s="825">
        <v>19346</v>
      </c>
      <c r="BH18" s="825" t="s">
        <v>3250</v>
      </c>
      <c r="BI18" s="853"/>
      <c r="BJ18" s="825">
        <v>20214</v>
      </c>
      <c r="BK18" s="825" t="s">
        <v>2489</v>
      </c>
      <c r="BL18" s="853"/>
      <c r="BM18" s="825">
        <v>21214</v>
      </c>
      <c r="BN18" s="825" t="s">
        <v>1779</v>
      </c>
      <c r="BO18" s="853"/>
      <c r="BP18" s="825">
        <v>22211</v>
      </c>
      <c r="BQ18" s="825" t="s">
        <v>6319</v>
      </c>
      <c r="BR18" s="853"/>
      <c r="BS18" s="825">
        <v>23114</v>
      </c>
      <c r="BT18" s="825" t="s">
        <v>6395</v>
      </c>
      <c r="BU18" s="853"/>
      <c r="BV18" s="825">
        <v>24216</v>
      </c>
      <c r="BW18" s="825" t="s">
        <v>6618</v>
      </c>
      <c r="BX18" s="853"/>
      <c r="BY18" s="825">
        <v>25383</v>
      </c>
      <c r="BZ18" s="825" t="s">
        <v>3151</v>
      </c>
      <c r="CA18" s="853"/>
      <c r="CB18" s="825">
        <v>26203</v>
      </c>
      <c r="CC18" s="825" t="s">
        <v>5661</v>
      </c>
      <c r="CD18" s="853"/>
      <c r="CE18" s="825">
        <v>27118</v>
      </c>
      <c r="CF18" s="825" t="s">
        <v>5766</v>
      </c>
      <c r="CG18" s="853"/>
      <c r="CH18" s="825">
        <v>28205</v>
      </c>
      <c r="CI18" s="825" t="s">
        <v>5174</v>
      </c>
      <c r="CJ18" s="853"/>
      <c r="CK18" s="825">
        <v>29342</v>
      </c>
      <c r="CL18" s="825" t="s">
        <v>2721</v>
      </c>
      <c r="CM18" s="853"/>
      <c r="CN18" s="825">
        <v>30361</v>
      </c>
      <c r="CO18" s="825" t="s">
        <v>7457</v>
      </c>
      <c r="CP18" s="853"/>
      <c r="CQ18" s="825">
        <v>31386</v>
      </c>
      <c r="CR18" s="825" t="s">
        <v>5059</v>
      </c>
      <c r="CS18" s="853"/>
      <c r="CT18" s="825">
        <v>32501</v>
      </c>
      <c r="CU18" s="825" t="s">
        <v>6080</v>
      </c>
      <c r="CV18" s="853"/>
      <c r="CW18" s="825">
        <v>33212</v>
      </c>
      <c r="CX18" s="825" t="s">
        <v>6574</v>
      </c>
      <c r="CY18" s="853"/>
      <c r="CZ18" s="825">
        <v>34208</v>
      </c>
      <c r="DA18" s="825" t="s">
        <v>5114</v>
      </c>
      <c r="DB18" s="853"/>
      <c r="DC18" s="825">
        <v>35305</v>
      </c>
      <c r="DD18" s="825" t="s">
        <v>2680</v>
      </c>
      <c r="DE18" s="853"/>
      <c r="DF18" s="825">
        <v>36368</v>
      </c>
      <c r="DG18" s="825" t="s">
        <v>1063</v>
      </c>
      <c r="DH18" s="853"/>
      <c r="DI18" s="825">
        <v>37387</v>
      </c>
      <c r="DJ18" s="825" t="s">
        <v>8228</v>
      </c>
      <c r="DK18" s="853"/>
      <c r="DL18" s="825">
        <v>38401</v>
      </c>
      <c r="DM18" s="825" t="s">
        <v>6794</v>
      </c>
      <c r="DN18" s="853"/>
      <c r="DO18" s="825">
        <v>39303</v>
      </c>
      <c r="DP18" s="825" t="s">
        <v>4699</v>
      </c>
      <c r="DQ18" s="853"/>
      <c r="DR18" s="825">
        <v>40137</v>
      </c>
      <c r="DS18" s="825" t="s">
        <v>2580</v>
      </c>
      <c r="DT18" s="853"/>
      <c r="DU18" s="825">
        <v>41346</v>
      </c>
      <c r="DV18" s="825" t="s">
        <v>8572</v>
      </c>
      <c r="DW18" s="853"/>
      <c r="DX18" s="825">
        <v>42307</v>
      </c>
      <c r="DY18" s="825" t="s">
        <v>7702</v>
      </c>
      <c r="DZ18" s="853"/>
      <c r="EA18" s="825">
        <v>43212</v>
      </c>
      <c r="EB18" s="825" t="s">
        <v>8727</v>
      </c>
      <c r="EC18" s="853"/>
      <c r="ED18" s="825">
        <v>44214</v>
      </c>
      <c r="EE18" s="825" t="s">
        <v>6865</v>
      </c>
      <c r="EF18" s="853"/>
      <c r="EG18" s="825">
        <v>45401</v>
      </c>
      <c r="EH18" s="825" t="s">
        <v>8918</v>
      </c>
      <c r="EI18" s="853"/>
      <c r="EJ18" s="825">
        <v>46220</v>
      </c>
      <c r="EK18" s="825" t="s">
        <v>3720</v>
      </c>
      <c r="EM18" s="825">
        <v>47303</v>
      </c>
      <c r="EN18" s="825" t="s">
        <v>2663</v>
      </c>
      <c r="EP18" s="855" t="s">
        <v>9262</v>
      </c>
      <c r="EQ18" s="825" t="s">
        <v>2113</v>
      </c>
      <c r="ES18" s="850" t="s">
        <v>839</v>
      </c>
      <c r="ET18" s="850" t="s">
        <v>9725</v>
      </c>
      <c r="EU18" s="850" t="s">
        <v>1344</v>
      </c>
      <c r="EW18" s="851" t="s">
        <v>1651</v>
      </c>
      <c r="EX18" s="825" t="s">
        <v>8</v>
      </c>
      <c r="EY18" s="853"/>
      <c r="EZ18" s="851" t="s">
        <v>1858</v>
      </c>
      <c r="FA18" s="825" t="s">
        <v>2753</v>
      </c>
      <c r="FB18" s="853"/>
      <c r="FC18" s="851" t="s">
        <v>2858</v>
      </c>
      <c r="FD18" s="825" t="s">
        <v>922</v>
      </c>
      <c r="FE18" s="853"/>
      <c r="FF18" s="851" t="s">
        <v>3035</v>
      </c>
      <c r="FG18" s="825" t="s">
        <v>3042</v>
      </c>
      <c r="FH18" s="853"/>
      <c r="FI18" s="851" t="s">
        <v>3338</v>
      </c>
      <c r="FJ18" s="825" t="s">
        <v>223</v>
      </c>
      <c r="FK18" s="853"/>
      <c r="FL18" s="851" t="s">
        <v>3612</v>
      </c>
      <c r="FM18" s="825" t="s">
        <v>1031</v>
      </c>
      <c r="FN18" s="853"/>
      <c r="FO18" s="851" t="s">
        <v>1840</v>
      </c>
      <c r="FP18" s="825" t="s">
        <v>3734</v>
      </c>
      <c r="FQ18" s="853"/>
      <c r="FR18" s="851" t="s">
        <v>2133</v>
      </c>
      <c r="FS18" s="825" t="s">
        <v>4013</v>
      </c>
      <c r="FT18" s="853"/>
      <c r="FU18" s="851" t="s">
        <v>4221</v>
      </c>
      <c r="FV18" s="825" t="s">
        <v>3131</v>
      </c>
      <c r="FW18" s="853"/>
      <c r="FX18" s="825">
        <v>10345</v>
      </c>
      <c r="FY18" s="825" t="s">
        <v>4382</v>
      </c>
      <c r="FZ18" s="853"/>
      <c r="GA18" s="825">
        <v>11217</v>
      </c>
      <c r="GB18" s="825" t="s">
        <v>28</v>
      </c>
      <c r="GC18" s="853"/>
      <c r="GD18" s="825">
        <v>12217</v>
      </c>
      <c r="GE18" s="825" t="s">
        <v>522</v>
      </c>
      <c r="GF18" s="853"/>
      <c r="GG18" s="825">
        <v>13114</v>
      </c>
      <c r="GH18" s="825" t="s">
        <v>5076</v>
      </c>
      <c r="GI18" s="853"/>
      <c r="GJ18" s="825">
        <v>14216</v>
      </c>
      <c r="GK18" s="825" t="s">
        <v>5154</v>
      </c>
      <c r="GL18" s="853"/>
      <c r="GM18" s="825">
        <v>15222</v>
      </c>
      <c r="GN18" s="825" t="s">
        <v>5405</v>
      </c>
      <c r="GO18" s="853"/>
      <c r="GP18" s="825">
        <v>16342</v>
      </c>
      <c r="GQ18" s="825" t="s">
        <v>1539</v>
      </c>
      <c r="GR18" s="853"/>
      <c r="GS18" s="825">
        <v>17365</v>
      </c>
      <c r="GT18" s="825" t="s">
        <v>5736</v>
      </c>
      <c r="GU18" s="853"/>
      <c r="GV18" s="825">
        <v>18442</v>
      </c>
      <c r="GW18" s="825" t="s">
        <v>5832</v>
      </c>
      <c r="GX18" s="853"/>
      <c r="GY18" s="825">
        <v>19346</v>
      </c>
      <c r="GZ18" s="825" t="s">
        <v>3250</v>
      </c>
      <c r="HA18" s="853"/>
      <c r="HB18" s="825">
        <v>20214</v>
      </c>
      <c r="HC18" s="825" t="s">
        <v>2489</v>
      </c>
      <c r="HD18" s="853"/>
      <c r="HE18" s="825">
        <v>21214</v>
      </c>
      <c r="HF18" s="825" t="s">
        <v>1779</v>
      </c>
      <c r="HG18" s="853"/>
      <c r="HH18" s="825">
        <v>22219</v>
      </c>
      <c r="HI18" s="825" t="s">
        <v>6329</v>
      </c>
      <c r="HJ18" s="853"/>
      <c r="HK18" s="825">
        <v>23214</v>
      </c>
      <c r="HL18" s="825" t="s">
        <v>6430</v>
      </c>
      <c r="HM18" s="853"/>
      <c r="HN18" s="825">
        <v>24216</v>
      </c>
      <c r="HO18" s="825" t="s">
        <v>6618</v>
      </c>
      <c r="HP18" s="853"/>
      <c r="HQ18" s="825">
        <v>25383</v>
      </c>
      <c r="HR18" s="825" t="s">
        <v>3151</v>
      </c>
      <c r="HS18" s="853"/>
      <c r="HT18" s="825">
        <v>26214</v>
      </c>
      <c r="HU18" s="825" t="s">
        <v>6904</v>
      </c>
      <c r="HV18" s="853"/>
      <c r="HW18" s="825">
        <v>27215</v>
      </c>
      <c r="HX18" s="825" t="s">
        <v>4014</v>
      </c>
      <c r="HY18" s="853"/>
      <c r="HZ18" s="825">
        <v>28215</v>
      </c>
      <c r="IA18" s="825" t="s">
        <v>4312</v>
      </c>
      <c r="IB18" s="853"/>
      <c r="IC18" s="825">
        <v>29342</v>
      </c>
      <c r="ID18" s="825" t="s">
        <v>2721</v>
      </c>
      <c r="IE18" s="853"/>
      <c r="IF18" s="825">
        <v>30361</v>
      </c>
      <c r="IG18" s="825" t="s">
        <v>7457</v>
      </c>
      <c r="IH18" s="853"/>
      <c r="II18" s="825">
        <v>31386</v>
      </c>
      <c r="IJ18" s="825" t="s">
        <v>5059</v>
      </c>
      <c r="IK18" s="853"/>
      <c r="IL18" s="825">
        <v>32501</v>
      </c>
      <c r="IM18" s="825" t="s">
        <v>6080</v>
      </c>
      <c r="IN18" s="853"/>
      <c r="IO18" s="825">
        <v>33216</v>
      </c>
      <c r="IP18" s="825" t="s">
        <v>4400</v>
      </c>
      <c r="IQ18" s="853"/>
      <c r="IR18" s="825">
        <v>34302</v>
      </c>
      <c r="IS18" s="825" t="s">
        <v>6232</v>
      </c>
      <c r="IT18" s="853"/>
      <c r="IU18" s="825">
        <v>35305</v>
      </c>
      <c r="IV18" s="825" t="s">
        <v>2680</v>
      </c>
      <c r="IW18" s="853"/>
      <c r="IX18" s="825">
        <v>36368</v>
      </c>
      <c r="IY18" s="825" t="s">
        <v>1063</v>
      </c>
      <c r="IZ18" s="853"/>
      <c r="JA18" s="825">
        <v>37387</v>
      </c>
      <c r="JB18" s="825" t="s">
        <v>8228</v>
      </c>
      <c r="JC18" s="853"/>
      <c r="JD18" s="825">
        <v>38401</v>
      </c>
      <c r="JE18" s="825" t="s">
        <v>6794</v>
      </c>
      <c r="JF18" s="853"/>
      <c r="JG18" s="825">
        <v>39303</v>
      </c>
      <c r="JH18" s="825" t="s">
        <v>4699</v>
      </c>
      <c r="JI18" s="853"/>
      <c r="JJ18" s="825">
        <v>40217</v>
      </c>
      <c r="JK18" s="825" t="s">
        <v>567</v>
      </c>
      <c r="JL18" s="853"/>
      <c r="JM18" s="825">
        <v>41346</v>
      </c>
      <c r="JN18" s="825" t="s">
        <v>8572</v>
      </c>
      <c r="JO18" s="853"/>
      <c r="JP18" s="825">
        <v>42307</v>
      </c>
      <c r="JQ18" s="825" t="s">
        <v>7702</v>
      </c>
      <c r="JR18" s="853"/>
      <c r="JS18" s="825">
        <v>43348</v>
      </c>
      <c r="JT18" s="825" t="s">
        <v>8741</v>
      </c>
      <c r="JU18" s="853"/>
      <c r="JV18" s="825">
        <v>44214</v>
      </c>
      <c r="JW18" s="825" t="s">
        <v>6865</v>
      </c>
      <c r="JX18" s="853"/>
      <c r="JY18" s="825">
        <v>45401</v>
      </c>
      <c r="JZ18" s="825" t="s">
        <v>8918</v>
      </c>
      <c r="KA18" s="853"/>
      <c r="KB18" s="825">
        <v>46220</v>
      </c>
      <c r="KC18" s="825" t="s">
        <v>3720</v>
      </c>
      <c r="KE18" s="825">
        <v>47303</v>
      </c>
      <c r="KF18" s="825" t="s">
        <v>2663</v>
      </c>
      <c r="KT18" s="825">
        <v>14114</v>
      </c>
      <c r="KU18" s="825" t="s">
        <v>5243</v>
      </c>
      <c r="LL18" s="825">
        <v>23114</v>
      </c>
      <c r="LM18" s="825" t="s">
        <v>6395</v>
      </c>
      <c r="LR18" s="825">
        <v>27118</v>
      </c>
      <c r="LS18" s="825" t="s">
        <v>5766</v>
      </c>
      <c r="MI18" s="858"/>
      <c r="MP18" s="855" t="s">
        <v>9262</v>
      </c>
      <c r="MQ18" s="825" t="s">
        <v>2113</v>
      </c>
      <c r="MS18" s="854">
        <v>660</v>
      </c>
      <c r="MT18" s="825" t="s">
        <v>9263</v>
      </c>
    </row>
    <row r="19" spans="2:358">
      <c r="B19" s="850" t="s">
        <v>1201</v>
      </c>
      <c r="C19" s="850" t="s">
        <v>1345</v>
      </c>
      <c r="E19" s="851" t="s">
        <v>398</v>
      </c>
      <c r="F19" s="825" t="s">
        <v>1599</v>
      </c>
      <c r="G19" s="853"/>
      <c r="H19" s="851" t="s">
        <v>1148</v>
      </c>
      <c r="I19" s="825" t="s">
        <v>9638</v>
      </c>
      <c r="J19" s="853"/>
      <c r="K19" s="851" t="s">
        <v>1434</v>
      </c>
      <c r="L19" s="825" t="s">
        <v>584</v>
      </c>
      <c r="M19" s="853"/>
      <c r="N19" s="851" t="s">
        <v>3021</v>
      </c>
      <c r="O19" s="825" t="s">
        <v>3026</v>
      </c>
      <c r="P19" s="853"/>
      <c r="Q19" s="851" t="s">
        <v>2993</v>
      </c>
      <c r="R19" s="825" t="s">
        <v>3350</v>
      </c>
      <c r="S19" s="853"/>
      <c r="T19" s="851" t="s">
        <v>2057</v>
      </c>
      <c r="U19" s="825" t="s">
        <v>1704</v>
      </c>
      <c r="V19" s="853"/>
      <c r="W19" s="851" t="s">
        <v>3742</v>
      </c>
      <c r="X19" s="825" t="s">
        <v>1828</v>
      </c>
      <c r="Y19" s="853"/>
      <c r="Z19" s="851" t="s">
        <v>4016</v>
      </c>
      <c r="AA19" s="825" t="s">
        <v>4020</v>
      </c>
      <c r="AB19" s="853"/>
      <c r="AC19" s="851" t="s">
        <v>1766</v>
      </c>
      <c r="AD19" s="825" t="s">
        <v>3218</v>
      </c>
      <c r="AE19" s="853"/>
      <c r="AF19" s="825">
        <v>10366</v>
      </c>
      <c r="AG19" s="825" t="s">
        <v>3893</v>
      </c>
      <c r="AH19" s="853"/>
      <c r="AI19" s="825">
        <v>11207</v>
      </c>
      <c r="AJ19" s="825" t="s">
        <v>4264</v>
      </c>
      <c r="AK19" s="853"/>
      <c r="AL19" s="825">
        <v>12211</v>
      </c>
      <c r="AM19" s="825" t="s">
        <v>598</v>
      </c>
      <c r="AN19" s="853"/>
      <c r="AO19" s="825">
        <v>13115</v>
      </c>
      <c r="AP19" s="825" t="s">
        <v>4700</v>
      </c>
      <c r="AQ19" s="853"/>
      <c r="AR19" s="825">
        <v>14115</v>
      </c>
      <c r="AS19" s="825" t="s">
        <v>1519</v>
      </c>
      <c r="AT19" s="853"/>
      <c r="AU19" s="825">
        <v>15210</v>
      </c>
      <c r="AV19" s="825" t="s">
        <v>5377</v>
      </c>
      <c r="AW19" s="853"/>
      <c r="AX19" s="825">
        <v>16343</v>
      </c>
      <c r="AY19" s="825" t="s">
        <v>4613</v>
      </c>
      <c r="AZ19" s="853"/>
      <c r="BA19" s="825">
        <v>17384</v>
      </c>
      <c r="BB19" s="825" t="s">
        <v>2643</v>
      </c>
      <c r="BC19" s="853"/>
      <c r="BD19" s="825">
        <v>18481</v>
      </c>
      <c r="BE19" s="825" t="s">
        <v>5836</v>
      </c>
      <c r="BF19" s="853"/>
      <c r="BG19" s="825">
        <v>19364</v>
      </c>
      <c r="BH19" s="825" t="s">
        <v>5905</v>
      </c>
      <c r="BI19" s="853"/>
      <c r="BJ19" s="825">
        <v>20215</v>
      </c>
      <c r="BK19" s="825" t="s">
        <v>3574</v>
      </c>
      <c r="BL19" s="853"/>
      <c r="BM19" s="825">
        <v>21215</v>
      </c>
      <c r="BN19" s="825" t="s">
        <v>6143</v>
      </c>
      <c r="BO19" s="853"/>
      <c r="BP19" s="825">
        <v>22212</v>
      </c>
      <c r="BQ19" s="825" t="s">
        <v>80</v>
      </c>
      <c r="BR19" s="853"/>
      <c r="BS19" s="825">
        <v>23115</v>
      </c>
      <c r="BT19" s="825" t="s">
        <v>4279</v>
      </c>
      <c r="BU19" s="853"/>
      <c r="BV19" s="825">
        <v>24303</v>
      </c>
      <c r="BW19" s="825" t="s">
        <v>6622</v>
      </c>
      <c r="BX19" s="853"/>
      <c r="BY19" s="825">
        <v>25384</v>
      </c>
      <c r="BZ19" s="825" t="s">
        <v>4861</v>
      </c>
      <c r="CA19" s="853"/>
      <c r="CB19" s="825">
        <v>26204</v>
      </c>
      <c r="CC19" s="825" t="s">
        <v>6889</v>
      </c>
      <c r="CD19" s="853"/>
      <c r="CE19" s="825">
        <v>27119</v>
      </c>
      <c r="CF19" s="825" t="s">
        <v>2712</v>
      </c>
      <c r="CG19" s="853"/>
      <c r="CH19" s="825">
        <v>28206</v>
      </c>
      <c r="CI19" s="825" t="s">
        <v>1807</v>
      </c>
      <c r="CJ19" s="853"/>
      <c r="CK19" s="825">
        <v>29343</v>
      </c>
      <c r="CL19" s="825" t="s">
        <v>6172</v>
      </c>
      <c r="CM19" s="853"/>
      <c r="CN19" s="825">
        <v>30362</v>
      </c>
      <c r="CO19" s="825" t="s">
        <v>6712</v>
      </c>
      <c r="CP19" s="853"/>
      <c r="CQ19" s="825">
        <v>31389</v>
      </c>
      <c r="CR19" s="825" t="s">
        <v>7573</v>
      </c>
      <c r="CS19" s="853"/>
      <c r="CT19" s="825">
        <v>32505</v>
      </c>
      <c r="CU19" s="825" t="s">
        <v>6516</v>
      </c>
      <c r="CV19" s="853"/>
      <c r="CW19" s="825">
        <v>33213</v>
      </c>
      <c r="CX19" s="825" t="s">
        <v>1810</v>
      </c>
      <c r="CY19" s="853"/>
      <c r="CZ19" s="825">
        <v>34209</v>
      </c>
      <c r="DA19" s="825" t="s">
        <v>7861</v>
      </c>
      <c r="DB19" s="853"/>
      <c r="DC19" s="825">
        <v>35321</v>
      </c>
      <c r="DD19" s="825" t="s">
        <v>8011</v>
      </c>
      <c r="DE19" s="853"/>
      <c r="DF19" s="825">
        <v>36383</v>
      </c>
      <c r="DG19" s="825" t="s">
        <v>8107</v>
      </c>
      <c r="DH19" s="853"/>
      <c r="DI19" s="825">
        <v>37403</v>
      </c>
      <c r="DJ19" s="825" t="s">
        <v>8231</v>
      </c>
      <c r="DK19" s="853"/>
      <c r="DL19" s="825">
        <v>38402</v>
      </c>
      <c r="DM19" s="825" t="s">
        <v>4838</v>
      </c>
      <c r="DN19" s="853"/>
      <c r="DO19" s="825">
        <v>39304</v>
      </c>
      <c r="DP19" s="825" t="s">
        <v>7341</v>
      </c>
      <c r="DQ19" s="853"/>
      <c r="DR19" s="825">
        <v>40202</v>
      </c>
      <c r="DS19" s="825" t="s">
        <v>715</v>
      </c>
      <c r="DT19" s="853"/>
      <c r="DU19" s="825">
        <v>41387</v>
      </c>
      <c r="DV19" s="825" t="s">
        <v>8585</v>
      </c>
      <c r="DW19" s="853"/>
      <c r="DX19" s="825">
        <v>42308</v>
      </c>
      <c r="DY19" s="825" t="s">
        <v>8630</v>
      </c>
      <c r="DZ19" s="853"/>
      <c r="EA19" s="825">
        <v>43213</v>
      </c>
      <c r="EB19" s="825" t="s">
        <v>497</v>
      </c>
      <c r="EC19" s="853"/>
      <c r="ED19" s="825">
        <v>44322</v>
      </c>
      <c r="EE19" s="825" t="s">
        <v>8837</v>
      </c>
      <c r="EF19" s="853"/>
      <c r="EG19" s="825">
        <v>45402</v>
      </c>
      <c r="EH19" s="825" t="s">
        <v>8657</v>
      </c>
      <c r="EI19" s="853"/>
      <c r="EJ19" s="825">
        <v>46221</v>
      </c>
      <c r="EK19" s="825" t="s">
        <v>2973</v>
      </c>
      <c r="EM19" s="825">
        <v>47306</v>
      </c>
      <c r="EN19" s="825" t="s">
        <v>1172</v>
      </c>
      <c r="EP19" s="854">
        <v>660</v>
      </c>
      <c r="EQ19" s="825" t="s">
        <v>9263</v>
      </c>
      <c r="ES19" s="850" t="s">
        <v>1201</v>
      </c>
      <c r="ET19" s="850" t="s">
        <v>9726</v>
      </c>
      <c r="EU19" s="850" t="s">
        <v>1345</v>
      </c>
      <c r="EW19" s="851" t="s">
        <v>1133</v>
      </c>
      <c r="EX19" s="825" t="s">
        <v>1390</v>
      </c>
      <c r="EY19" s="853"/>
      <c r="EZ19" s="851" t="s">
        <v>1148</v>
      </c>
      <c r="FA19" s="825" t="s">
        <v>9638</v>
      </c>
      <c r="FB19" s="853"/>
      <c r="FC19" s="851" t="s">
        <v>1434</v>
      </c>
      <c r="FD19" s="825" t="s">
        <v>584</v>
      </c>
      <c r="FE19" s="853"/>
      <c r="FF19" s="851" t="s">
        <v>874</v>
      </c>
      <c r="FG19" s="825" t="s">
        <v>5903</v>
      </c>
      <c r="FH19" s="853"/>
      <c r="FI19" s="851" t="s">
        <v>2993</v>
      </c>
      <c r="FJ19" s="825" t="s">
        <v>3350</v>
      </c>
      <c r="FK19" s="853"/>
      <c r="FL19" s="851" t="s">
        <v>2057</v>
      </c>
      <c r="FM19" s="825" t="s">
        <v>1704</v>
      </c>
      <c r="FN19" s="853"/>
      <c r="FO19" s="851" t="s">
        <v>3742</v>
      </c>
      <c r="FP19" s="825" t="s">
        <v>1828</v>
      </c>
      <c r="FQ19" s="853"/>
      <c r="FR19" s="851" t="s">
        <v>4016</v>
      </c>
      <c r="FS19" s="825" t="s">
        <v>4020</v>
      </c>
      <c r="FT19" s="853"/>
      <c r="FU19" s="851" t="s">
        <v>1766</v>
      </c>
      <c r="FV19" s="825" t="s">
        <v>3218</v>
      </c>
      <c r="FW19" s="853"/>
      <c r="FX19" s="825">
        <v>10366</v>
      </c>
      <c r="FY19" s="825" t="s">
        <v>3893</v>
      </c>
      <c r="FZ19" s="853"/>
      <c r="GA19" s="825">
        <v>11218</v>
      </c>
      <c r="GB19" s="825" t="s">
        <v>368</v>
      </c>
      <c r="GC19" s="853"/>
      <c r="GD19" s="825">
        <v>12218</v>
      </c>
      <c r="GE19" s="825" t="s">
        <v>4834</v>
      </c>
      <c r="GF19" s="853"/>
      <c r="GG19" s="825">
        <v>13115</v>
      </c>
      <c r="GH19" s="825" t="s">
        <v>4700</v>
      </c>
      <c r="GI19" s="853"/>
      <c r="GJ19" s="825">
        <v>14217</v>
      </c>
      <c r="GK19" s="825" t="s">
        <v>5310</v>
      </c>
      <c r="GL19" s="853"/>
      <c r="GM19" s="825">
        <v>15223</v>
      </c>
      <c r="GN19" s="825" t="s">
        <v>1722</v>
      </c>
      <c r="GO19" s="853"/>
      <c r="GP19" s="825">
        <v>16343</v>
      </c>
      <c r="GQ19" s="825" t="s">
        <v>4613</v>
      </c>
      <c r="GR19" s="853"/>
      <c r="GS19" s="825">
        <v>17384</v>
      </c>
      <c r="GT19" s="825" t="s">
        <v>2643</v>
      </c>
      <c r="GU19" s="853"/>
      <c r="GV19" s="825">
        <v>18481</v>
      </c>
      <c r="GW19" s="825" t="s">
        <v>5836</v>
      </c>
      <c r="GX19" s="853"/>
      <c r="GY19" s="825">
        <v>19364</v>
      </c>
      <c r="GZ19" s="825" t="s">
        <v>5905</v>
      </c>
      <c r="HA19" s="853"/>
      <c r="HB19" s="825">
        <v>20215</v>
      </c>
      <c r="HC19" s="825" t="s">
        <v>3574</v>
      </c>
      <c r="HD19" s="853"/>
      <c r="HE19" s="825">
        <v>21215</v>
      </c>
      <c r="HF19" s="825" t="s">
        <v>6143</v>
      </c>
      <c r="HG19" s="853"/>
      <c r="HH19" s="825">
        <v>22220</v>
      </c>
      <c r="HI19" s="825" t="s">
        <v>1501</v>
      </c>
      <c r="HJ19" s="853"/>
      <c r="HK19" s="825">
        <v>23215</v>
      </c>
      <c r="HL19" s="825" t="s">
        <v>6432</v>
      </c>
      <c r="HM19" s="853"/>
      <c r="HN19" s="825">
        <v>24303</v>
      </c>
      <c r="HO19" s="825" t="s">
        <v>6622</v>
      </c>
      <c r="HP19" s="853"/>
      <c r="HQ19" s="825">
        <v>25384</v>
      </c>
      <c r="HR19" s="825" t="s">
        <v>4861</v>
      </c>
      <c r="HS19" s="853"/>
      <c r="HT19" s="825">
        <v>26303</v>
      </c>
      <c r="HU19" s="825" t="s">
        <v>6907</v>
      </c>
      <c r="HV19" s="853"/>
      <c r="HW19" s="825">
        <v>27216</v>
      </c>
      <c r="HX19" s="825" t="s">
        <v>7068</v>
      </c>
      <c r="HY19" s="853"/>
      <c r="HZ19" s="825">
        <v>28216</v>
      </c>
      <c r="IA19" s="825" t="s">
        <v>7178</v>
      </c>
      <c r="IB19" s="853"/>
      <c r="IC19" s="825">
        <v>29343</v>
      </c>
      <c r="ID19" s="825" t="s">
        <v>6172</v>
      </c>
      <c r="IE19" s="853"/>
      <c r="IF19" s="825">
        <v>30362</v>
      </c>
      <c r="IG19" s="825" t="s">
        <v>6712</v>
      </c>
      <c r="IH19" s="853"/>
      <c r="II19" s="825">
        <v>31389</v>
      </c>
      <c r="IJ19" s="825" t="s">
        <v>7573</v>
      </c>
      <c r="IK19" s="853"/>
      <c r="IL19" s="825">
        <v>32505</v>
      </c>
      <c r="IM19" s="825" t="s">
        <v>6516</v>
      </c>
      <c r="IN19" s="853"/>
      <c r="IO19" s="825">
        <v>33346</v>
      </c>
      <c r="IP19" s="825" t="s">
        <v>7741</v>
      </c>
      <c r="IQ19" s="853"/>
      <c r="IR19" s="825">
        <v>34304</v>
      </c>
      <c r="IS19" s="825" t="s">
        <v>7874</v>
      </c>
      <c r="IT19" s="853"/>
      <c r="IU19" s="825">
        <v>35321</v>
      </c>
      <c r="IV19" s="825" t="s">
        <v>8011</v>
      </c>
      <c r="IW19" s="853"/>
      <c r="IX19" s="825">
        <v>36383</v>
      </c>
      <c r="IY19" s="825" t="s">
        <v>8107</v>
      </c>
      <c r="IZ19" s="853"/>
      <c r="JA19" s="825">
        <v>37403</v>
      </c>
      <c r="JB19" s="825" t="s">
        <v>8231</v>
      </c>
      <c r="JC19" s="853"/>
      <c r="JD19" s="825">
        <v>38402</v>
      </c>
      <c r="JE19" s="825" t="s">
        <v>4838</v>
      </c>
      <c r="JF19" s="853"/>
      <c r="JG19" s="825">
        <v>39304</v>
      </c>
      <c r="JH19" s="825" t="s">
        <v>7341</v>
      </c>
      <c r="JI19" s="853"/>
      <c r="JJ19" s="825">
        <v>40218</v>
      </c>
      <c r="JK19" s="825" t="s">
        <v>2004</v>
      </c>
      <c r="JL19" s="853"/>
      <c r="JM19" s="825">
        <v>41387</v>
      </c>
      <c r="JN19" s="825" t="s">
        <v>8585</v>
      </c>
      <c r="JO19" s="853"/>
      <c r="JP19" s="825">
        <v>42308</v>
      </c>
      <c r="JQ19" s="825" t="s">
        <v>8630</v>
      </c>
      <c r="JR19" s="853"/>
      <c r="JS19" s="825">
        <v>43364</v>
      </c>
      <c r="JT19" s="825" t="s">
        <v>8745</v>
      </c>
      <c r="JU19" s="853"/>
      <c r="JV19" s="825">
        <v>44322</v>
      </c>
      <c r="JW19" s="825" t="s">
        <v>8837</v>
      </c>
      <c r="JX19" s="853"/>
      <c r="JY19" s="825">
        <v>45402</v>
      </c>
      <c r="JZ19" s="825" t="s">
        <v>8657</v>
      </c>
      <c r="KA19" s="853"/>
      <c r="KB19" s="825">
        <v>46221</v>
      </c>
      <c r="KC19" s="825" t="s">
        <v>2973</v>
      </c>
      <c r="KE19" s="825">
        <v>47306</v>
      </c>
      <c r="KF19" s="825" t="s">
        <v>1172</v>
      </c>
      <c r="KT19" s="825">
        <v>14115</v>
      </c>
      <c r="KU19" s="825" t="s">
        <v>1519</v>
      </c>
      <c r="LL19" s="825">
        <v>23115</v>
      </c>
      <c r="LM19" s="825" t="s">
        <v>4279</v>
      </c>
      <c r="LR19" s="825">
        <v>27119</v>
      </c>
      <c r="LS19" s="825" t="s">
        <v>2712</v>
      </c>
      <c r="MP19" s="854">
        <v>660</v>
      </c>
      <c r="MQ19" s="825" t="s">
        <v>9263</v>
      </c>
      <c r="MS19" s="854" t="s">
        <v>8485</v>
      </c>
      <c r="MT19" s="825" t="s">
        <v>3387</v>
      </c>
    </row>
    <row r="20" spans="2:358">
      <c r="B20" s="850" t="s">
        <v>1202</v>
      </c>
      <c r="C20" s="850" t="s">
        <v>870</v>
      </c>
      <c r="E20" s="851" t="s">
        <v>150</v>
      </c>
      <c r="F20" s="825" t="s">
        <v>1605</v>
      </c>
      <c r="G20" s="853"/>
      <c r="H20" s="851" t="s">
        <v>2045</v>
      </c>
      <c r="I20" s="825" t="s">
        <v>315</v>
      </c>
      <c r="J20" s="853"/>
      <c r="K20" s="851" t="s">
        <v>2270</v>
      </c>
      <c r="L20" s="825" t="s">
        <v>2861</v>
      </c>
      <c r="M20" s="853"/>
      <c r="N20" s="851" t="s">
        <v>3028</v>
      </c>
      <c r="O20" s="825" t="s">
        <v>853</v>
      </c>
      <c r="P20" s="853"/>
      <c r="Q20" s="851" t="s">
        <v>3366</v>
      </c>
      <c r="R20" s="825" t="s">
        <v>162</v>
      </c>
      <c r="S20" s="853"/>
      <c r="T20" s="851" t="s">
        <v>101</v>
      </c>
      <c r="U20" s="825" t="s">
        <v>3614</v>
      </c>
      <c r="V20" s="853"/>
      <c r="W20" s="851" t="s">
        <v>3753</v>
      </c>
      <c r="X20" s="825" t="s">
        <v>2068</v>
      </c>
      <c r="Y20" s="853"/>
      <c r="Z20" s="851" t="s">
        <v>4024</v>
      </c>
      <c r="AA20" s="825" t="s">
        <v>2676</v>
      </c>
      <c r="AB20" s="853"/>
      <c r="AC20" s="851" t="s">
        <v>4236</v>
      </c>
      <c r="AD20" s="825" t="s">
        <v>1786</v>
      </c>
      <c r="AE20" s="853"/>
      <c r="AF20" s="825">
        <v>10367</v>
      </c>
      <c r="AG20" s="825" t="s">
        <v>3830</v>
      </c>
      <c r="AH20" s="853"/>
      <c r="AI20" s="825">
        <v>11208</v>
      </c>
      <c r="AJ20" s="825" t="s">
        <v>3887</v>
      </c>
      <c r="AK20" s="853"/>
      <c r="AL20" s="825">
        <v>12212</v>
      </c>
      <c r="AM20" s="825" t="s">
        <v>4817</v>
      </c>
      <c r="AN20" s="853"/>
      <c r="AO20" s="825">
        <v>13116</v>
      </c>
      <c r="AP20" s="825" t="s">
        <v>5080</v>
      </c>
      <c r="AQ20" s="853"/>
      <c r="AR20" s="825">
        <v>14116</v>
      </c>
      <c r="AS20" s="825" t="s">
        <v>5246</v>
      </c>
      <c r="AT20" s="853"/>
      <c r="AU20" s="825">
        <v>15211</v>
      </c>
      <c r="AV20" s="825" t="s">
        <v>5380</v>
      </c>
      <c r="AW20" s="853"/>
      <c r="AZ20" s="853"/>
      <c r="BA20" s="825">
        <v>17386</v>
      </c>
      <c r="BB20" s="825" t="s">
        <v>5745</v>
      </c>
      <c r="BC20" s="853"/>
      <c r="BD20" s="825">
        <v>18483</v>
      </c>
      <c r="BE20" s="825" t="s">
        <v>1903</v>
      </c>
      <c r="BF20" s="853"/>
      <c r="BG20" s="825">
        <v>19365</v>
      </c>
      <c r="BH20" s="825" t="s">
        <v>3854</v>
      </c>
      <c r="BI20" s="853"/>
      <c r="BJ20" s="825">
        <v>20217</v>
      </c>
      <c r="BK20" s="825" t="s">
        <v>5982</v>
      </c>
      <c r="BL20" s="853"/>
      <c r="BM20" s="825">
        <v>21216</v>
      </c>
      <c r="BN20" s="825" t="s">
        <v>620</v>
      </c>
      <c r="BO20" s="853"/>
      <c r="BP20" s="825">
        <v>22213</v>
      </c>
      <c r="BQ20" s="825" t="s">
        <v>1677</v>
      </c>
      <c r="BR20" s="853"/>
      <c r="BS20" s="825">
        <v>23116</v>
      </c>
      <c r="BT20" s="825" t="s">
        <v>4923</v>
      </c>
      <c r="BU20" s="853"/>
      <c r="BV20" s="825">
        <v>24324</v>
      </c>
      <c r="BW20" s="825" t="s">
        <v>6633</v>
      </c>
      <c r="BX20" s="853"/>
      <c r="BY20" s="825">
        <v>25425</v>
      </c>
      <c r="BZ20" s="825" t="s">
        <v>3923</v>
      </c>
      <c r="CA20" s="853"/>
      <c r="CB20" s="825">
        <v>26205</v>
      </c>
      <c r="CC20" s="825" t="s">
        <v>6891</v>
      </c>
      <c r="CD20" s="853"/>
      <c r="CE20" s="825">
        <v>27120</v>
      </c>
      <c r="CF20" s="825" t="s">
        <v>6535</v>
      </c>
      <c r="CG20" s="853"/>
      <c r="CH20" s="825">
        <v>28207</v>
      </c>
      <c r="CI20" s="825" t="s">
        <v>6564</v>
      </c>
      <c r="CJ20" s="853"/>
      <c r="CK20" s="825">
        <v>29344</v>
      </c>
      <c r="CL20" s="825" t="s">
        <v>7367</v>
      </c>
      <c r="CM20" s="853"/>
      <c r="CN20" s="825">
        <v>30366</v>
      </c>
      <c r="CO20" s="825" t="s">
        <v>7462</v>
      </c>
      <c r="CP20" s="853"/>
      <c r="CQ20" s="825">
        <v>31390</v>
      </c>
      <c r="CR20" s="825" t="s">
        <v>5788</v>
      </c>
      <c r="CS20" s="853"/>
      <c r="CT20" s="825">
        <v>32525</v>
      </c>
      <c r="CU20" s="825" t="s">
        <v>4164</v>
      </c>
      <c r="CV20" s="853"/>
      <c r="CW20" s="825">
        <v>33214</v>
      </c>
      <c r="CX20" s="825" t="s">
        <v>333</v>
      </c>
      <c r="CY20" s="853"/>
      <c r="CZ20" s="825">
        <v>34210</v>
      </c>
      <c r="DA20" s="825" t="s">
        <v>7862</v>
      </c>
      <c r="DB20" s="853"/>
      <c r="DC20" s="825">
        <v>35341</v>
      </c>
      <c r="DD20" s="825" t="s">
        <v>4517</v>
      </c>
      <c r="DE20" s="853"/>
      <c r="DF20" s="825">
        <v>36387</v>
      </c>
      <c r="DG20" s="825" t="s">
        <v>3964</v>
      </c>
      <c r="DH20" s="853"/>
      <c r="DI20" s="825">
        <v>37404</v>
      </c>
      <c r="DJ20" s="825" t="s">
        <v>5527</v>
      </c>
      <c r="DK20" s="853"/>
      <c r="DL20" s="825">
        <v>38422</v>
      </c>
      <c r="DM20" s="825" t="s">
        <v>8303</v>
      </c>
      <c r="DN20" s="853"/>
      <c r="DO20" s="825">
        <v>39305</v>
      </c>
      <c r="DP20" s="825" t="s">
        <v>4194</v>
      </c>
      <c r="DQ20" s="853"/>
      <c r="DR20" s="825">
        <v>40203</v>
      </c>
      <c r="DS20" s="825" t="s">
        <v>6615</v>
      </c>
      <c r="DT20" s="853"/>
      <c r="DU20" s="825">
        <v>41401</v>
      </c>
      <c r="DV20" s="825" t="s">
        <v>4160</v>
      </c>
      <c r="DW20" s="853"/>
      <c r="DX20" s="825">
        <v>42321</v>
      </c>
      <c r="DY20" s="825" t="s">
        <v>8638</v>
      </c>
      <c r="DZ20" s="853"/>
      <c r="EA20" s="825">
        <v>43214</v>
      </c>
      <c r="EB20" s="825" t="s">
        <v>8564</v>
      </c>
      <c r="EC20" s="853"/>
      <c r="ED20" s="825">
        <v>44341</v>
      </c>
      <c r="EE20" s="825" t="s">
        <v>1673</v>
      </c>
      <c r="EF20" s="853"/>
      <c r="EG20" s="825">
        <v>45403</v>
      </c>
      <c r="EH20" s="825" t="s">
        <v>8920</v>
      </c>
      <c r="EI20" s="853"/>
      <c r="EJ20" s="825">
        <v>46222</v>
      </c>
      <c r="EK20" s="825" t="s">
        <v>8953</v>
      </c>
      <c r="EM20" s="825">
        <v>47308</v>
      </c>
      <c r="EN20" s="825" t="s">
        <v>2490</v>
      </c>
      <c r="EP20" s="854" t="s">
        <v>8485</v>
      </c>
      <c r="EQ20" s="825" t="s">
        <v>3387</v>
      </c>
      <c r="ES20" s="850" t="s">
        <v>1202</v>
      </c>
      <c r="ET20" s="850" t="s">
        <v>1224</v>
      </c>
      <c r="EU20" s="850" t="s">
        <v>870</v>
      </c>
      <c r="EW20" s="851" t="s">
        <v>332</v>
      </c>
      <c r="EX20" s="825" t="s">
        <v>213</v>
      </c>
      <c r="EY20" s="853"/>
      <c r="EZ20" s="851" t="s">
        <v>2045</v>
      </c>
      <c r="FA20" s="825" t="s">
        <v>315</v>
      </c>
      <c r="FB20" s="853"/>
      <c r="FC20" s="851" t="s">
        <v>2270</v>
      </c>
      <c r="FD20" s="825" t="s">
        <v>2861</v>
      </c>
      <c r="FE20" s="853"/>
      <c r="FF20" s="851" t="s">
        <v>3046</v>
      </c>
      <c r="FG20" s="825" t="s">
        <v>3049</v>
      </c>
      <c r="FH20" s="853"/>
      <c r="FI20" s="851" t="s">
        <v>3366</v>
      </c>
      <c r="FJ20" s="825" t="s">
        <v>162</v>
      </c>
      <c r="FK20" s="853"/>
      <c r="FL20" s="851" t="s">
        <v>101</v>
      </c>
      <c r="FM20" s="825" t="s">
        <v>3614</v>
      </c>
      <c r="FN20" s="853"/>
      <c r="FO20" s="851" t="s">
        <v>3753</v>
      </c>
      <c r="FP20" s="825" t="s">
        <v>2068</v>
      </c>
      <c r="FQ20" s="853"/>
      <c r="FR20" s="851" t="s">
        <v>4024</v>
      </c>
      <c r="FS20" s="825" t="s">
        <v>2676</v>
      </c>
      <c r="FT20" s="853"/>
      <c r="FU20" s="851" t="s">
        <v>4236</v>
      </c>
      <c r="FV20" s="825" t="s">
        <v>1786</v>
      </c>
      <c r="FW20" s="853"/>
      <c r="FX20" s="825">
        <v>10367</v>
      </c>
      <c r="FY20" s="825" t="s">
        <v>3830</v>
      </c>
      <c r="FZ20" s="853"/>
      <c r="GA20" s="825">
        <v>11219</v>
      </c>
      <c r="GB20" s="825" t="s">
        <v>4546</v>
      </c>
      <c r="GC20" s="853"/>
      <c r="GD20" s="825">
        <v>12219</v>
      </c>
      <c r="GE20" s="825" t="s">
        <v>3882</v>
      </c>
      <c r="GF20" s="853"/>
      <c r="GG20" s="825">
        <v>13116</v>
      </c>
      <c r="GH20" s="825" t="s">
        <v>5080</v>
      </c>
      <c r="GI20" s="853"/>
      <c r="GJ20" s="825">
        <v>14218</v>
      </c>
      <c r="GK20" s="825" t="s">
        <v>5311</v>
      </c>
      <c r="GL20" s="853"/>
      <c r="GM20" s="825">
        <v>15224</v>
      </c>
      <c r="GN20" s="825" t="s">
        <v>2584</v>
      </c>
      <c r="GO20" s="853"/>
      <c r="GR20" s="853"/>
      <c r="GS20" s="825">
        <v>17386</v>
      </c>
      <c r="GT20" s="825" t="s">
        <v>5745</v>
      </c>
      <c r="GU20" s="853"/>
      <c r="GV20" s="825">
        <v>18483</v>
      </c>
      <c r="GW20" s="825" t="s">
        <v>1903</v>
      </c>
      <c r="GX20" s="853"/>
      <c r="GY20" s="825">
        <v>19365</v>
      </c>
      <c r="GZ20" s="825" t="s">
        <v>3854</v>
      </c>
      <c r="HA20" s="853"/>
      <c r="HB20" s="825">
        <v>20217</v>
      </c>
      <c r="HC20" s="825" t="s">
        <v>5982</v>
      </c>
      <c r="HD20" s="853"/>
      <c r="HE20" s="825">
        <v>21216</v>
      </c>
      <c r="HF20" s="825" t="s">
        <v>620</v>
      </c>
      <c r="HG20" s="853"/>
      <c r="HH20" s="825">
        <v>22221</v>
      </c>
      <c r="HI20" s="825" t="s">
        <v>6330</v>
      </c>
      <c r="HJ20" s="853"/>
      <c r="HK20" s="825">
        <v>23216</v>
      </c>
      <c r="HL20" s="825" t="s">
        <v>6436</v>
      </c>
      <c r="HM20" s="853"/>
      <c r="HN20" s="825">
        <v>24324</v>
      </c>
      <c r="HO20" s="825" t="s">
        <v>6633</v>
      </c>
      <c r="HP20" s="853"/>
      <c r="HQ20" s="825">
        <v>25425</v>
      </c>
      <c r="HR20" s="825" t="s">
        <v>3923</v>
      </c>
      <c r="HS20" s="853"/>
      <c r="HT20" s="825">
        <v>26322</v>
      </c>
      <c r="HU20" s="825" t="s">
        <v>5436</v>
      </c>
      <c r="HV20" s="853"/>
      <c r="HW20" s="825">
        <v>27217</v>
      </c>
      <c r="HX20" s="825" t="s">
        <v>7071</v>
      </c>
      <c r="HY20" s="853"/>
      <c r="HZ20" s="825">
        <v>28217</v>
      </c>
      <c r="IA20" s="825" t="s">
        <v>1635</v>
      </c>
      <c r="IB20" s="853"/>
      <c r="IC20" s="825">
        <v>29344</v>
      </c>
      <c r="ID20" s="825" t="s">
        <v>7367</v>
      </c>
      <c r="IE20" s="853"/>
      <c r="IF20" s="825">
        <v>30366</v>
      </c>
      <c r="IG20" s="825" t="s">
        <v>7462</v>
      </c>
      <c r="IH20" s="853"/>
      <c r="II20" s="825">
        <v>31390</v>
      </c>
      <c r="IJ20" s="825" t="s">
        <v>5788</v>
      </c>
      <c r="IK20" s="853"/>
      <c r="IL20" s="825">
        <v>32525</v>
      </c>
      <c r="IM20" s="825" t="s">
        <v>4164</v>
      </c>
      <c r="IN20" s="853"/>
      <c r="IO20" s="825">
        <v>33423</v>
      </c>
      <c r="IP20" s="825" t="s">
        <v>7748</v>
      </c>
      <c r="IQ20" s="853"/>
      <c r="IR20" s="825">
        <v>34307</v>
      </c>
      <c r="IS20" s="825" t="s">
        <v>2204</v>
      </c>
      <c r="IT20" s="853"/>
      <c r="IU20" s="825">
        <v>35341</v>
      </c>
      <c r="IV20" s="825" t="s">
        <v>4517</v>
      </c>
      <c r="IW20" s="853"/>
      <c r="IX20" s="825">
        <v>36387</v>
      </c>
      <c r="IY20" s="825" t="s">
        <v>3964</v>
      </c>
      <c r="IZ20" s="853"/>
      <c r="JA20" s="825">
        <v>37404</v>
      </c>
      <c r="JB20" s="825" t="s">
        <v>5527</v>
      </c>
      <c r="JC20" s="853"/>
      <c r="JD20" s="825">
        <v>38422</v>
      </c>
      <c r="JE20" s="825" t="s">
        <v>8303</v>
      </c>
      <c r="JF20" s="853"/>
      <c r="JG20" s="825">
        <v>39305</v>
      </c>
      <c r="JH20" s="825" t="s">
        <v>4194</v>
      </c>
      <c r="JI20" s="853"/>
      <c r="JJ20" s="825">
        <v>40219</v>
      </c>
      <c r="JK20" s="825" t="s">
        <v>6896</v>
      </c>
      <c r="JL20" s="853"/>
      <c r="JM20" s="825">
        <v>41401</v>
      </c>
      <c r="JN20" s="825" t="s">
        <v>4160</v>
      </c>
      <c r="JO20" s="853"/>
      <c r="JP20" s="825">
        <v>42321</v>
      </c>
      <c r="JQ20" s="825" t="s">
        <v>8638</v>
      </c>
      <c r="JR20" s="853"/>
      <c r="JS20" s="825">
        <v>43367</v>
      </c>
      <c r="JT20" s="825" t="s">
        <v>381</v>
      </c>
      <c r="JU20" s="853"/>
      <c r="JV20" s="825">
        <v>44341</v>
      </c>
      <c r="JW20" s="825" t="s">
        <v>1673</v>
      </c>
      <c r="JX20" s="853"/>
      <c r="JY20" s="825">
        <v>45403</v>
      </c>
      <c r="JZ20" s="825" t="s">
        <v>8920</v>
      </c>
      <c r="KA20" s="853"/>
      <c r="KB20" s="825">
        <v>46222</v>
      </c>
      <c r="KC20" s="825" t="s">
        <v>8953</v>
      </c>
      <c r="KE20" s="825">
        <v>47308</v>
      </c>
      <c r="KF20" s="825" t="s">
        <v>2490</v>
      </c>
      <c r="KT20" s="825">
        <v>14116</v>
      </c>
      <c r="KU20" s="825" t="s">
        <v>5246</v>
      </c>
      <c r="LL20" s="825">
        <v>23116</v>
      </c>
      <c r="LM20" s="825" t="s">
        <v>4923</v>
      </c>
      <c r="LR20" s="825">
        <v>27120</v>
      </c>
      <c r="LS20" s="825" t="s">
        <v>6535</v>
      </c>
      <c r="MP20" s="854" t="s">
        <v>8485</v>
      </c>
      <c r="MQ20" s="825" t="s">
        <v>3387</v>
      </c>
      <c r="MS20" s="854" t="s">
        <v>2668</v>
      </c>
      <c r="MT20" s="825" t="s">
        <v>8080</v>
      </c>
    </row>
    <row r="21" spans="2:358">
      <c r="B21" s="850" t="s">
        <v>1205</v>
      </c>
      <c r="C21" s="850" t="s">
        <v>1353</v>
      </c>
      <c r="E21" s="851" t="s">
        <v>1611</v>
      </c>
      <c r="F21" s="825" t="s">
        <v>1625</v>
      </c>
      <c r="G21" s="853"/>
      <c r="H21" s="851" t="s">
        <v>1087</v>
      </c>
      <c r="I21" s="825" t="s">
        <v>2632</v>
      </c>
      <c r="J21" s="853"/>
      <c r="K21" s="851" t="s">
        <v>2864</v>
      </c>
      <c r="L21" s="825" t="s">
        <v>1214</v>
      </c>
      <c r="M21" s="853"/>
      <c r="N21" s="851" t="s">
        <v>2950</v>
      </c>
      <c r="O21" s="825" t="s">
        <v>3031</v>
      </c>
      <c r="P21" s="853"/>
      <c r="Q21" s="851" t="s">
        <v>2371</v>
      </c>
      <c r="R21" s="825" t="s">
        <v>3385</v>
      </c>
      <c r="S21" s="853"/>
      <c r="T21" s="851" t="s">
        <v>3618</v>
      </c>
      <c r="U21" s="825" t="s">
        <v>3620</v>
      </c>
      <c r="V21" s="853"/>
      <c r="W21" s="851" t="s">
        <v>2050</v>
      </c>
      <c r="X21" s="825" t="s">
        <v>2644</v>
      </c>
      <c r="Y21" s="853"/>
      <c r="Z21" s="851" t="s">
        <v>269</v>
      </c>
      <c r="AA21" s="825" t="s">
        <v>4031</v>
      </c>
      <c r="AB21" s="853"/>
      <c r="AC21" s="851" t="s">
        <v>2201</v>
      </c>
      <c r="AD21" s="825" t="s">
        <v>2896</v>
      </c>
      <c r="AE21" s="853"/>
      <c r="AF21" s="825">
        <v>10382</v>
      </c>
      <c r="AG21" s="825" t="s">
        <v>2427</v>
      </c>
      <c r="AH21" s="853"/>
      <c r="AI21" s="825">
        <v>11209</v>
      </c>
      <c r="AJ21" s="825" t="s">
        <v>4530</v>
      </c>
      <c r="AK21" s="853"/>
      <c r="AL21" s="825">
        <v>12213</v>
      </c>
      <c r="AM21" s="825" t="s">
        <v>4819</v>
      </c>
      <c r="AN21" s="853"/>
      <c r="AO21" s="825">
        <v>13117</v>
      </c>
      <c r="AP21" s="825" t="s">
        <v>3422</v>
      </c>
      <c r="AQ21" s="853"/>
      <c r="AR21" s="825">
        <v>14117</v>
      </c>
      <c r="AS21" s="825" t="s">
        <v>5248</v>
      </c>
      <c r="AT21" s="853"/>
      <c r="AU21" s="825">
        <v>15212</v>
      </c>
      <c r="AV21" s="825" t="s">
        <v>4576</v>
      </c>
      <c r="AW21" s="853"/>
      <c r="AZ21" s="853"/>
      <c r="BA21" s="825">
        <v>17407</v>
      </c>
      <c r="BB21" s="825" t="s">
        <v>5775</v>
      </c>
      <c r="BC21" s="853"/>
      <c r="BD21" s="825">
        <v>18501</v>
      </c>
      <c r="BE21" s="825" t="s">
        <v>5845</v>
      </c>
      <c r="BF21" s="853"/>
      <c r="BG21" s="825">
        <v>19366</v>
      </c>
      <c r="BH21" s="825" t="s">
        <v>5908</v>
      </c>
      <c r="BI21" s="853"/>
      <c r="BJ21" s="825">
        <v>20218</v>
      </c>
      <c r="BK21" s="825" t="s">
        <v>2752</v>
      </c>
      <c r="BL21" s="853"/>
      <c r="BM21" s="825">
        <v>21217</v>
      </c>
      <c r="BN21" s="825" t="s">
        <v>2767</v>
      </c>
      <c r="BO21" s="853"/>
      <c r="BP21" s="825">
        <v>22214</v>
      </c>
      <c r="BQ21" s="825" t="s">
        <v>5242</v>
      </c>
      <c r="BR21" s="853"/>
      <c r="BS21" s="825">
        <v>23201</v>
      </c>
      <c r="BT21" s="825" t="s">
        <v>5470</v>
      </c>
      <c r="BU21" s="853"/>
      <c r="BV21" s="825">
        <v>24341</v>
      </c>
      <c r="BW21" s="825" t="s">
        <v>6639</v>
      </c>
      <c r="BX21" s="853"/>
      <c r="BY21" s="825">
        <v>25441</v>
      </c>
      <c r="BZ21" s="825" t="s">
        <v>5140</v>
      </c>
      <c r="CA21" s="853"/>
      <c r="CB21" s="825">
        <v>26206</v>
      </c>
      <c r="CC21" s="825" t="s">
        <v>5121</v>
      </c>
      <c r="CD21" s="853"/>
      <c r="CE21" s="825">
        <v>27121</v>
      </c>
      <c r="CF21" s="825" t="s">
        <v>7014</v>
      </c>
      <c r="CG21" s="853"/>
      <c r="CH21" s="825">
        <v>28208</v>
      </c>
      <c r="CI21" s="825" t="s">
        <v>7155</v>
      </c>
      <c r="CJ21" s="853"/>
      <c r="CK21" s="825">
        <v>29345</v>
      </c>
      <c r="CL21" s="825" t="s">
        <v>7021</v>
      </c>
      <c r="CM21" s="853"/>
      <c r="CN21" s="825">
        <v>30381</v>
      </c>
      <c r="CO21" s="825" t="s">
        <v>7466</v>
      </c>
      <c r="CP21" s="853"/>
      <c r="CQ21" s="825">
        <v>31401</v>
      </c>
      <c r="CR21" s="825" t="s">
        <v>4233</v>
      </c>
      <c r="CS21" s="853"/>
      <c r="CT21" s="825">
        <v>32526</v>
      </c>
      <c r="CU21" s="825" t="s">
        <v>3594</v>
      </c>
      <c r="CV21" s="853"/>
      <c r="CW21" s="825">
        <v>33215</v>
      </c>
      <c r="CX21" s="825" t="s">
        <v>7727</v>
      </c>
      <c r="CY21" s="853"/>
      <c r="CZ21" s="825">
        <v>34211</v>
      </c>
      <c r="DA21" s="825" t="s">
        <v>7867</v>
      </c>
      <c r="DB21" s="853"/>
      <c r="DC21" s="825">
        <v>35343</v>
      </c>
      <c r="DD21" s="825" t="s">
        <v>8031</v>
      </c>
      <c r="DE21" s="853"/>
      <c r="DF21" s="825">
        <v>36388</v>
      </c>
      <c r="DG21" s="825" t="s">
        <v>8113</v>
      </c>
      <c r="DH21" s="853"/>
      <c r="DI21" s="825">
        <v>37406</v>
      </c>
      <c r="DJ21" s="825" t="s">
        <v>8235</v>
      </c>
      <c r="DK21" s="853"/>
      <c r="DL21" s="825">
        <v>38442</v>
      </c>
      <c r="DM21" s="825" t="s">
        <v>1888</v>
      </c>
      <c r="DN21" s="853"/>
      <c r="DO21" s="825">
        <v>39306</v>
      </c>
      <c r="DP21" s="825" t="s">
        <v>5350</v>
      </c>
      <c r="DQ21" s="853"/>
      <c r="DR21" s="825">
        <v>40204</v>
      </c>
      <c r="DS21" s="825" t="s">
        <v>8430</v>
      </c>
      <c r="DT21" s="853"/>
      <c r="DU21" s="825">
        <v>41423</v>
      </c>
      <c r="DV21" s="825" t="s">
        <v>3315</v>
      </c>
      <c r="DW21" s="853"/>
      <c r="DX21" s="825">
        <v>42322</v>
      </c>
      <c r="DY21" s="825" t="s">
        <v>5473</v>
      </c>
      <c r="DZ21" s="853"/>
      <c r="EA21" s="825">
        <v>43215</v>
      </c>
      <c r="EB21" s="825" t="s">
        <v>5601</v>
      </c>
      <c r="EC21" s="853"/>
      <c r="ED21" s="825">
        <v>44461</v>
      </c>
      <c r="EE21" s="825" t="s">
        <v>8868</v>
      </c>
      <c r="EF21" s="853"/>
      <c r="EG21" s="825">
        <v>45404</v>
      </c>
      <c r="EH21" s="825" t="s">
        <v>1769</v>
      </c>
      <c r="EI21" s="853"/>
      <c r="EJ21" s="825">
        <v>46223</v>
      </c>
      <c r="EK21" s="825" t="s">
        <v>8954</v>
      </c>
      <c r="EM21" s="825">
        <v>47311</v>
      </c>
      <c r="EN21" s="825" t="s">
        <v>7827</v>
      </c>
      <c r="EP21" s="854" t="s">
        <v>2668</v>
      </c>
      <c r="EQ21" s="825" t="s">
        <v>8080</v>
      </c>
      <c r="ES21" s="850" t="s">
        <v>1205</v>
      </c>
      <c r="ET21" s="850" t="s">
        <v>6133</v>
      </c>
      <c r="EU21" s="850" t="s">
        <v>1353</v>
      </c>
      <c r="EW21" s="851" t="s">
        <v>1658</v>
      </c>
      <c r="EX21" s="825" t="s">
        <v>1669</v>
      </c>
      <c r="EY21" s="853"/>
      <c r="EZ21" s="851" t="s">
        <v>1087</v>
      </c>
      <c r="FA21" s="825" t="s">
        <v>2632</v>
      </c>
      <c r="FB21" s="853"/>
      <c r="FC21" s="851" t="s">
        <v>2864</v>
      </c>
      <c r="FD21" s="825" t="s">
        <v>1214</v>
      </c>
      <c r="FE21" s="853"/>
      <c r="FF21" s="851" t="s">
        <v>3051</v>
      </c>
      <c r="FG21" s="825" t="s">
        <v>1496</v>
      </c>
      <c r="FH21" s="853"/>
      <c r="FI21" s="851" t="s">
        <v>2371</v>
      </c>
      <c r="FJ21" s="825" t="s">
        <v>3385</v>
      </c>
      <c r="FK21" s="853"/>
      <c r="FL21" s="851" t="s">
        <v>3618</v>
      </c>
      <c r="FM21" s="825" t="s">
        <v>3620</v>
      </c>
      <c r="FN21" s="853"/>
      <c r="FO21" s="851" t="s">
        <v>2050</v>
      </c>
      <c r="FP21" s="825" t="s">
        <v>2644</v>
      </c>
      <c r="FQ21" s="853"/>
      <c r="FR21" s="851" t="s">
        <v>269</v>
      </c>
      <c r="FS21" s="825" t="s">
        <v>4031</v>
      </c>
      <c r="FT21" s="853"/>
      <c r="FU21" s="851" t="s">
        <v>2201</v>
      </c>
      <c r="FV21" s="825" t="s">
        <v>2896</v>
      </c>
      <c r="FW21" s="853"/>
      <c r="FX21" s="825">
        <v>10382</v>
      </c>
      <c r="FY21" s="825" t="s">
        <v>2427</v>
      </c>
      <c r="FZ21" s="853"/>
      <c r="GA21" s="825">
        <v>11221</v>
      </c>
      <c r="GB21" s="825" t="s">
        <v>4557</v>
      </c>
      <c r="GC21" s="853"/>
      <c r="GD21" s="825">
        <v>12220</v>
      </c>
      <c r="GE21" s="825" t="s">
        <v>4837</v>
      </c>
      <c r="GF21" s="853"/>
      <c r="GG21" s="825">
        <v>13117</v>
      </c>
      <c r="GH21" s="825" t="s">
        <v>3422</v>
      </c>
      <c r="GI21" s="853"/>
      <c r="GJ21" s="825">
        <v>14301</v>
      </c>
      <c r="GK21" s="825" t="s">
        <v>5316</v>
      </c>
      <c r="GL21" s="853"/>
      <c r="GM21" s="825">
        <v>15225</v>
      </c>
      <c r="GN21" s="825" t="s">
        <v>4759</v>
      </c>
      <c r="GO21" s="853"/>
      <c r="GR21" s="853"/>
      <c r="GS21" s="825">
        <v>17407</v>
      </c>
      <c r="GT21" s="825" t="s">
        <v>5775</v>
      </c>
      <c r="GU21" s="853"/>
      <c r="GV21" s="825">
        <v>18501</v>
      </c>
      <c r="GW21" s="825" t="s">
        <v>5845</v>
      </c>
      <c r="GX21" s="853"/>
      <c r="GY21" s="825">
        <v>19366</v>
      </c>
      <c r="GZ21" s="825" t="s">
        <v>5908</v>
      </c>
      <c r="HA21" s="853"/>
      <c r="HB21" s="825">
        <v>20218</v>
      </c>
      <c r="HC21" s="825" t="s">
        <v>2752</v>
      </c>
      <c r="HD21" s="853"/>
      <c r="HE21" s="825">
        <v>21217</v>
      </c>
      <c r="HF21" s="825" t="s">
        <v>2767</v>
      </c>
      <c r="HG21" s="853"/>
      <c r="HH21" s="825">
        <v>22222</v>
      </c>
      <c r="HI21" s="825" t="s">
        <v>6332</v>
      </c>
      <c r="HJ21" s="853"/>
      <c r="HK21" s="825">
        <v>23217</v>
      </c>
      <c r="HL21" s="825" t="s">
        <v>6439</v>
      </c>
      <c r="HM21" s="853"/>
      <c r="HN21" s="825">
        <v>24341</v>
      </c>
      <c r="HO21" s="825" t="s">
        <v>6639</v>
      </c>
      <c r="HP21" s="853"/>
      <c r="HQ21" s="825">
        <v>25441</v>
      </c>
      <c r="HR21" s="825" t="s">
        <v>5140</v>
      </c>
      <c r="HS21" s="853"/>
      <c r="HT21" s="825">
        <v>26343</v>
      </c>
      <c r="HU21" s="825" t="s">
        <v>6913</v>
      </c>
      <c r="HV21" s="853"/>
      <c r="HW21" s="825">
        <v>27218</v>
      </c>
      <c r="HX21" s="825" t="s">
        <v>886</v>
      </c>
      <c r="HY21" s="853"/>
      <c r="HZ21" s="825">
        <v>28218</v>
      </c>
      <c r="IA21" s="825" t="s">
        <v>6048</v>
      </c>
      <c r="IB21" s="853"/>
      <c r="IC21" s="825">
        <v>29345</v>
      </c>
      <c r="ID21" s="825" t="s">
        <v>7021</v>
      </c>
      <c r="IE21" s="853"/>
      <c r="IF21" s="825">
        <v>30381</v>
      </c>
      <c r="IG21" s="825" t="s">
        <v>7466</v>
      </c>
      <c r="IH21" s="853"/>
      <c r="II21" s="825">
        <v>31401</v>
      </c>
      <c r="IJ21" s="825" t="s">
        <v>4233</v>
      </c>
      <c r="IK21" s="853"/>
      <c r="IL21" s="825">
        <v>32526</v>
      </c>
      <c r="IM21" s="825" t="s">
        <v>3594</v>
      </c>
      <c r="IN21" s="853"/>
      <c r="IO21" s="825">
        <v>33445</v>
      </c>
      <c r="IP21" s="825" t="s">
        <v>7757</v>
      </c>
      <c r="IQ21" s="853"/>
      <c r="IR21" s="825">
        <v>34309</v>
      </c>
      <c r="IS21" s="825" t="s">
        <v>7878</v>
      </c>
      <c r="IT21" s="853"/>
      <c r="IU21" s="825">
        <v>35343</v>
      </c>
      <c r="IV21" s="825" t="s">
        <v>8031</v>
      </c>
      <c r="IW21" s="853"/>
      <c r="IX21" s="825">
        <v>36388</v>
      </c>
      <c r="IY21" s="825" t="s">
        <v>8113</v>
      </c>
      <c r="IZ21" s="853"/>
      <c r="JA21" s="825">
        <v>37406</v>
      </c>
      <c r="JB21" s="825" t="s">
        <v>8235</v>
      </c>
      <c r="JC21" s="853"/>
      <c r="JD21" s="825">
        <v>38442</v>
      </c>
      <c r="JE21" s="825" t="s">
        <v>1888</v>
      </c>
      <c r="JF21" s="853"/>
      <c r="JG21" s="825">
        <v>39306</v>
      </c>
      <c r="JH21" s="825" t="s">
        <v>5350</v>
      </c>
      <c r="JI21" s="853"/>
      <c r="JJ21" s="825">
        <v>40220</v>
      </c>
      <c r="JK21" s="825" t="s">
        <v>8449</v>
      </c>
      <c r="JL21" s="853"/>
      <c r="JM21" s="825">
        <v>41423</v>
      </c>
      <c r="JN21" s="825" t="s">
        <v>3315</v>
      </c>
      <c r="JO21" s="853"/>
      <c r="JP21" s="825">
        <v>42322</v>
      </c>
      <c r="JQ21" s="825" t="s">
        <v>5473</v>
      </c>
      <c r="JR21" s="853"/>
      <c r="JS21" s="825">
        <v>43368</v>
      </c>
      <c r="JT21" s="825" t="s">
        <v>3770</v>
      </c>
      <c r="JU21" s="853"/>
      <c r="JV21" s="825">
        <v>44461</v>
      </c>
      <c r="JW21" s="825" t="s">
        <v>8868</v>
      </c>
      <c r="JX21" s="853"/>
      <c r="JY21" s="825">
        <v>45404</v>
      </c>
      <c r="JZ21" s="825" t="s">
        <v>1769</v>
      </c>
      <c r="KA21" s="853"/>
      <c r="KB21" s="825">
        <v>46223</v>
      </c>
      <c r="KC21" s="825" t="s">
        <v>8954</v>
      </c>
      <c r="KE21" s="825">
        <v>47311</v>
      </c>
      <c r="KF21" s="825" t="s">
        <v>7827</v>
      </c>
      <c r="KT21" s="825">
        <v>14117</v>
      </c>
      <c r="KU21" s="825" t="s">
        <v>5248</v>
      </c>
      <c r="LR21" s="825">
        <v>27121</v>
      </c>
      <c r="LS21" s="825" t="s">
        <v>7014</v>
      </c>
      <c r="MP21" s="854" t="s">
        <v>2668</v>
      </c>
      <c r="MQ21" s="825" t="s">
        <v>8080</v>
      </c>
      <c r="MS21" s="854" t="s">
        <v>6200</v>
      </c>
      <c r="MT21" s="825" t="s">
        <v>1686</v>
      </c>
    </row>
    <row r="22" spans="2:358">
      <c r="B22" s="850" t="s">
        <v>1215</v>
      </c>
      <c r="C22" s="850" t="s">
        <v>1355</v>
      </c>
      <c r="E22" s="851" t="s">
        <v>1367</v>
      </c>
      <c r="F22" s="825" t="s">
        <v>1153</v>
      </c>
      <c r="G22" s="853"/>
      <c r="H22" s="851" t="s">
        <v>2328</v>
      </c>
      <c r="I22" s="825" t="s">
        <v>2634</v>
      </c>
      <c r="J22" s="853"/>
      <c r="K22" s="851" t="s">
        <v>2869</v>
      </c>
      <c r="L22" s="825" t="s">
        <v>1590</v>
      </c>
      <c r="M22" s="853"/>
      <c r="N22" s="851" t="s">
        <v>3034</v>
      </c>
      <c r="O22" s="825" t="s">
        <v>1266</v>
      </c>
      <c r="P22" s="853"/>
      <c r="Q22" s="851" t="s">
        <v>3386</v>
      </c>
      <c r="R22" s="825" t="s">
        <v>2670</v>
      </c>
      <c r="S22" s="853"/>
      <c r="T22" s="851" t="s">
        <v>2011</v>
      </c>
      <c r="U22" s="825" t="s">
        <v>2871</v>
      </c>
      <c r="V22" s="853"/>
      <c r="W22" s="851" t="s">
        <v>3642</v>
      </c>
      <c r="X22" s="825" t="s">
        <v>1986</v>
      </c>
      <c r="Y22" s="853"/>
      <c r="Z22" s="851" t="s">
        <v>4032</v>
      </c>
      <c r="AA22" s="825" t="s">
        <v>423</v>
      </c>
      <c r="AB22" s="853"/>
      <c r="AC22" s="851" t="s">
        <v>3805</v>
      </c>
      <c r="AD22" s="825" t="s">
        <v>4237</v>
      </c>
      <c r="AE22" s="853"/>
      <c r="AF22" s="825">
        <v>10383</v>
      </c>
      <c r="AG22" s="825" t="s">
        <v>2728</v>
      </c>
      <c r="AH22" s="853"/>
      <c r="AI22" s="825">
        <v>11210</v>
      </c>
      <c r="AJ22" s="825" t="s">
        <v>4533</v>
      </c>
      <c r="AK22" s="853"/>
      <c r="AL22" s="825">
        <v>12215</v>
      </c>
      <c r="AM22" s="825" t="s">
        <v>4826</v>
      </c>
      <c r="AN22" s="853"/>
      <c r="AO22" s="825">
        <v>13118</v>
      </c>
      <c r="AP22" s="825" t="s">
        <v>5086</v>
      </c>
      <c r="AQ22" s="853"/>
      <c r="AR22" s="825">
        <v>14118</v>
      </c>
      <c r="AS22" s="825" t="s">
        <v>5250</v>
      </c>
      <c r="AT22" s="853"/>
      <c r="AU22" s="825">
        <v>15213</v>
      </c>
      <c r="AV22" s="825" t="s">
        <v>3940</v>
      </c>
      <c r="AW22" s="853"/>
      <c r="AZ22" s="853"/>
      <c r="BA22" s="825">
        <v>17461</v>
      </c>
      <c r="BB22" s="825" t="s">
        <v>1732</v>
      </c>
      <c r="BC22" s="853"/>
      <c r="BF22" s="853"/>
      <c r="BG22" s="825">
        <v>19368</v>
      </c>
      <c r="BH22" s="825" t="s">
        <v>1932</v>
      </c>
      <c r="BI22" s="853"/>
      <c r="BJ22" s="825">
        <v>20219</v>
      </c>
      <c r="BK22" s="825" t="s">
        <v>5983</v>
      </c>
      <c r="BL22" s="853"/>
      <c r="BM22" s="825">
        <v>21218</v>
      </c>
      <c r="BN22" s="825" t="s">
        <v>6147</v>
      </c>
      <c r="BO22" s="853"/>
      <c r="BP22" s="825">
        <v>22215</v>
      </c>
      <c r="BQ22" s="825" t="s">
        <v>4666</v>
      </c>
      <c r="BR22" s="853"/>
      <c r="BS22" s="825">
        <v>23202</v>
      </c>
      <c r="BT22" s="825" t="s">
        <v>2366</v>
      </c>
      <c r="BU22" s="853"/>
      <c r="BV22" s="825">
        <v>24343</v>
      </c>
      <c r="BW22" s="825" t="s">
        <v>6648</v>
      </c>
      <c r="BX22" s="853"/>
      <c r="BY22" s="825">
        <v>25442</v>
      </c>
      <c r="BZ22" s="825" t="s">
        <v>6819</v>
      </c>
      <c r="CA22" s="853"/>
      <c r="CB22" s="825">
        <v>26207</v>
      </c>
      <c r="CC22" s="825" t="s">
        <v>4476</v>
      </c>
      <c r="CD22" s="853"/>
      <c r="CE22" s="825">
        <v>27122</v>
      </c>
      <c r="CF22" s="825" t="s">
        <v>848</v>
      </c>
      <c r="CG22" s="853"/>
      <c r="CH22" s="825">
        <v>28209</v>
      </c>
      <c r="CI22" s="825" t="s">
        <v>7157</v>
      </c>
      <c r="CJ22" s="853"/>
      <c r="CK22" s="825">
        <v>29361</v>
      </c>
      <c r="CL22" s="825" t="s">
        <v>3581</v>
      </c>
      <c r="CM22" s="853"/>
      <c r="CN22" s="825">
        <v>30382</v>
      </c>
      <c r="CO22" s="825" t="s">
        <v>7035</v>
      </c>
      <c r="CP22" s="853"/>
      <c r="CQ22" s="825">
        <v>31402</v>
      </c>
      <c r="CR22" s="825" t="s">
        <v>3959</v>
      </c>
      <c r="CS22" s="853"/>
      <c r="CT22" s="825">
        <v>32527</v>
      </c>
      <c r="CU22" s="825" t="s">
        <v>7692</v>
      </c>
      <c r="CV22" s="853"/>
      <c r="CW22" s="825">
        <v>33216</v>
      </c>
      <c r="CX22" s="825" t="s">
        <v>4400</v>
      </c>
      <c r="CY22" s="853"/>
      <c r="CZ22" s="825">
        <v>34212</v>
      </c>
      <c r="DA22" s="825" t="s">
        <v>7870</v>
      </c>
      <c r="DB22" s="853"/>
      <c r="DC22" s="825">
        <v>35344</v>
      </c>
      <c r="DD22" s="825" t="s">
        <v>8033</v>
      </c>
      <c r="DE22" s="853"/>
      <c r="DF22" s="825">
        <v>36401</v>
      </c>
      <c r="DG22" s="825" t="s">
        <v>8028</v>
      </c>
      <c r="DH22" s="853"/>
      <c r="DK22" s="853"/>
      <c r="DL22" s="825">
        <v>38484</v>
      </c>
      <c r="DM22" s="825" t="s">
        <v>8329</v>
      </c>
      <c r="DN22" s="853"/>
      <c r="DO22" s="825">
        <v>39307</v>
      </c>
      <c r="DP22" s="825" t="s">
        <v>4391</v>
      </c>
      <c r="DQ22" s="853"/>
      <c r="DR22" s="825">
        <v>40205</v>
      </c>
      <c r="DS22" s="825" t="s">
        <v>3663</v>
      </c>
      <c r="DT22" s="853"/>
      <c r="DU22" s="825">
        <v>41424</v>
      </c>
      <c r="DV22" s="825" t="s">
        <v>8598</v>
      </c>
      <c r="DW22" s="853"/>
      <c r="DX22" s="825">
        <v>42323</v>
      </c>
      <c r="DY22" s="825" t="s">
        <v>8642</v>
      </c>
      <c r="DZ22" s="853"/>
      <c r="EA22" s="825">
        <v>43216</v>
      </c>
      <c r="EB22" s="825" t="s">
        <v>7743</v>
      </c>
      <c r="EC22" s="853"/>
      <c r="ED22" s="825">
        <v>44462</v>
      </c>
      <c r="EE22" s="825" t="s">
        <v>5730</v>
      </c>
      <c r="EF22" s="853"/>
      <c r="EG22" s="825">
        <v>45405</v>
      </c>
      <c r="EH22" s="825" t="s">
        <v>5118</v>
      </c>
      <c r="EI22" s="853"/>
      <c r="EJ22" s="825">
        <v>46224</v>
      </c>
      <c r="EK22" s="825" t="s">
        <v>8955</v>
      </c>
      <c r="EM22" s="825">
        <v>47313</v>
      </c>
      <c r="EN22" s="825" t="s">
        <v>9078</v>
      </c>
      <c r="EP22" s="854" t="s">
        <v>6200</v>
      </c>
      <c r="EQ22" s="825" t="s">
        <v>1686</v>
      </c>
      <c r="ES22" s="850" t="s">
        <v>1215</v>
      </c>
      <c r="ET22" s="850" t="s">
        <v>9727</v>
      </c>
      <c r="EU22" s="850" t="s">
        <v>1355</v>
      </c>
      <c r="EW22" s="851" t="s">
        <v>1674</v>
      </c>
      <c r="EX22" s="825" t="s">
        <v>511</v>
      </c>
      <c r="EY22" s="853"/>
      <c r="EZ22" s="851" t="s">
        <v>2328</v>
      </c>
      <c r="FA22" s="825" t="s">
        <v>2634</v>
      </c>
      <c r="FB22" s="853"/>
      <c r="FC22" s="851" t="s">
        <v>2869</v>
      </c>
      <c r="FD22" s="825" t="s">
        <v>1590</v>
      </c>
      <c r="FE22" s="853"/>
      <c r="FF22" s="851" t="s">
        <v>1018</v>
      </c>
      <c r="FG22" s="825" t="s">
        <v>3053</v>
      </c>
      <c r="FH22" s="853"/>
      <c r="FI22" s="851" t="s">
        <v>3386</v>
      </c>
      <c r="FJ22" s="825" t="s">
        <v>2670</v>
      </c>
      <c r="FK22" s="853"/>
      <c r="FL22" s="851" t="s">
        <v>2011</v>
      </c>
      <c r="FM22" s="825" t="s">
        <v>2871</v>
      </c>
      <c r="FN22" s="853"/>
      <c r="FO22" s="851" t="s">
        <v>3642</v>
      </c>
      <c r="FP22" s="825" t="s">
        <v>1986</v>
      </c>
      <c r="FQ22" s="853"/>
      <c r="FR22" s="851" t="s">
        <v>4032</v>
      </c>
      <c r="FS22" s="825" t="s">
        <v>423</v>
      </c>
      <c r="FT22" s="853"/>
      <c r="FU22" s="851" t="s">
        <v>3805</v>
      </c>
      <c r="FV22" s="825" t="s">
        <v>4237</v>
      </c>
      <c r="FW22" s="853"/>
      <c r="FX22" s="825">
        <v>10383</v>
      </c>
      <c r="FY22" s="825" t="s">
        <v>2728</v>
      </c>
      <c r="FZ22" s="853"/>
      <c r="GA22" s="825">
        <v>11222</v>
      </c>
      <c r="GB22" s="825" t="s">
        <v>4562</v>
      </c>
      <c r="GC22" s="853"/>
      <c r="GD22" s="825">
        <v>12221</v>
      </c>
      <c r="GE22" s="825" t="s">
        <v>4839</v>
      </c>
      <c r="GF22" s="853"/>
      <c r="GG22" s="825">
        <v>13118</v>
      </c>
      <c r="GH22" s="825" t="s">
        <v>5086</v>
      </c>
      <c r="GI22" s="853"/>
      <c r="GJ22" s="825">
        <v>14321</v>
      </c>
      <c r="GK22" s="825" t="s">
        <v>2360</v>
      </c>
      <c r="GL22" s="853"/>
      <c r="GM22" s="825">
        <v>15226</v>
      </c>
      <c r="GN22" s="825" t="s">
        <v>5411</v>
      </c>
      <c r="GO22" s="853"/>
      <c r="GR22" s="853"/>
      <c r="GS22" s="825">
        <v>17461</v>
      </c>
      <c r="GT22" s="825" t="s">
        <v>1732</v>
      </c>
      <c r="GU22" s="853"/>
      <c r="GX22" s="853"/>
      <c r="GY22" s="825">
        <v>19368</v>
      </c>
      <c r="GZ22" s="825" t="s">
        <v>1932</v>
      </c>
      <c r="HA22" s="853"/>
      <c r="HB22" s="825">
        <v>20219</v>
      </c>
      <c r="HC22" s="825" t="s">
        <v>5983</v>
      </c>
      <c r="HD22" s="853"/>
      <c r="HE22" s="825">
        <v>21218</v>
      </c>
      <c r="HF22" s="825" t="s">
        <v>6147</v>
      </c>
      <c r="HG22" s="853"/>
      <c r="HH22" s="825">
        <v>22223</v>
      </c>
      <c r="HI22" s="825" t="s">
        <v>3947</v>
      </c>
      <c r="HJ22" s="853"/>
      <c r="HK22" s="825">
        <v>23219</v>
      </c>
      <c r="HL22" s="825" t="s">
        <v>6442</v>
      </c>
      <c r="HM22" s="853"/>
      <c r="HN22" s="825">
        <v>24343</v>
      </c>
      <c r="HO22" s="825" t="s">
        <v>6648</v>
      </c>
      <c r="HP22" s="853"/>
      <c r="HQ22" s="825">
        <v>25442</v>
      </c>
      <c r="HR22" s="825" t="s">
        <v>6819</v>
      </c>
      <c r="HS22" s="853"/>
      <c r="HT22" s="825">
        <v>26344</v>
      </c>
      <c r="HU22" s="825" t="s">
        <v>6915</v>
      </c>
      <c r="HV22" s="853"/>
      <c r="HW22" s="825">
        <v>27219</v>
      </c>
      <c r="HX22" s="825" t="s">
        <v>1557</v>
      </c>
      <c r="HY22" s="853"/>
      <c r="HZ22" s="825">
        <v>28219</v>
      </c>
      <c r="IA22" s="825" t="s">
        <v>6717</v>
      </c>
      <c r="IB22" s="853"/>
      <c r="IC22" s="825">
        <v>29361</v>
      </c>
      <c r="ID22" s="825" t="s">
        <v>3581</v>
      </c>
      <c r="IE22" s="853"/>
      <c r="IF22" s="825">
        <v>30382</v>
      </c>
      <c r="IG22" s="825" t="s">
        <v>7035</v>
      </c>
      <c r="IH22" s="853"/>
      <c r="II22" s="825">
        <v>31402</v>
      </c>
      <c r="IJ22" s="825" t="s">
        <v>3959</v>
      </c>
      <c r="IK22" s="853"/>
      <c r="IL22" s="825">
        <v>32527</v>
      </c>
      <c r="IM22" s="825" t="s">
        <v>7692</v>
      </c>
      <c r="IN22" s="853"/>
      <c r="IO22" s="825">
        <v>33461</v>
      </c>
      <c r="IP22" s="825" t="s">
        <v>7762</v>
      </c>
      <c r="IQ22" s="853"/>
      <c r="IR22" s="825">
        <v>34368</v>
      </c>
      <c r="IS22" s="825" t="s">
        <v>7909</v>
      </c>
      <c r="IT22" s="853"/>
      <c r="IU22" s="825">
        <v>35344</v>
      </c>
      <c r="IV22" s="825" t="s">
        <v>8033</v>
      </c>
      <c r="IW22" s="853"/>
      <c r="IX22" s="825">
        <v>36401</v>
      </c>
      <c r="IY22" s="825" t="s">
        <v>8028</v>
      </c>
      <c r="IZ22" s="853"/>
      <c r="JC22" s="853"/>
      <c r="JD22" s="825">
        <v>38484</v>
      </c>
      <c r="JE22" s="825" t="s">
        <v>8329</v>
      </c>
      <c r="JF22" s="853"/>
      <c r="JG22" s="825">
        <v>39307</v>
      </c>
      <c r="JH22" s="825" t="s">
        <v>4391</v>
      </c>
      <c r="JI22" s="853"/>
      <c r="JJ22" s="825">
        <v>40221</v>
      </c>
      <c r="JK22" s="825" t="s">
        <v>8451</v>
      </c>
      <c r="JL22" s="853"/>
      <c r="JM22" s="825">
        <v>41424</v>
      </c>
      <c r="JN22" s="825" t="s">
        <v>8598</v>
      </c>
      <c r="JO22" s="853"/>
      <c r="JP22" s="825">
        <v>42323</v>
      </c>
      <c r="JQ22" s="825" t="s">
        <v>8642</v>
      </c>
      <c r="JR22" s="853"/>
      <c r="JS22" s="825">
        <v>43369</v>
      </c>
      <c r="JT22" s="825" t="s">
        <v>5036</v>
      </c>
      <c r="JU22" s="853"/>
      <c r="JV22" s="825">
        <v>44462</v>
      </c>
      <c r="JW22" s="825" t="s">
        <v>5730</v>
      </c>
      <c r="JX22" s="853"/>
      <c r="JY22" s="825">
        <v>45405</v>
      </c>
      <c r="JZ22" s="825" t="s">
        <v>5118</v>
      </c>
      <c r="KA22" s="853"/>
      <c r="KB22" s="825">
        <v>46224</v>
      </c>
      <c r="KC22" s="825" t="s">
        <v>8955</v>
      </c>
      <c r="KE22" s="825">
        <v>47313</v>
      </c>
      <c r="KF22" s="825" t="s">
        <v>9078</v>
      </c>
      <c r="KT22" s="825">
        <v>14118</v>
      </c>
      <c r="KU22" s="825" t="s">
        <v>5250</v>
      </c>
      <c r="LR22" s="825">
        <v>27122</v>
      </c>
      <c r="LS22" s="825" t="s">
        <v>848</v>
      </c>
      <c r="MP22" s="854" t="s">
        <v>6200</v>
      </c>
      <c r="MQ22" s="825" t="s">
        <v>1686</v>
      </c>
      <c r="MS22" s="854">
        <v>887</v>
      </c>
      <c r="MT22" s="825" t="s">
        <v>9264</v>
      </c>
    </row>
    <row r="23" spans="2:358">
      <c r="B23" s="850" t="s">
        <v>1221</v>
      </c>
      <c r="C23" s="850" t="s">
        <v>1365</v>
      </c>
      <c r="E23" s="851" t="s">
        <v>1628</v>
      </c>
      <c r="F23" s="825" t="s">
        <v>1632</v>
      </c>
      <c r="G23" s="853"/>
      <c r="H23" s="851" t="s">
        <v>109</v>
      </c>
      <c r="I23" s="825" t="s">
        <v>1166</v>
      </c>
      <c r="J23" s="853"/>
      <c r="K23" s="851" t="s">
        <v>2876</v>
      </c>
      <c r="L23" s="825" t="s">
        <v>2878</v>
      </c>
      <c r="M23" s="853"/>
      <c r="N23" s="851" t="s">
        <v>3035</v>
      </c>
      <c r="O23" s="825" t="s">
        <v>3042</v>
      </c>
      <c r="P23" s="853"/>
      <c r="Q23" s="851" t="s">
        <v>3388</v>
      </c>
      <c r="R23" s="825" t="s">
        <v>3286</v>
      </c>
      <c r="S23" s="853"/>
      <c r="T23" s="851" t="s">
        <v>3624</v>
      </c>
      <c r="U23" s="825" t="s">
        <v>802</v>
      </c>
      <c r="V23" s="853"/>
      <c r="W23" s="851" t="s">
        <v>3788</v>
      </c>
      <c r="X23" s="825" t="s">
        <v>3789</v>
      </c>
      <c r="Y23" s="853"/>
      <c r="Z23" s="851" t="s">
        <v>4034</v>
      </c>
      <c r="AA23" s="825" t="s">
        <v>2300</v>
      </c>
      <c r="AB23" s="853"/>
      <c r="AC23" s="851" t="s">
        <v>4006</v>
      </c>
      <c r="AD23" s="825" t="s">
        <v>4238</v>
      </c>
      <c r="AE23" s="853"/>
      <c r="AF23" s="825">
        <v>10384</v>
      </c>
      <c r="AG23" s="825" t="s">
        <v>2805</v>
      </c>
      <c r="AH23" s="853"/>
      <c r="AI23" s="825">
        <v>11211</v>
      </c>
      <c r="AJ23" s="825" t="s">
        <v>4216</v>
      </c>
      <c r="AK23" s="853"/>
      <c r="AL23" s="825">
        <v>12216</v>
      </c>
      <c r="AM23" s="825" t="s">
        <v>4831</v>
      </c>
      <c r="AN23" s="853"/>
      <c r="AO23" s="825">
        <v>13119</v>
      </c>
      <c r="AP23" s="825" t="s">
        <v>5087</v>
      </c>
      <c r="AQ23" s="853"/>
      <c r="AR23" s="825">
        <v>14131</v>
      </c>
      <c r="AS23" s="825" t="s">
        <v>4068</v>
      </c>
      <c r="AT23" s="853"/>
      <c r="AU23" s="825">
        <v>15216</v>
      </c>
      <c r="AV23" s="825" t="s">
        <v>300</v>
      </c>
      <c r="AW23" s="853"/>
      <c r="AZ23" s="853"/>
      <c r="BA23" s="825">
        <v>17463</v>
      </c>
      <c r="BB23" s="825" t="s">
        <v>5785</v>
      </c>
      <c r="BC23" s="853"/>
      <c r="BF23" s="853"/>
      <c r="BG23" s="825">
        <v>19384</v>
      </c>
      <c r="BH23" s="825" t="s">
        <v>1914</v>
      </c>
      <c r="BI23" s="853"/>
      <c r="BJ23" s="825">
        <v>20220</v>
      </c>
      <c r="BK23" s="825" t="s">
        <v>4219</v>
      </c>
      <c r="BL23" s="853"/>
      <c r="BM23" s="825">
        <v>21219</v>
      </c>
      <c r="BN23" s="825" t="s">
        <v>6151</v>
      </c>
      <c r="BO23" s="853"/>
      <c r="BP23" s="825">
        <v>22216</v>
      </c>
      <c r="BQ23" s="825" t="s">
        <v>6323</v>
      </c>
      <c r="BR23" s="853"/>
      <c r="BS23" s="825">
        <v>23203</v>
      </c>
      <c r="BT23" s="825" t="s">
        <v>6401</v>
      </c>
      <c r="BU23" s="853"/>
      <c r="BV23" s="825">
        <v>24344</v>
      </c>
      <c r="BW23" s="825" t="s">
        <v>6649</v>
      </c>
      <c r="BX23" s="853"/>
      <c r="BY23" s="825">
        <v>25443</v>
      </c>
      <c r="BZ23" s="825" t="s">
        <v>6821</v>
      </c>
      <c r="CA23" s="853"/>
      <c r="CB23" s="825">
        <v>26208</v>
      </c>
      <c r="CC23" s="825" t="s">
        <v>355</v>
      </c>
      <c r="CD23" s="853"/>
      <c r="CE23" s="825">
        <v>27123</v>
      </c>
      <c r="CF23" s="825" t="s">
        <v>7017</v>
      </c>
      <c r="CG23" s="853"/>
      <c r="CH23" s="825">
        <v>28210</v>
      </c>
      <c r="CI23" s="825" t="s">
        <v>7158</v>
      </c>
      <c r="CJ23" s="853"/>
      <c r="CK23" s="825">
        <v>29362</v>
      </c>
      <c r="CL23" s="825" t="s">
        <v>7369</v>
      </c>
      <c r="CM23" s="853"/>
      <c r="CN23" s="825">
        <v>30383</v>
      </c>
      <c r="CO23" s="825" t="s">
        <v>5854</v>
      </c>
      <c r="CP23" s="853"/>
      <c r="CQ23" s="825">
        <v>31403</v>
      </c>
      <c r="CR23" s="825" t="s">
        <v>7364</v>
      </c>
      <c r="CS23" s="853"/>
      <c r="CT23" s="825">
        <v>32528</v>
      </c>
      <c r="CU23" s="825" t="s">
        <v>4979</v>
      </c>
      <c r="CV23" s="853"/>
      <c r="CW23" s="825">
        <v>33346</v>
      </c>
      <c r="CX23" s="825" t="s">
        <v>7741</v>
      </c>
      <c r="CY23" s="853"/>
      <c r="CZ23" s="825">
        <v>34213</v>
      </c>
      <c r="DA23" s="825" t="s">
        <v>3030</v>
      </c>
      <c r="DB23" s="853"/>
      <c r="DC23" s="825">
        <v>35502</v>
      </c>
      <c r="DD23" s="825" t="s">
        <v>8062</v>
      </c>
      <c r="DE23" s="853"/>
      <c r="DF23" s="825">
        <v>36402</v>
      </c>
      <c r="DG23" s="825" t="s">
        <v>2099</v>
      </c>
      <c r="DH23" s="853"/>
      <c r="DK23" s="853"/>
      <c r="DL23" s="825">
        <v>38488</v>
      </c>
      <c r="DM23" s="825" t="s">
        <v>8330</v>
      </c>
      <c r="DN23" s="853"/>
      <c r="DO23" s="825">
        <v>39341</v>
      </c>
      <c r="DP23" s="825" t="s">
        <v>8362</v>
      </c>
      <c r="DQ23" s="853"/>
      <c r="DR23" s="825">
        <v>40206</v>
      </c>
      <c r="DS23" s="825" t="s">
        <v>8431</v>
      </c>
      <c r="DT23" s="853"/>
      <c r="DU23" s="825">
        <v>41425</v>
      </c>
      <c r="DV23" s="825" t="s">
        <v>6343</v>
      </c>
      <c r="DW23" s="853"/>
      <c r="DX23" s="825">
        <v>42383</v>
      </c>
      <c r="DY23" s="825" t="s">
        <v>8670</v>
      </c>
      <c r="DZ23" s="853"/>
      <c r="EA23" s="825">
        <v>43348</v>
      </c>
      <c r="EB23" s="825" t="s">
        <v>8741</v>
      </c>
      <c r="EC23" s="853"/>
      <c r="EF23" s="853"/>
      <c r="EG23" s="825">
        <v>45406</v>
      </c>
      <c r="EH23" s="825" t="s">
        <v>8475</v>
      </c>
      <c r="EI23" s="853"/>
      <c r="EJ23" s="825">
        <v>46225</v>
      </c>
      <c r="EK23" s="825" t="s">
        <v>7520</v>
      </c>
      <c r="EM23" s="825">
        <v>47314</v>
      </c>
      <c r="EN23" s="825" t="s">
        <v>9080</v>
      </c>
      <c r="EP23" s="854">
        <v>887</v>
      </c>
      <c r="EQ23" s="825" t="s">
        <v>9264</v>
      </c>
      <c r="ES23" s="850" t="s">
        <v>1221</v>
      </c>
      <c r="ET23" s="850" t="s">
        <v>9728</v>
      </c>
      <c r="EU23" s="850" t="s">
        <v>1365</v>
      </c>
      <c r="EW23" s="851" t="s">
        <v>1679</v>
      </c>
      <c r="EX23" s="825" t="s">
        <v>1681</v>
      </c>
      <c r="EY23" s="853"/>
      <c r="EZ23" s="851" t="s">
        <v>109</v>
      </c>
      <c r="FA23" s="825" t="s">
        <v>1166</v>
      </c>
      <c r="FB23" s="853"/>
      <c r="FC23" s="851" t="s">
        <v>2876</v>
      </c>
      <c r="FD23" s="825" t="s">
        <v>2878</v>
      </c>
      <c r="FE23" s="853"/>
      <c r="FF23" s="851" t="s">
        <v>2177</v>
      </c>
      <c r="FG23" s="825" t="s">
        <v>1569</v>
      </c>
      <c r="FH23" s="853"/>
      <c r="FI23" s="851" t="s">
        <v>3388</v>
      </c>
      <c r="FJ23" s="825" t="s">
        <v>3286</v>
      </c>
      <c r="FK23" s="853"/>
      <c r="FL23" s="851" t="s">
        <v>3624</v>
      </c>
      <c r="FM23" s="825" t="s">
        <v>802</v>
      </c>
      <c r="FN23" s="853"/>
      <c r="FO23" s="851" t="s">
        <v>3788</v>
      </c>
      <c r="FP23" s="825" t="s">
        <v>3789</v>
      </c>
      <c r="FQ23" s="853"/>
      <c r="FR23" s="851" t="s">
        <v>4034</v>
      </c>
      <c r="FS23" s="825" t="s">
        <v>2300</v>
      </c>
      <c r="FT23" s="853"/>
      <c r="FU23" s="851" t="s">
        <v>4006</v>
      </c>
      <c r="FV23" s="825" t="s">
        <v>4238</v>
      </c>
      <c r="FW23" s="853"/>
      <c r="FX23" s="825">
        <v>10384</v>
      </c>
      <c r="FY23" s="825" t="s">
        <v>2805</v>
      </c>
      <c r="FZ23" s="853"/>
      <c r="GA23" s="825">
        <v>11223</v>
      </c>
      <c r="GB23" s="825" t="s">
        <v>4571</v>
      </c>
      <c r="GC23" s="853"/>
      <c r="GD23" s="825">
        <v>12222</v>
      </c>
      <c r="GE23" s="825" t="s">
        <v>4841</v>
      </c>
      <c r="GF23" s="853"/>
      <c r="GG23" s="825">
        <v>13119</v>
      </c>
      <c r="GH23" s="825" t="s">
        <v>5087</v>
      </c>
      <c r="GI23" s="853"/>
      <c r="GJ23" s="825">
        <v>14341</v>
      </c>
      <c r="GK23" s="825" t="s">
        <v>4402</v>
      </c>
      <c r="GL23" s="853"/>
      <c r="GM23" s="825">
        <v>15227</v>
      </c>
      <c r="GN23" s="825" t="s">
        <v>3537</v>
      </c>
      <c r="GO23" s="853"/>
      <c r="GR23" s="853"/>
      <c r="GS23" s="825">
        <v>17463</v>
      </c>
      <c r="GT23" s="825" t="s">
        <v>5785</v>
      </c>
      <c r="GU23" s="853"/>
      <c r="GX23" s="853"/>
      <c r="GY23" s="825">
        <v>19384</v>
      </c>
      <c r="GZ23" s="825" t="s">
        <v>1914</v>
      </c>
      <c r="HA23" s="853"/>
      <c r="HB23" s="825">
        <v>20220</v>
      </c>
      <c r="HC23" s="825" t="s">
        <v>4219</v>
      </c>
      <c r="HD23" s="853"/>
      <c r="HE23" s="825">
        <v>21219</v>
      </c>
      <c r="HF23" s="825" t="s">
        <v>6151</v>
      </c>
      <c r="HG23" s="853"/>
      <c r="HH23" s="825">
        <v>22224</v>
      </c>
      <c r="HI23" s="825" t="s">
        <v>6192</v>
      </c>
      <c r="HJ23" s="853"/>
      <c r="HK23" s="825">
        <v>23220</v>
      </c>
      <c r="HL23" s="825" t="s">
        <v>6443</v>
      </c>
      <c r="HM23" s="853"/>
      <c r="HN23" s="825">
        <v>24344</v>
      </c>
      <c r="HO23" s="825" t="s">
        <v>6649</v>
      </c>
      <c r="HP23" s="853"/>
      <c r="HQ23" s="825">
        <v>25443</v>
      </c>
      <c r="HR23" s="825" t="s">
        <v>6821</v>
      </c>
      <c r="HS23" s="853"/>
      <c r="HT23" s="825">
        <v>26364</v>
      </c>
      <c r="HU23" s="825" t="s">
        <v>6918</v>
      </c>
      <c r="HV23" s="853"/>
      <c r="HW23" s="825">
        <v>27220</v>
      </c>
      <c r="HX23" s="825" t="s">
        <v>7078</v>
      </c>
      <c r="HY23" s="853"/>
      <c r="HZ23" s="825">
        <v>28220</v>
      </c>
      <c r="IA23" s="825" t="s">
        <v>7184</v>
      </c>
      <c r="IB23" s="853"/>
      <c r="IC23" s="825">
        <v>29362</v>
      </c>
      <c r="ID23" s="825" t="s">
        <v>7369</v>
      </c>
      <c r="IE23" s="853"/>
      <c r="IF23" s="825">
        <v>30383</v>
      </c>
      <c r="IG23" s="825" t="s">
        <v>5854</v>
      </c>
      <c r="IH23" s="853"/>
      <c r="II23" s="825">
        <v>31403</v>
      </c>
      <c r="IJ23" s="825" t="s">
        <v>7364</v>
      </c>
      <c r="IK23" s="853"/>
      <c r="IL23" s="825">
        <v>32528</v>
      </c>
      <c r="IM23" s="825" t="s">
        <v>4979</v>
      </c>
      <c r="IN23" s="853"/>
      <c r="IO23" s="825">
        <v>33586</v>
      </c>
      <c r="IP23" s="825" t="s">
        <v>7790</v>
      </c>
      <c r="IQ23" s="853"/>
      <c r="IR23" s="825">
        <v>34369</v>
      </c>
      <c r="IS23" s="825" t="s">
        <v>7912</v>
      </c>
      <c r="IT23" s="853"/>
      <c r="IU23" s="825">
        <v>35502</v>
      </c>
      <c r="IV23" s="825" t="s">
        <v>8062</v>
      </c>
      <c r="IW23" s="853"/>
      <c r="IX23" s="825">
        <v>36402</v>
      </c>
      <c r="IY23" s="825" t="s">
        <v>2099</v>
      </c>
      <c r="IZ23" s="853"/>
      <c r="JC23" s="853"/>
      <c r="JD23" s="825">
        <v>38488</v>
      </c>
      <c r="JE23" s="825" t="s">
        <v>8330</v>
      </c>
      <c r="JF23" s="853"/>
      <c r="JG23" s="825">
        <v>39341</v>
      </c>
      <c r="JH23" s="825" t="s">
        <v>8362</v>
      </c>
      <c r="JI23" s="853"/>
      <c r="JJ23" s="825">
        <v>40223</v>
      </c>
      <c r="JK23" s="825" t="s">
        <v>8454</v>
      </c>
      <c r="JL23" s="853"/>
      <c r="JM23" s="825">
        <v>41425</v>
      </c>
      <c r="JN23" s="825" t="s">
        <v>6343</v>
      </c>
      <c r="JO23" s="853"/>
      <c r="JP23" s="825">
        <v>42383</v>
      </c>
      <c r="JQ23" s="825" t="s">
        <v>8670</v>
      </c>
      <c r="JR23" s="853"/>
      <c r="JS23" s="825">
        <v>43403</v>
      </c>
      <c r="JT23" s="825" t="s">
        <v>6996</v>
      </c>
      <c r="JU23" s="853"/>
      <c r="JX23" s="853"/>
      <c r="JY23" s="825">
        <v>45406</v>
      </c>
      <c r="JZ23" s="825" t="s">
        <v>8475</v>
      </c>
      <c r="KA23" s="853"/>
      <c r="KB23" s="825">
        <v>46225</v>
      </c>
      <c r="KC23" s="825" t="s">
        <v>7520</v>
      </c>
      <c r="KE23" s="825">
        <v>47314</v>
      </c>
      <c r="KF23" s="825" t="s">
        <v>9080</v>
      </c>
      <c r="LR23" s="825">
        <v>27123</v>
      </c>
      <c r="LS23" s="825" t="s">
        <v>7017</v>
      </c>
      <c r="MP23" s="854">
        <v>887</v>
      </c>
      <c r="MQ23" s="825" t="s">
        <v>9264</v>
      </c>
      <c r="MS23" s="854">
        <v>826</v>
      </c>
      <c r="MT23" s="825" t="s">
        <v>5375</v>
      </c>
    </row>
    <row r="24" spans="2:358">
      <c r="B24" s="850" t="s">
        <v>194</v>
      </c>
      <c r="C24" s="850" t="s">
        <v>1373</v>
      </c>
      <c r="E24" s="851" t="s">
        <v>1634</v>
      </c>
      <c r="F24" s="825" t="s">
        <v>938</v>
      </c>
      <c r="G24" s="853"/>
      <c r="H24" s="851" t="s">
        <v>2675</v>
      </c>
      <c r="I24" s="825" t="s">
        <v>2677</v>
      </c>
      <c r="J24" s="853"/>
      <c r="K24" s="851" t="s">
        <v>2890</v>
      </c>
      <c r="L24" s="825" t="s">
        <v>2893</v>
      </c>
      <c r="M24" s="853"/>
      <c r="N24" s="851" t="s">
        <v>874</v>
      </c>
      <c r="O24" s="825" t="s">
        <v>5903</v>
      </c>
      <c r="P24" s="853"/>
      <c r="Q24" s="851" t="s">
        <v>648</v>
      </c>
      <c r="R24" s="825" t="s">
        <v>9</v>
      </c>
      <c r="S24" s="853"/>
      <c r="T24" s="851" t="s">
        <v>3628</v>
      </c>
      <c r="U24" s="825" t="s">
        <v>3631</v>
      </c>
      <c r="V24" s="853"/>
      <c r="W24" s="851" t="s">
        <v>3801</v>
      </c>
      <c r="X24" s="825" t="s">
        <v>1630</v>
      </c>
      <c r="Y24" s="853"/>
      <c r="Z24" s="851" t="s">
        <v>1144</v>
      </c>
      <c r="AA24" s="825" t="s">
        <v>3195</v>
      </c>
      <c r="AB24" s="853"/>
      <c r="AC24" s="851" t="s">
        <v>4105</v>
      </c>
      <c r="AD24" s="825" t="s">
        <v>2104</v>
      </c>
      <c r="AE24" s="853"/>
      <c r="AF24" s="825">
        <v>10421</v>
      </c>
      <c r="AG24" s="825" t="s">
        <v>4403</v>
      </c>
      <c r="AH24" s="853"/>
      <c r="AI24" s="825">
        <v>11212</v>
      </c>
      <c r="AJ24" s="825" t="s">
        <v>4506</v>
      </c>
      <c r="AK24" s="853"/>
      <c r="AL24" s="825">
        <v>12217</v>
      </c>
      <c r="AM24" s="825" t="s">
        <v>522</v>
      </c>
      <c r="AN24" s="853"/>
      <c r="AO24" s="825">
        <v>13120</v>
      </c>
      <c r="AP24" s="825" t="s">
        <v>1222</v>
      </c>
      <c r="AQ24" s="853"/>
      <c r="AR24" s="825">
        <v>14132</v>
      </c>
      <c r="AS24" s="825" t="s">
        <v>5252</v>
      </c>
      <c r="AT24" s="853"/>
      <c r="AU24" s="825">
        <v>15217</v>
      </c>
      <c r="AV24" s="825" t="s">
        <v>2297</v>
      </c>
      <c r="AW24" s="853"/>
      <c r="AZ24" s="853"/>
      <c r="BC24" s="853"/>
      <c r="BF24" s="853"/>
      <c r="BG24" s="825">
        <v>19422</v>
      </c>
      <c r="BH24" s="825" t="s">
        <v>463</v>
      </c>
      <c r="BI24" s="853"/>
      <c r="BJ24" s="825">
        <v>20303</v>
      </c>
      <c r="BK24" s="825" t="s">
        <v>1705</v>
      </c>
      <c r="BL24" s="853"/>
      <c r="BM24" s="825">
        <v>21220</v>
      </c>
      <c r="BN24" s="825" t="s">
        <v>2315</v>
      </c>
      <c r="BO24" s="853"/>
      <c r="BP24" s="825">
        <v>22219</v>
      </c>
      <c r="BQ24" s="825" t="s">
        <v>6329</v>
      </c>
      <c r="BR24" s="853"/>
      <c r="BS24" s="825">
        <v>23204</v>
      </c>
      <c r="BT24" s="825" t="s">
        <v>6404</v>
      </c>
      <c r="BU24" s="853"/>
      <c r="BV24" s="825">
        <v>24441</v>
      </c>
      <c r="BW24" s="825" t="s">
        <v>5165</v>
      </c>
      <c r="BX24" s="853"/>
      <c r="CA24" s="853"/>
      <c r="CB24" s="825">
        <v>26209</v>
      </c>
      <c r="CC24" s="825" t="s">
        <v>891</v>
      </c>
      <c r="CD24" s="853"/>
      <c r="CE24" s="825">
        <v>27124</v>
      </c>
      <c r="CF24" s="825" t="s">
        <v>7018</v>
      </c>
      <c r="CG24" s="853"/>
      <c r="CH24" s="825">
        <v>28212</v>
      </c>
      <c r="CI24" s="825" t="s">
        <v>7167</v>
      </c>
      <c r="CJ24" s="853"/>
      <c r="CK24" s="825">
        <v>29363</v>
      </c>
      <c r="CL24" s="825" t="s">
        <v>7372</v>
      </c>
      <c r="CM24" s="853"/>
      <c r="CN24" s="825">
        <v>30390</v>
      </c>
      <c r="CO24" s="825" t="s">
        <v>7317</v>
      </c>
      <c r="CP24" s="853"/>
      <c r="CS24" s="853"/>
      <c r="CV24" s="853"/>
      <c r="CW24" s="825">
        <v>33423</v>
      </c>
      <c r="CX24" s="825" t="s">
        <v>7748</v>
      </c>
      <c r="CY24" s="853"/>
      <c r="CZ24" s="825">
        <v>34214</v>
      </c>
      <c r="DA24" s="825" t="s">
        <v>4778</v>
      </c>
      <c r="DB24" s="853"/>
      <c r="DE24" s="853"/>
      <c r="DF24" s="825">
        <v>36403</v>
      </c>
      <c r="DG24" s="825" t="s">
        <v>2443</v>
      </c>
      <c r="DH24" s="853"/>
      <c r="DK24" s="853"/>
      <c r="DL24" s="825">
        <v>38506</v>
      </c>
      <c r="DM24" s="825" t="s">
        <v>4200</v>
      </c>
      <c r="DN24" s="853"/>
      <c r="DO24" s="825">
        <v>39344</v>
      </c>
      <c r="DP24" s="825" t="s">
        <v>8364</v>
      </c>
      <c r="DQ24" s="853"/>
      <c r="DR24" s="825">
        <v>40207</v>
      </c>
      <c r="DS24" s="825" t="s">
        <v>5773</v>
      </c>
      <c r="DT24" s="853"/>
      <c r="DU24" s="825">
        <v>41441</v>
      </c>
      <c r="DV24" s="825" t="s">
        <v>7206</v>
      </c>
      <c r="DW24" s="853"/>
      <c r="DX24" s="825">
        <v>42391</v>
      </c>
      <c r="DY24" s="825" t="s">
        <v>8684</v>
      </c>
      <c r="DZ24" s="853"/>
      <c r="EA24" s="825">
        <v>43364</v>
      </c>
      <c r="EB24" s="825" t="s">
        <v>8745</v>
      </c>
      <c r="EC24" s="853"/>
      <c r="EF24" s="853"/>
      <c r="EG24" s="825">
        <v>45421</v>
      </c>
      <c r="EH24" s="825" t="s">
        <v>8067</v>
      </c>
      <c r="EI24" s="853"/>
      <c r="EJ24" s="825">
        <v>46303</v>
      </c>
      <c r="EK24" s="825" t="s">
        <v>6949</v>
      </c>
      <c r="EM24" s="825">
        <v>47315</v>
      </c>
      <c r="EN24" s="825" t="s">
        <v>3979</v>
      </c>
      <c r="EP24" s="854">
        <v>826</v>
      </c>
      <c r="EQ24" s="825" t="s">
        <v>5375</v>
      </c>
      <c r="ES24" s="850" t="s">
        <v>194</v>
      </c>
      <c r="ET24" s="850" t="s">
        <v>664</v>
      </c>
      <c r="EU24" s="850" t="s">
        <v>1373</v>
      </c>
      <c r="EW24" s="851" t="s">
        <v>1699</v>
      </c>
      <c r="EX24" s="825" t="s">
        <v>1360</v>
      </c>
      <c r="EY24" s="853"/>
      <c r="EZ24" s="851" t="s">
        <v>2675</v>
      </c>
      <c r="FA24" s="825" t="s">
        <v>2677</v>
      </c>
      <c r="FB24" s="853"/>
      <c r="FC24" s="851" t="s">
        <v>2890</v>
      </c>
      <c r="FD24" s="825" t="s">
        <v>2893</v>
      </c>
      <c r="FE24" s="853"/>
      <c r="FF24" s="851" t="s">
        <v>394</v>
      </c>
      <c r="FG24" s="825" t="s">
        <v>3056</v>
      </c>
      <c r="FH24" s="853"/>
      <c r="FI24" s="851" t="s">
        <v>648</v>
      </c>
      <c r="FJ24" s="825" t="s">
        <v>9</v>
      </c>
      <c r="FK24" s="853"/>
      <c r="FL24" s="851" t="s">
        <v>3628</v>
      </c>
      <c r="FM24" s="825" t="s">
        <v>3631</v>
      </c>
      <c r="FN24" s="853"/>
      <c r="FO24" s="851" t="s">
        <v>3801</v>
      </c>
      <c r="FP24" s="825" t="s">
        <v>1630</v>
      </c>
      <c r="FQ24" s="853"/>
      <c r="FR24" s="851" t="s">
        <v>1144</v>
      </c>
      <c r="FS24" s="825" t="s">
        <v>3195</v>
      </c>
      <c r="FT24" s="853"/>
      <c r="FU24" s="851" t="s">
        <v>4105</v>
      </c>
      <c r="FV24" s="825" t="s">
        <v>2104</v>
      </c>
      <c r="FW24" s="853"/>
      <c r="FX24" s="825">
        <v>10421</v>
      </c>
      <c r="FY24" s="825" t="s">
        <v>4403</v>
      </c>
      <c r="FZ24" s="853"/>
      <c r="GA24" s="825">
        <v>11224</v>
      </c>
      <c r="GB24" s="825" t="s">
        <v>3316</v>
      </c>
      <c r="GC24" s="853"/>
      <c r="GD24" s="825">
        <v>12223</v>
      </c>
      <c r="GE24" s="825" t="s">
        <v>4847</v>
      </c>
      <c r="GF24" s="853"/>
      <c r="GG24" s="825">
        <v>13120</v>
      </c>
      <c r="GH24" s="825" t="s">
        <v>1222</v>
      </c>
      <c r="GI24" s="853"/>
      <c r="GJ24" s="825">
        <v>14342</v>
      </c>
      <c r="GK24" s="825" t="s">
        <v>5133</v>
      </c>
      <c r="GL24" s="853"/>
      <c r="GM24" s="825">
        <v>15307</v>
      </c>
      <c r="GN24" s="825" t="s">
        <v>9647</v>
      </c>
      <c r="GO24" s="853"/>
      <c r="GR24" s="853"/>
      <c r="GU24" s="853"/>
      <c r="GX24" s="853"/>
      <c r="GY24" s="825">
        <v>19422</v>
      </c>
      <c r="GZ24" s="825" t="s">
        <v>463</v>
      </c>
      <c r="HA24" s="853"/>
      <c r="HB24" s="825">
        <v>20303</v>
      </c>
      <c r="HC24" s="825" t="s">
        <v>1705</v>
      </c>
      <c r="HD24" s="853"/>
      <c r="HE24" s="825">
        <v>21220</v>
      </c>
      <c r="HF24" s="825" t="s">
        <v>2315</v>
      </c>
      <c r="HG24" s="853"/>
      <c r="HH24" s="825">
        <v>22225</v>
      </c>
      <c r="HI24" s="825" t="s">
        <v>4060</v>
      </c>
      <c r="HJ24" s="853"/>
      <c r="HK24" s="825">
        <v>23221</v>
      </c>
      <c r="HL24" s="825" t="s">
        <v>6449</v>
      </c>
      <c r="HM24" s="853"/>
      <c r="HN24" s="825">
        <v>24441</v>
      </c>
      <c r="HO24" s="825" t="s">
        <v>5165</v>
      </c>
      <c r="HP24" s="853"/>
      <c r="HS24" s="853"/>
      <c r="HT24" s="825">
        <v>26365</v>
      </c>
      <c r="HU24" s="825" t="s">
        <v>6477</v>
      </c>
      <c r="HV24" s="853"/>
      <c r="HW24" s="825">
        <v>27221</v>
      </c>
      <c r="HX24" s="825" t="s">
        <v>7079</v>
      </c>
      <c r="HY24" s="853"/>
      <c r="HZ24" s="825">
        <v>28221</v>
      </c>
      <c r="IA24" s="825" t="s">
        <v>7189</v>
      </c>
      <c r="IB24" s="853"/>
      <c r="IC24" s="825">
        <v>29363</v>
      </c>
      <c r="ID24" s="825" t="s">
        <v>7372</v>
      </c>
      <c r="IE24" s="853"/>
      <c r="IF24" s="825">
        <v>30390</v>
      </c>
      <c r="IG24" s="825" t="s">
        <v>7317</v>
      </c>
      <c r="IH24" s="853"/>
      <c r="IK24" s="853"/>
      <c r="IN24" s="853"/>
      <c r="IO24" s="825">
        <v>33606</v>
      </c>
      <c r="IP24" s="825" t="s">
        <v>6754</v>
      </c>
      <c r="IQ24" s="853"/>
      <c r="IR24" s="825">
        <v>34431</v>
      </c>
      <c r="IS24" s="825" t="s">
        <v>2727</v>
      </c>
      <c r="IT24" s="853"/>
      <c r="IW24" s="853"/>
      <c r="IX24" s="825">
        <v>36403</v>
      </c>
      <c r="IY24" s="825" t="s">
        <v>2443</v>
      </c>
      <c r="IZ24" s="853"/>
      <c r="JC24" s="853"/>
      <c r="JD24" s="825">
        <v>38506</v>
      </c>
      <c r="JE24" s="825" t="s">
        <v>4200</v>
      </c>
      <c r="JF24" s="853"/>
      <c r="JG24" s="825">
        <v>39344</v>
      </c>
      <c r="JH24" s="825" t="s">
        <v>8364</v>
      </c>
      <c r="JI24" s="853"/>
      <c r="JJ24" s="825">
        <v>40224</v>
      </c>
      <c r="JK24" s="825" t="s">
        <v>8455</v>
      </c>
      <c r="JL24" s="853"/>
      <c r="JM24" s="825">
        <v>41441</v>
      </c>
      <c r="JN24" s="825" t="s">
        <v>7206</v>
      </c>
      <c r="JO24" s="853"/>
      <c r="JP24" s="825">
        <v>42391</v>
      </c>
      <c r="JQ24" s="825" t="s">
        <v>8684</v>
      </c>
      <c r="JR24" s="853"/>
      <c r="JS24" s="825">
        <v>43404</v>
      </c>
      <c r="JT24" s="825" t="s">
        <v>5791</v>
      </c>
      <c r="JU24" s="853"/>
      <c r="JX24" s="853"/>
      <c r="JY24" s="825">
        <v>45421</v>
      </c>
      <c r="JZ24" s="825" t="s">
        <v>8067</v>
      </c>
      <c r="KA24" s="853"/>
      <c r="KB24" s="825">
        <v>46303</v>
      </c>
      <c r="KC24" s="825" t="s">
        <v>6949</v>
      </c>
      <c r="KE24" s="825">
        <v>47315</v>
      </c>
      <c r="KF24" s="825" t="s">
        <v>3979</v>
      </c>
      <c r="LR24" s="825">
        <v>27124</v>
      </c>
      <c r="LS24" s="825" t="s">
        <v>7018</v>
      </c>
      <c r="MP24" s="854">
        <v>826</v>
      </c>
      <c r="MQ24" s="825" t="s">
        <v>5375</v>
      </c>
      <c r="MS24" s="854" t="s">
        <v>9265</v>
      </c>
      <c r="MT24" s="825" t="s">
        <v>3348</v>
      </c>
    </row>
    <row r="25" spans="2:358">
      <c r="B25" s="850" t="s">
        <v>1231</v>
      </c>
      <c r="C25" s="850" t="s">
        <v>1381</v>
      </c>
      <c r="E25" s="851" t="s">
        <v>1641</v>
      </c>
      <c r="F25" s="825" t="s">
        <v>521</v>
      </c>
      <c r="G25" s="853"/>
      <c r="H25" s="851" t="s">
        <v>2227</v>
      </c>
      <c r="I25" s="825" t="s">
        <v>2682</v>
      </c>
      <c r="J25" s="853"/>
      <c r="K25" s="851" t="s">
        <v>2895</v>
      </c>
      <c r="L25" s="825" t="s">
        <v>2897</v>
      </c>
      <c r="M25" s="853"/>
      <c r="N25" s="851" t="s">
        <v>3046</v>
      </c>
      <c r="O25" s="825" t="s">
        <v>3049</v>
      </c>
      <c r="P25" s="853"/>
      <c r="Q25" s="851" t="s">
        <v>540</v>
      </c>
      <c r="R25" s="825" t="s">
        <v>2117</v>
      </c>
      <c r="S25" s="853"/>
      <c r="T25" s="851" t="s">
        <v>2863</v>
      </c>
      <c r="U25" s="825" t="s">
        <v>923</v>
      </c>
      <c r="V25" s="853"/>
      <c r="W25" s="851" t="s">
        <v>1934</v>
      </c>
      <c r="X25" s="825" t="s">
        <v>9641</v>
      </c>
      <c r="Y25" s="853"/>
      <c r="Z25" s="851" t="s">
        <v>1426</v>
      </c>
      <c r="AA25" s="825" t="s">
        <v>4038</v>
      </c>
      <c r="AB25" s="853"/>
      <c r="AC25" s="851" t="s">
        <v>4245</v>
      </c>
      <c r="AD25" s="825" t="s">
        <v>2852</v>
      </c>
      <c r="AE25" s="853"/>
      <c r="AF25" s="825">
        <v>10424</v>
      </c>
      <c r="AG25" s="825" t="s">
        <v>1196</v>
      </c>
      <c r="AH25" s="853"/>
      <c r="AI25" s="825">
        <v>11214</v>
      </c>
      <c r="AJ25" s="825" t="s">
        <v>1787</v>
      </c>
      <c r="AK25" s="853"/>
      <c r="AL25" s="825">
        <v>12218</v>
      </c>
      <c r="AM25" s="825" t="s">
        <v>4834</v>
      </c>
      <c r="AN25" s="853"/>
      <c r="AO25" s="825">
        <v>13121</v>
      </c>
      <c r="AP25" s="825" t="s">
        <v>5091</v>
      </c>
      <c r="AQ25" s="853"/>
      <c r="AR25" s="825">
        <v>14133</v>
      </c>
      <c r="AS25" s="825" t="s">
        <v>5255</v>
      </c>
      <c r="AT25" s="853"/>
      <c r="AU25" s="825">
        <v>15218</v>
      </c>
      <c r="AV25" s="825" t="s">
        <v>253</v>
      </c>
      <c r="AW25" s="853"/>
      <c r="AZ25" s="853"/>
      <c r="BC25" s="853"/>
      <c r="BF25" s="853"/>
      <c r="BG25" s="825">
        <v>19423</v>
      </c>
      <c r="BH25" s="825" t="s">
        <v>2466</v>
      </c>
      <c r="BI25" s="853"/>
      <c r="BJ25" s="825">
        <v>20304</v>
      </c>
      <c r="BK25" s="825" t="s">
        <v>2696</v>
      </c>
      <c r="BL25" s="853"/>
      <c r="BM25" s="825">
        <v>21221</v>
      </c>
      <c r="BN25" s="825" t="s">
        <v>5050</v>
      </c>
      <c r="BO25" s="853"/>
      <c r="BP25" s="825">
        <v>22220</v>
      </c>
      <c r="BQ25" s="825" t="s">
        <v>1501</v>
      </c>
      <c r="BR25" s="853"/>
      <c r="BS25" s="825">
        <v>23205</v>
      </c>
      <c r="BT25" s="825" t="s">
        <v>6406</v>
      </c>
      <c r="BU25" s="853"/>
      <c r="BV25" s="825">
        <v>24442</v>
      </c>
      <c r="BW25" s="825" t="s">
        <v>6513</v>
      </c>
      <c r="BX25" s="853"/>
      <c r="CA25" s="853"/>
      <c r="CB25" s="825">
        <v>26210</v>
      </c>
      <c r="CC25" s="825" t="s">
        <v>6899</v>
      </c>
      <c r="CD25" s="853"/>
      <c r="CE25" s="825">
        <v>27125</v>
      </c>
      <c r="CF25" s="825" t="s">
        <v>7023</v>
      </c>
      <c r="CG25" s="853"/>
      <c r="CH25" s="825">
        <v>28213</v>
      </c>
      <c r="CI25" s="825" t="s">
        <v>7172</v>
      </c>
      <c r="CJ25" s="853"/>
      <c r="CK25" s="825">
        <v>29385</v>
      </c>
      <c r="CL25" s="825" t="s">
        <v>831</v>
      </c>
      <c r="CM25" s="853"/>
      <c r="CN25" s="825">
        <v>30391</v>
      </c>
      <c r="CO25" s="825" t="s">
        <v>7480</v>
      </c>
      <c r="CP25" s="853"/>
      <c r="CS25" s="853"/>
      <c r="CV25" s="853"/>
      <c r="CW25" s="825">
        <v>33445</v>
      </c>
      <c r="CX25" s="825" t="s">
        <v>7757</v>
      </c>
      <c r="CY25" s="853"/>
      <c r="CZ25" s="825">
        <v>34215</v>
      </c>
      <c r="DA25" s="825" t="s">
        <v>7873</v>
      </c>
      <c r="DB25" s="853"/>
      <c r="DE25" s="853"/>
      <c r="DF25" s="825">
        <v>36404</v>
      </c>
      <c r="DG25" s="825" t="s">
        <v>8119</v>
      </c>
      <c r="DH25" s="853"/>
      <c r="DK25" s="853"/>
      <c r="DN25" s="853"/>
      <c r="DO25" s="825">
        <v>39363</v>
      </c>
      <c r="DP25" s="825" t="s">
        <v>1238</v>
      </c>
      <c r="DQ25" s="853"/>
      <c r="DR25" s="825">
        <v>40210</v>
      </c>
      <c r="DS25" s="825" t="s">
        <v>8441</v>
      </c>
      <c r="DT25" s="853"/>
      <c r="DW25" s="853"/>
      <c r="DX25" s="825">
        <v>42411</v>
      </c>
      <c r="DY25" s="825" t="s">
        <v>7439</v>
      </c>
      <c r="DZ25" s="853"/>
      <c r="EA25" s="825">
        <v>43367</v>
      </c>
      <c r="EB25" s="825" t="s">
        <v>381</v>
      </c>
      <c r="EC25" s="853"/>
      <c r="EF25" s="853"/>
      <c r="EG25" s="825">
        <v>45429</v>
      </c>
      <c r="EH25" s="825" t="s">
        <v>6381</v>
      </c>
      <c r="EI25" s="853"/>
      <c r="EJ25" s="825">
        <v>46304</v>
      </c>
      <c r="EK25" s="825" t="s">
        <v>8958</v>
      </c>
      <c r="EM25" s="825">
        <v>47324</v>
      </c>
      <c r="EN25" s="825" t="s">
        <v>3588</v>
      </c>
      <c r="EP25" s="854" t="s">
        <v>9265</v>
      </c>
      <c r="EQ25" s="825" t="s">
        <v>3348</v>
      </c>
      <c r="ES25" s="850" t="s">
        <v>1231</v>
      </c>
      <c r="ET25" s="850" t="s">
        <v>3282</v>
      </c>
      <c r="EU25" s="850" t="s">
        <v>1381</v>
      </c>
      <c r="EW25" s="851" t="s">
        <v>1714</v>
      </c>
      <c r="EX25" s="825" t="s">
        <v>1715</v>
      </c>
      <c r="EY25" s="853"/>
      <c r="EZ25" s="851" t="s">
        <v>2227</v>
      </c>
      <c r="FA25" s="825" t="s">
        <v>2682</v>
      </c>
      <c r="FB25" s="853"/>
      <c r="FC25" s="851" t="s">
        <v>2895</v>
      </c>
      <c r="FD25" s="825" t="s">
        <v>2897</v>
      </c>
      <c r="FE25" s="853"/>
      <c r="FF25" s="851" t="s">
        <v>220</v>
      </c>
      <c r="FG25" s="825" t="s">
        <v>3060</v>
      </c>
      <c r="FH25" s="853"/>
      <c r="FI25" s="851" t="s">
        <v>540</v>
      </c>
      <c r="FJ25" s="825" t="s">
        <v>2117</v>
      </c>
      <c r="FK25" s="853"/>
      <c r="FL25" s="851" t="s">
        <v>2863</v>
      </c>
      <c r="FM25" s="825" t="s">
        <v>923</v>
      </c>
      <c r="FN25" s="853"/>
      <c r="FO25" s="851" t="s">
        <v>1934</v>
      </c>
      <c r="FP25" s="825" t="s">
        <v>9641</v>
      </c>
      <c r="FQ25" s="853"/>
      <c r="FR25" s="851" t="s">
        <v>1426</v>
      </c>
      <c r="FS25" s="825" t="s">
        <v>4038</v>
      </c>
      <c r="FT25" s="853"/>
      <c r="FU25" s="851" t="s">
        <v>4245</v>
      </c>
      <c r="FV25" s="825" t="s">
        <v>2852</v>
      </c>
      <c r="FW25" s="853"/>
      <c r="FX25" s="825">
        <v>10424</v>
      </c>
      <c r="FY25" s="825" t="s">
        <v>1196</v>
      </c>
      <c r="FZ25" s="853"/>
      <c r="GA25" s="825">
        <v>11225</v>
      </c>
      <c r="GB25" s="825" t="s">
        <v>4573</v>
      </c>
      <c r="GC25" s="853"/>
      <c r="GD25" s="825">
        <v>12224</v>
      </c>
      <c r="GE25" s="825" t="s">
        <v>4851</v>
      </c>
      <c r="GF25" s="853"/>
      <c r="GG25" s="825">
        <v>13121</v>
      </c>
      <c r="GH25" s="825" t="s">
        <v>5091</v>
      </c>
      <c r="GI25" s="853"/>
      <c r="GJ25" s="825">
        <v>14361</v>
      </c>
      <c r="GK25" s="825" t="s">
        <v>5322</v>
      </c>
      <c r="GL25" s="853"/>
      <c r="GM25" s="825">
        <v>15342</v>
      </c>
      <c r="GN25" s="825" t="s">
        <v>5190</v>
      </c>
      <c r="GO25" s="853"/>
      <c r="GR25" s="853"/>
      <c r="GU25" s="853"/>
      <c r="GX25" s="853"/>
      <c r="GY25" s="825">
        <v>19423</v>
      </c>
      <c r="GZ25" s="825" t="s">
        <v>2466</v>
      </c>
      <c r="HA25" s="853"/>
      <c r="HB25" s="825">
        <v>20304</v>
      </c>
      <c r="HC25" s="825" t="s">
        <v>2696</v>
      </c>
      <c r="HD25" s="853"/>
      <c r="HE25" s="825">
        <v>21221</v>
      </c>
      <c r="HF25" s="825" t="s">
        <v>5050</v>
      </c>
      <c r="HG25" s="853"/>
      <c r="HH25" s="825">
        <v>22226</v>
      </c>
      <c r="HI25" s="825" t="s">
        <v>5210</v>
      </c>
      <c r="HJ25" s="853"/>
      <c r="HK25" s="825">
        <v>23222</v>
      </c>
      <c r="HL25" s="825" t="s">
        <v>6451</v>
      </c>
      <c r="HM25" s="853"/>
      <c r="HN25" s="825">
        <v>24442</v>
      </c>
      <c r="HO25" s="825" t="s">
        <v>6513</v>
      </c>
      <c r="HP25" s="853"/>
      <c r="HS25" s="853"/>
      <c r="HT25" s="825">
        <v>26366</v>
      </c>
      <c r="HU25" s="825" t="s">
        <v>2311</v>
      </c>
      <c r="HV25" s="853"/>
      <c r="HW25" s="825">
        <v>27222</v>
      </c>
      <c r="HX25" s="825" t="s">
        <v>7084</v>
      </c>
      <c r="HY25" s="853"/>
      <c r="HZ25" s="825">
        <v>28222</v>
      </c>
      <c r="IA25" s="825" t="s">
        <v>5559</v>
      </c>
      <c r="IB25" s="853"/>
      <c r="IC25" s="825">
        <v>29385</v>
      </c>
      <c r="ID25" s="825" t="s">
        <v>831</v>
      </c>
      <c r="IE25" s="853"/>
      <c r="IF25" s="825">
        <v>30391</v>
      </c>
      <c r="IG25" s="825" t="s">
        <v>7480</v>
      </c>
      <c r="IH25" s="853"/>
      <c r="IK25" s="853"/>
      <c r="IN25" s="853"/>
      <c r="IO25" s="825">
        <v>33622</v>
      </c>
      <c r="IP25" s="825" t="s">
        <v>7595</v>
      </c>
      <c r="IQ25" s="853"/>
      <c r="IR25" s="825">
        <v>34462</v>
      </c>
      <c r="IS25" s="825" t="s">
        <v>7952</v>
      </c>
      <c r="IT25" s="853"/>
      <c r="IW25" s="853"/>
      <c r="IX25" s="825">
        <v>36404</v>
      </c>
      <c r="IY25" s="825" t="s">
        <v>8119</v>
      </c>
      <c r="IZ25" s="853"/>
      <c r="JC25" s="853"/>
      <c r="JF25" s="853"/>
      <c r="JG25" s="825">
        <v>39363</v>
      </c>
      <c r="JH25" s="825" t="s">
        <v>1238</v>
      </c>
      <c r="JI25" s="853"/>
      <c r="JJ25" s="825">
        <v>40225</v>
      </c>
      <c r="JK25" s="825" t="s">
        <v>8360</v>
      </c>
      <c r="JL25" s="853"/>
      <c r="JO25" s="853"/>
      <c r="JP25" s="825">
        <v>42411</v>
      </c>
      <c r="JQ25" s="825" t="s">
        <v>7439</v>
      </c>
      <c r="JR25" s="853"/>
      <c r="JS25" s="825">
        <v>43423</v>
      </c>
      <c r="JT25" s="825" t="s">
        <v>8761</v>
      </c>
      <c r="JU25" s="853"/>
      <c r="JX25" s="853"/>
      <c r="JY25" s="825">
        <v>45429</v>
      </c>
      <c r="JZ25" s="825" t="s">
        <v>6381</v>
      </c>
      <c r="KA25" s="853"/>
      <c r="KB25" s="825">
        <v>46304</v>
      </c>
      <c r="KC25" s="825" t="s">
        <v>8958</v>
      </c>
      <c r="KE25" s="825">
        <v>47324</v>
      </c>
      <c r="KF25" s="825" t="s">
        <v>3588</v>
      </c>
      <c r="LR25" s="825">
        <v>27125</v>
      </c>
      <c r="LS25" s="825" t="s">
        <v>7023</v>
      </c>
      <c r="MP25" s="854" t="s">
        <v>9265</v>
      </c>
      <c r="MQ25" s="825" t="s">
        <v>3348</v>
      </c>
      <c r="MS25" s="854" t="s">
        <v>9266</v>
      </c>
      <c r="MT25" s="825" t="s">
        <v>7708</v>
      </c>
    </row>
    <row r="26" spans="2:358">
      <c r="B26" s="850" t="s">
        <v>1232</v>
      </c>
      <c r="C26" s="850" t="s">
        <v>1392</v>
      </c>
      <c r="E26" s="851" t="s">
        <v>1642</v>
      </c>
      <c r="F26" s="825" t="s">
        <v>233</v>
      </c>
      <c r="G26" s="853"/>
      <c r="H26" s="851" t="s">
        <v>1762</v>
      </c>
      <c r="I26" s="825" t="s">
        <v>2688</v>
      </c>
      <c r="J26" s="853"/>
      <c r="K26" s="851" t="s">
        <v>2905</v>
      </c>
      <c r="L26" s="825" t="s">
        <v>1901</v>
      </c>
      <c r="M26" s="853"/>
      <c r="N26" s="851" t="s">
        <v>3051</v>
      </c>
      <c r="O26" s="825" t="s">
        <v>1496</v>
      </c>
      <c r="P26" s="853"/>
      <c r="Q26" s="851" t="s">
        <v>3410</v>
      </c>
      <c r="R26" s="825" t="s">
        <v>3412</v>
      </c>
      <c r="S26" s="853"/>
      <c r="T26" s="851" t="s">
        <v>3634</v>
      </c>
      <c r="U26" s="825" t="s">
        <v>3175</v>
      </c>
      <c r="V26" s="853"/>
      <c r="W26" s="851" t="s">
        <v>3803</v>
      </c>
      <c r="X26" s="825" t="s">
        <v>520</v>
      </c>
      <c r="Y26" s="853"/>
      <c r="Z26" s="851" t="s">
        <v>4040</v>
      </c>
      <c r="AA26" s="825" t="s">
        <v>4041</v>
      </c>
      <c r="AB26" s="853"/>
      <c r="AC26" s="851" t="s">
        <v>3708</v>
      </c>
      <c r="AD26" s="825" t="s">
        <v>3156</v>
      </c>
      <c r="AE26" s="853"/>
      <c r="AF26" s="825">
        <v>10425</v>
      </c>
      <c r="AG26" s="825" t="s">
        <v>364</v>
      </c>
      <c r="AH26" s="853"/>
      <c r="AI26" s="825">
        <v>11215</v>
      </c>
      <c r="AJ26" s="825" t="s">
        <v>3616</v>
      </c>
      <c r="AK26" s="853"/>
      <c r="AL26" s="825">
        <v>12219</v>
      </c>
      <c r="AM26" s="825" t="s">
        <v>3882</v>
      </c>
      <c r="AN26" s="853"/>
      <c r="AO26" s="825">
        <v>13122</v>
      </c>
      <c r="AP26" s="825" t="s">
        <v>2320</v>
      </c>
      <c r="AQ26" s="853"/>
      <c r="AR26" s="825">
        <v>14134</v>
      </c>
      <c r="AS26" s="825" t="s">
        <v>5260</v>
      </c>
      <c r="AT26" s="853"/>
      <c r="AU26" s="825">
        <v>15222</v>
      </c>
      <c r="AV26" s="825" t="s">
        <v>5405</v>
      </c>
      <c r="AW26" s="853"/>
      <c r="AZ26" s="853"/>
      <c r="BC26" s="853"/>
      <c r="BF26" s="853"/>
      <c r="BG26" s="825">
        <v>19424</v>
      </c>
      <c r="BH26" s="825" t="s">
        <v>3052</v>
      </c>
      <c r="BI26" s="853"/>
      <c r="BJ26" s="825">
        <v>20305</v>
      </c>
      <c r="BK26" s="825" t="s">
        <v>3230</v>
      </c>
      <c r="BL26" s="853"/>
      <c r="BM26" s="825">
        <v>21302</v>
      </c>
      <c r="BN26" s="825" t="s">
        <v>6152</v>
      </c>
      <c r="BO26" s="853"/>
      <c r="BP26" s="825">
        <v>22221</v>
      </c>
      <c r="BQ26" s="825" t="s">
        <v>6330</v>
      </c>
      <c r="BR26" s="853"/>
      <c r="BS26" s="825">
        <v>23206</v>
      </c>
      <c r="BT26" s="825" t="s">
        <v>6409</v>
      </c>
      <c r="BU26" s="853"/>
      <c r="BV26" s="825">
        <v>24443</v>
      </c>
      <c r="BW26" s="825" t="s">
        <v>6682</v>
      </c>
      <c r="BX26" s="853"/>
      <c r="CA26" s="853"/>
      <c r="CB26" s="825">
        <v>26211</v>
      </c>
      <c r="CC26" s="825" t="s">
        <v>3731</v>
      </c>
      <c r="CD26" s="853"/>
      <c r="CE26" s="825">
        <v>27126</v>
      </c>
      <c r="CF26" s="825" t="s">
        <v>6494</v>
      </c>
      <c r="CG26" s="853"/>
      <c r="CH26" s="825">
        <v>28214</v>
      </c>
      <c r="CI26" s="825" t="s">
        <v>7174</v>
      </c>
      <c r="CJ26" s="853"/>
      <c r="CK26" s="825">
        <v>29386</v>
      </c>
      <c r="CL26" s="825" t="s">
        <v>7384</v>
      </c>
      <c r="CM26" s="853"/>
      <c r="CN26" s="825">
        <v>30392</v>
      </c>
      <c r="CO26" s="825" t="s">
        <v>3003</v>
      </c>
      <c r="CP26" s="853"/>
      <c r="CS26" s="853"/>
      <c r="CV26" s="853"/>
      <c r="CW26" s="825">
        <v>33461</v>
      </c>
      <c r="CX26" s="825" t="s">
        <v>7762</v>
      </c>
      <c r="CY26" s="853"/>
      <c r="CZ26" s="825">
        <v>34302</v>
      </c>
      <c r="DA26" s="825" t="s">
        <v>6232</v>
      </c>
      <c r="DB26" s="853"/>
      <c r="DE26" s="853"/>
      <c r="DF26" s="825">
        <v>36405</v>
      </c>
      <c r="DG26" s="825" t="s">
        <v>960</v>
      </c>
      <c r="DH26" s="853"/>
      <c r="DK26" s="853"/>
      <c r="DN26" s="853"/>
      <c r="DO26" s="825">
        <v>39364</v>
      </c>
      <c r="DP26" s="825" t="s">
        <v>8368</v>
      </c>
      <c r="DQ26" s="853"/>
      <c r="DR26" s="825">
        <v>40211</v>
      </c>
      <c r="DS26" s="825" t="s">
        <v>5117</v>
      </c>
      <c r="DT26" s="853"/>
      <c r="DW26" s="853"/>
      <c r="DZ26" s="853"/>
      <c r="EA26" s="825">
        <v>43368</v>
      </c>
      <c r="EB26" s="825" t="s">
        <v>3770</v>
      </c>
      <c r="EC26" s="853"/>
      <c r="EF26" s="853"/>
      <c r="EG26" s="825">
        <v>45430</v>
      </c>
      <c r="EH26" s="825" t="s">
        <v>8931</v>
      </c>
      <c r="EI26" s="853"/>
      <c r="EJ26" s="825">
        <v>46392</v>
      </c>
      <c r="EK26" s="825" t="s">
        <v>3310</v>
      </c>
      <c r="EM26" s="825">
        <v>47325</v>
      </c>
      <c r="EN26" s="825" t="s">
        <v>1659</v>
      </c>
      <c r="EP26" s="854" t="s">
        <v>9266</v>
      </c>
      <c r="EQ26" s="825" t="s">
        <v>7708</v>
      </c>
      <c r="ES26" s="850" t="s">
        <v>1232</v>
      </c>
      <c r="ET26" s="850" t="s">
        <v>412</v>
      </c>
      <c r="EU26" s="850" t="s">
        <v>1392</v>
      </c>
      <c r="EW26" s="851" t="s">
        <v>1330</v>
      </c>
      <c r="EX26" s="825" t="s">
        <v>478</v>
      </c>
      <c r="EY26" s="853"/>
      <c r="EZ26" s="851" t="s">
        <v>1762</v>
      </c>
      <c r="FA26" s="825" t="s">
        <v>2688</v>
      </c>
      <c r="FB26" s="853"/>
      <c r="FC26" s="851" t="s">
        <v>2905</v>
      </c>
      <c r="FD26" s="825" t="s">
        <v>1901</v>
      </c>
      <c r="FE26" s="853"/>
      <c r="FF26" s="851" t="s">
        <v>1358</v>
      </c>
      <c r="FG26" s="825" t="s">
        <v>16</v>
      </c>
      <c r="FH26" s="853"/>
      <c r="FI26" s="851" t="s">
        <v>3410</v>
      </c>
      <c r="FJ26" s="825" t="s">
        <v>3412</v>
      </c>
      <c r="FK26" s="853"/>
      <c r="FL26" s="851" t="s">
        <v>3634</v>
      </c>
      <c r="FM26" s="825" t="s">
        <v>3175</v>
      </c>
      <c r="FN26" s="853"/>
      <c r="FO26" s="851" t="s">
        <v>3803</v>
      </c>
      <c r="FP26" s="825" t="s">
        <v>520</v>
      </c>
      <c r="FQ26" s="853"/>
      <c r="FR26" s="851" t="s">
        <v>4040</v>
      </c>
      <c r="FS26" s="825" t="s">
        <v>4041</v>
      </c>
      <c r="FT26" s="853"/>
      <c r="FU26" s="851" t="s">
        <v>3708</v>
      </c>
      <c r="FV26" s="825" t="s">
        <v>3156</v>
      </c>
      <c r="FW26" s="853"/>
      <c r="FX26" s="825">
        <v>10425</v>
      </c>
      <c r="FY26" s="825" t="s">
        <v>364</v>
      </c>
      <c r="FZ26" s="853"/>
      <c r="GA26" s="825">
        <v>11227</v>
      </c>
      <c r="GB26" s="825" t="s">
        <v>2719</v>
      </c>
      <c r="GC26" s="853"/>
      <c r="GD26" s="825">
        <v>12225</v>
      </c>
      <c r="GE26" s="825" t="s">
        <v>21</v>
      </c>
      <c r="GF26" s="853"/>
      <c r="GG26" s="825">
        <v>13122</v>
      </c>
      <c r="GH26" s="825" t="s">
        <v>2320</v>
      </c>
      <c r="GI26" s="853"/>
      <c r="GJ26" s="825">
        <v>14362</v>
      </c>
      <c r="GK26" s="825" t="s">
        <v>2760</v>
      </c>
      <c r="GL26" s="853"/>
      <c r="GM26" s="825">
        <v>15361</v>
      </c>
      <c r="GN26" s="825" t="s">
        <v>2021</v>
      </c>
      <c r="GO26" s="853"/>
      <c r="GR26" s="853"/>
      <c r="GU26" s="853"/>
      <c r="GX26" s="853"/>
      <c r="GY26" s="825">
        <v>19424</v>
      </c>
      <c r="GZ26" s="825" t="s">
        <v>3052</v>
      </c>
      <c r="HA26" s="853"/>
      <c r="HB26" s="825">
        <v>20305</v>
      </c>
      <c r="HC26" s="825" t="s">
        <v>3230</v>
      </c>
      <c r="HD26" s="853"/>
      <c r="HE26" s="825">
        <v>21302</v>
      </c>
      <c r="HF26" s="825" t="s">
        <v>6152</v>
      </c>
      <c r="HG26" s="853"/>
      <c r="HH26" s="825">
        <v>22301</v>
      </c>
      <c r="HI26" s="825" t="s">
        <v>145</v>
      </c>
      <c r="HJ26" s="853"/>
      <c r="HK26" s="825">
        <v>23223</v>
      </c>
      <c r="HL26" s="825" t="s">
        <v>5458</v>
      </c>
      <c r="HM26" s="853"/>
      <c r="HN26" s="825">
        <v>24443</v>
      </c>
      <c r="HO26" s="825" t="s">
        <v>6682</v>
      </c>
      <c r="HP26" s="853"/>
      <c r="HS26" s="853"/>
      <c r="HT26" s="825">
        <v>26367</v>
      </c>
      <c r="HU26" s="825" t="s">
        <v>6446</v>
      </c>
      <c r="HV26" s="853"/>
      <c r="HW26" s="825">
        <v>27223</v>
      </c>
      <c r="HX26" s="825" t="s">
        <v>7086</v>
      </c>
      <c r="HY26" s="853"/>
      <c r="HZ26" s="825">
        <v>28223</v>
      </c>
      <c r="IA26" s="825" t="s">
        <v>7196</v>
      </c>
      <c r="IB26" s="853"/>
      <c r="IC26" s="825">
        <v>29386</v>
      </c>
      <c r="ID26" s="825" t="s">
        <v>7384</v>
      </c>
      <c r="IE26" s="853"/>
      <c r="IF26" s="825">
        <v>30392</v>
      </c>
      <c r="IG26" s="825" t="s">
        <v>3003</v>
      </c>
      <c r="IH26" s="853"/>
      <c r="IK26" s="853"/>
      <c r="IN26" s="853"/>
      <c r="IO26" s="825">
        <v>33623</v>
      </c>
      <c r="IP26" s="825" t="s">
        <v>2839</v>
      </c>
      <c r="IQ26" s="853"/>
      <c r="IR26" s="825">
        <v>34545</v>
      </c>
      <c r="IS26" s="825" t="s">
        <v>1060</v>
      </c>
      <c r="IT26" s="853"/>
      <c r="IW26" s="853"/>
      <c r="IX26" s="825">
        <v>36405</v>
      </c>
      <c r="IY26" s="825" t="s">
        <v>960</v>
      </c>
      <c r="IZ26" s="853"/>
      <c r="JC26" s="853"/>
      <c r="JF26" s="853"/>
      <c r="JG26" s="825">
        <v>39364</v>
      </c>
      <c r="JH26" s="825" t="s">
        <v>8368</v>
      </c>
      <c r="JI26" s="853"/>
      <c r="JJ26" s="825">
        <v>40226</v>
      </c>
      <c r="JK26" s="825" t="s">
        <v>1165</v>
      </c>
      <c r="JL26" s="853"/>
      <c r="JO26" s="853"/>
      <c r="JR26" s="853"/>
      <c r="JS26" s="825">
        <v>43424</v>
      </c>
      <c r="JT26" s="825" t="s">
        <v>6326</v>
      </c>
      <c r="JU26" s="853"/>
      <c r="JX26" s="853"/>
      <c r="JY26" s="825">
        <v>45430</v>
      </c>
      <c r="JZ26" s="825" t="s">
        <v>8931</v>
      </c>
      <c r="KA26" s="853"/>
      <c r="KB26" s="825">
        <v>46392</v>
      </c>
      <c r="KC26" s="825" t="s">
        <v>3310</v>
      </c>
      <c r="KE26" s="825">
        <v>47325</v>
      </c>
      <c r="KF26" s="825" t="s">
        <v>1659</v>
      </c>
      <c r="LR26" s="825">
        <v>27126</v>
      </c>
      <c r="LS26" s="825" t="s">
        <v>6494</v>
      </c>
      <c r="MP26" s="854" t="s">
        <v>9266</v>
      </c>
      <c r="MQ26" s="825" t="s">
        <v>7708</v>
      </c>
      <c r="MS26" s="854">
        <v>376</v>
      </c>
      <c r="MT26" s="825" t="s">
        <v>9267</v>
      </c>
    </row>
    <row r="27" spans="2:358">
      <c r="B27" s="850" t="s">
        <v>4</v>
      </c>
      <c r="C27" s="850" t="s">
        <v>1396</v>
      </c>
      <c r="E27" s="851" t="s">
        <v>50</v>
      </c>
      <c r="F27" s="825" t="s">
        <v>1649</v>
      </c>
      <c r="G27" s="853"/>
      <c r="H27" s="851" t="s">
        <v>2702</v>
      </c>
      <c r="I27" s="825" t="s">
        <v>1848</v>
      </c>
      <c r="J27" s="853"/>
      <c r="K27" s="851" t="s">
        <v>2925</v>
      </c>
      <c r="L27" s="825" t="s">
        <v>614</v>
      </c>
      <c r="M27" s="853"/>
      <c r="N27" s="851" t="s">
        <v>1018</v>
      </c>
      <c r="O27" s="825" t="s">
        <v>3053</v>
      </c>
      <c r="P27" s="853"/>
      <c r="Q27" s="851" t="s">
        <v>3523</v>
      </c>
      <c r="R27" s="825" t="s">
        <v>2624</v>
      </c>
      <c r="S27" s="853"/>
      <c r="T27" s="851" t="s">
        <v>3637</v>
      </c>
      <c r="U27" s="825" t="s">
        <v>2387</v>
      </c>
      <c r="V27" s="853"/>
      <c r="W27" s="851" t="s">
        <v>3445</v>
      </c>
      <c r="X27" s="825" t="s">
        <v>3809</v>
      </c>
      <c r="Y27" s="853"/>
      <c r="Z27" s="851" t="s">
        <v>1920</v>
      </c>
      <c r="AA27" s="825" t="s">
        <v>3178</v>
      </c>
      <c r="AB27" s="853"/>
      <c r="AC27" s="851" t="s">
        <v>1053</v>
      </c>
      <c r="AD27" s="825" t="s">
        <v>4259</v>
      </c>
      <c r="AE27" s="853"/>
      <c r="AF27" s="825">
        <v>10426</v>
      </c>
      <c r="AG27" s="825" t="s">
        <v>4057</v>
      </c>
      <c r="AH27" s="853"/>
      <c r="AI27" s="825">
        <v>11216</v>
      </c>
      <c r="AJ27" s="825" t="s">
        <v>2088</v>
      </c>
      <c r="AK27" s="853"/>
      <c r="AL27" s="825">
        <v>12220</v>
      </c>
      <c r="AM27" s="825" t="s">
        <v>4837</v>
      </c>
      <c r="AN27" s="853"/>
      <c r="AO27" s="825">
        <v>13123</v>
      </c>
      <c r="AP27" s="825" t="s">
        <v>293</v>
      </c>
      <c r="AQ27" s="853"/>
      <c r="AR27" s="825">
        <v>14135</v>
      </c>
      <c r="AS27" s="825" t="s">
        <v>933</v>
      </c>
      <c r="AT27" s="853"/>
      <c r="AU27" s="825">
        <v>15223</v>
      </c>
      <c r="AV27" s="825" t="s">
        <v>1722</v>
      </c>
      <c r="AW27" s="853"/>
      <c r="AZ27" s="853"/>
      <c r="BC27" s="853"/>
      <c r="BF27" s="853"/>
      <c r="BG27" s="825">
        <v>19425</v>
      </c>
      <c r="BH27" s="825" t="s">
        <v>1897</v>
      </c>
      <c r="BI27" s="853"/>
      <c r="BJ27" s="825">
        <v>20306</v>
      </c>
      <c r="BK27" s="825" t="s">
        <v>5130</v>
      </c>
      <c r="BL27" s="853"/>
      <c r="BM27" s="825">
        <v>21303</v>
      </c>
      <c r="BN27" s="825" t="s">
        <v>6158</v>
      </c>
      <c r="BO27" s="853"/>
      <c r="BP27" s="825">
        <v>22222</v>
      </c>
      <c r="BQ27" s="825" t="s">
        <v>6332</v>
      </c>
      <c r="BR27" s="853"/>
      <c r="BS27" s="825">
        <v>23207</v>
      </c>
      <c r="BT27" s="825" t="s">
        <v>5035</v>
      </c>
      <c r="BU27" s="853"/>
      <c r="BV27" s="825">
        <v>24461</v>
      </c>
      <c r="BW27" s="825" t="s">
        <v>4677</v>
      </c>
      <c r="BX27" s="853"/>
      <c r="CA27" s="853"/>
      <c r="CB27" s="825">
        <v>26212</v>
      </c>
      <c r="CC27" s="825" t="s">
        <v>6900</v>
      </c>
      <c r="CD27" s="853"/>
      <c r="CE27" s="825">
        <v>27127</v>
      </c>
      <c r="CF27" s="825" t="s">
        <v>1451</v>
      </c>
      <c r="CG27" s="853"/>
      <c r="CH27" s="825">
        <v>28215</v>
      </c>
      <c r="CI27" s="825" t="s">
        <v>4312</v>
      </c>
      <c r="CJ27" s="853"/>
      <c r="CK27" s="825">
        <v>29401</v>
      </c>
      <c r="CL27" s="825" t="s">
        <v>2065</v>
      </c>
      <c r="CM27" s="853"/>
      <c r="CN27" s="825">
        <v>30401</v>
      </c>
      <c r="CO27" s="825" t="s">
        <v>7484</v>
      </c>
      <c r="CP27" s="853"/>
      <c r="CS27" s="853"/>
      <c r="CV27" s="853"/>
      <c r="CW27" s="825">
        <v>33586</v>
      </c>
      <c r="CX27" s="825" t="s">
        <v>7790</v>
      </c>
      <c r="CY27" s="853"/>
      <c r="CZ27" s="825">
        <v>34304</v>
      </c>
      <c r="DA27" s="825" t="s">
        <v>7874</v>
      </c>
      <c r="DB27" s="853"/>
      <c r="DE27" s="853"/>
      <c r="DF27" s="825">
        <v>36468</v>
      </c>
      <c r="DG27" s="825" t="s">
        <v>8154</v>
      </c>
      <c r="DH27" s="853"/>
      <c r="DK27" s="853"/>
      <c r="DN27" s="853"/>
      <c r="DO27" s="825">
        <v>39386</v>
      </c>
      <c r="DP27" s="825" t="s">
        <v>1540</v>
      </c>
      <c r="DQ27" s="853"/>
      <c r="DR27" s="825">
        <v>40212</v>
      </c>
      <c r="DS27" s="825" t="s">
        <v>3546</v>
      </c>
      <c r="DT27" s="853"/>
      <c r="DW27" s="853"/>
      <c r="DZ27" s="853"/>
      <c r="EA27" s="825">
        <v>43369</v>
      </c>
      <c r="EB27" s="825" t="s">
        <v>5036</v>
      </c>
      <c r="EC27" s="853"/>
      <c r="EF27" s="853"/>
      <c r="EG27" s="825">
        <v>45431</v>
      </c>
      <c r="EH27" s="825" t="s">
        <v>8932</v>
      </c>
      <c r="EI27" s="853"/>
      <c r="EJ27" s="825">
        <v>46404</v>
      </c>
      <c r="EK27" s="825" t="s">
        <v>8986</v>
      </c>
      <c r="EM27" s="825">
        <v>47326</v>
      </c>
      <c r="EN27" s="825" t="s">
        <v>4464</v>
      </c>
      <c r="EP27" s="854">
        <v>376</v>
      </c>
      <c r="EQ27" s="825" t="s">
        <v>9267</v>
      </c>
      <c r="ES27" s="850" t="s">
        <v>4</v>
      </c>
      <c r="ET27" s="850" t="s">
        <v>1690</v>
      </c>
      <c r="EU27" s="850" t="s">
        <v>1396</v>
      </c>
      <c r="EW27" s="851" t="s">
        <v>140</v>
      </c>
      <c r="EX27" s="825" t="s">
        <v>1718</v>
      </c>
      <c r="EY27" s="853"/>
      <c r="EZ27" s="851" t="s">
        <v>2702</v>
      </c>
      <c r="FA27" s="825" t="s">
        <v>1848</v>
      </c>
      <c r="FB27" s="853"/>
      <c r="FC27" s="851" t="s">
        <v>2925</v>
      </c>
      <c r="FD27" s="825" t="s">
        <v>614</v>
      </c>
      <c r="FE27" s="853"/>
      <c r="FF27" s="851" t="s">
        <v>2568</v>
      </c>
      <c r="FG27" s="825" t="s">
        <v>3064</v>
      </c>
      <c r="FH27" s="853"/>
      <c r="FI27" s="851" t="s">
        <v>3523</v>
      </c>
      <c r="FJ27" s="825" t="s">
        <v>2624</v>
      </c>
      <c r="FK27" s="853"/>
      <c r="FL27" s="851" t="s">
        <v>3637</v>
      </c>
      <c r="FM27" s="825" t="s">
        <v>2387</v>
      </c>
      <c r="FN27" s="853"/>
      <c r="FO27" s="851" t="s">
        <v>3445</v>
      </c>
      <c r="FP27" s="825" t="s">
        <v>3809</v>
      </c>
      <c r="FQ27" s="853"/>
      <c r="FR27" s="851" t="s">
        <v>1920</v>
      </c>
      <c r="FS27" s="825" t="s">
        <v>3178</v>
      </c>
      <c r="FT27" s="853"/>
      <c r="FU27" s="851" t="s">
        <v>1053</v>
      </c>
      <c r="FV27" s="825" t="s">
        <v>4259</v>
      </c>
      <c r="FW27" s="853"/>
      <c r="FX27" s="825">
        <v>10426</v>
      </c>
      <c r="FY27" s="825" t="s">
        <v>4057</v>
      </c>
      <c r="FZ27" s="853"/>
      <c r="GA27" s="825">
        <v>11228</v>
      </c>
      <c r="GB27" s="825" t="s">
        <v>4585</v>
      </c>
      <c r="GC27" s="853"/>
      <c r="GD27" s="825">
        <v>12226</v>
      </c>
      <c r="GE27" s="825" t="s">
        <v>4860</v>
      </c>
      <c r="GF27" s="853"/>
      <c r="GG27" s="825">
        <v>13123</v>
      </c>
      <c r="GH27" s="825" t="s">
        <v>293</v>
      </c>
      <c r="GI27" s="853"/>
      <c r="GJ27" s="825">
        <v>14363</v>
      </c>
      <c r="GK27" s="825" t="s">
        <v>5326</v>
      </c>
      <c r="GL27" s="853"/>
      <c r="GM27" s="825">
        <v>15385</v>
      </c>
      <c r="GN27" s="825" t="s">
        <v>276</v>
      </c>
      <c r="GO27" s="853"/>
      <c r="GR27" s="853"/>
      <c r="GU27" s="853"/>
      <c r="GX27" s="853"/>
      <c r="GY27" s="825">
        <v>19425</v>
      </c>
      <c r="GZ27" s="825" t="s">
        <v>1897</v>
      </c>
      <c r="HA27" s="853"/>
      <c r="HB27" s="825">
        <v>20306</v>
      </c>
      <c r="HC27" s="825" t="s">
        <v>5130</v>
      </c>
      <c r="HD27" s="853"/>
      <c r="HE27" s="825">
        <v>21303</v>
      </c>
      <c r="HF27" s="825" t="s">
        <v>6158</v>
      </c>
      <c r="HG27" s="853"/>
      <c r="HH27" s="825">
        <v>22302</v>
      </c>
      <c r="HI27" s="825" t="s">
        <v>3067</v>
      </c>
      <c r="HJ27" s="853"/>
      <c r="HK27" s="825">
        <v>23224</v>
      </c>
      <c r="HL27" s="825" t="s">
        <v>6455</v>
      </c>
      <c r="HM27" s="853"/>
      <c r="HN27" s="825">
        <v>24461</v>
      </c>
      <c r="HO27" s="825" t="s">
        <v>4677</v>
      </c>
      <c r="HP27" s="853"/>
      <c r="HS27" s="853"/>
      <c r="HT27" s="825">
        <v>26407</v>
      </c>
      <c r="HU27" s="825" t="s">
        <v>6943</v>
      </c>
      <c r="HV27" s="853"/>
      <c r="HW27" s="825">
        <v>27224</v>
      </c>
      <c r="HX27" s="825" t="s">
        <v>6791</v>
      </c>
      <c r="HY27" s="853"/>
      <c r="HZ27" s="825">
        <v>28224</v>
      </c>
      <c r="IA27" s="825" t="s">
        <v>7200</v>
      </c>
      <c r="IB27" s="853"/>
      <c r="IC27" s="825">
        <v>29401</v>
      </c>
      <c r="ID27" s="825" t="s">
        <v>2065</v>
      </c>
      <c r="IE27" s="853"/>
      <c r="IF27" s="825">
        <v>30401</v>
      </c>
      <c r="IG27" s="825" t="s">
        <v>7484</v>
      </c>
      <c r="IH27" s="853"/>
      <c r="IK27" s="853"/>
      <c r="IN27" s="853"/>
      <c r="IO27" s="825">
        <v>33643</v>
      </c>
      <c r="IP27" s="825" t="s">
        <v>7816</v>
      </c>
      <c r="IQ27" s="853"/>
      <c r="IT27" s="853"/>
      <c r="IW27" s="853"/>
      <c r="IX27" s="825">
        <v>36468</v>
      </c>
      <c r="IY27" s="825" t="s">
        <v>8154</v>
      </c>
      <c r="IZ27" s="853"/>
      <c r="JC27" s="853"/>
      <c r="JF27" s="853"/>
      <c r="JG27" s="825">
        <v>39386</v>
      </c>
      <c r="JH27" s="825" t="s">
        <v>1540</v>
      </c>
      <c r="JI27" s="853"/>
      <c r="JJ27" s="825">
        <v>40227</v>
      </c>
      <c r="JK27" s="825" t="s">
        <v>2802</v>
      </c>
      <c r="JL27" s="853"/>
      <c r="JO27" s="853"/>
      <c r="JR27" s="853"/>
      <c r="JS27" s="825">
        <v>43425</v>
      </c>
      <c r="JT27" s="825" t="s">
        <v>8763</v>
      </c>
      <c r="JU27" s="853"/>
      <c r="JX27" s="853"/>
      <c r="JY27" s="825">
        <v>45431</v>
      </c>
      <c r="JZ27" s="825" t="s">
        <v>8932</v>
      </c>
      <c r="KA27" s="853"/>
      <c r="KB27" s="825">
        <v>46404</v>
      </c>
      <c r="KC27" s="825" t="s">
        <v>8986</v>
      </c>
      <c r="KE27" s="825">
        <v>47326</v>
      </c>
      <c r="KF27" s="825" t="s">
        <v>4464</v>
      </c>
      <c r="LR27" s="825">
        <v>27127</v>
      </c>
      <c r="LS27" s="825" t="s">
        <v>1451</v>
      </c>
      <c r="MP27" s="854">
        <v>376</v>
      </c>
      <c r="MQ27" s="825" t="s">
        <v>9267</v>
      </c>
      <c r="MS27" s="854">
        <v>380</v>
      </c>
      <c r="MT27" s="825" t="s">
        <v>9270</v>
      </c>
    </row>
    <row r="28" spans="2:358">
      <c r="B28" s="850" t="s">
        <v>1104</v>
      </c>
      <c r="C28" s="850" t="s">
        <v>1399</v>
      </c>
      <c r="E28" s="851" t="s">
        <v>1651</v>
      </c>
      <c r="F28" s="825" t="s">
        <v>8</v>
      </c>
      <c r="G28" s="853"/>
      <c r="H28" s="851" t="s">
        <v>2707</v>
      </c>
      <c r="I28" s="825" t="s">
        <v>2713</v>
      </c>
      <c r="J28" s="853"/>
      <c r="K28" s="851" t="s">
        <v>1609</v>
      </c>
      <c r="L28" s="825" t="s">
        <v>1490</v>
      </c>
      <c r="M28" s="853"/>
      <c r="N28" s="851" t="s">
        <v>2177</v>
      </c>
      <c r="O28" s="825" t="s">
        <v>1569</v>
      </c>
      <c r="P28" s="853"/>
      <c r="Q28" s="851" t="s">
        <v>2928</v>
      </c>
      <c r="R28" s="825" t="s">
        <v>87</v>
      </c>
      <c r="S28" s="853"/>
      <c r="T28" s="851" t="s">
        <v>3260</v>
      </c>
      <c r="U28" s="825" t="s">
        <v>3638</v>
      </c>
      <c r="V28" s="853"/>
      <c r="W28" s="851" t="s">
        <v>165</v>
      </c>
      <c r="X28" s="825" t="s">
        <v>3817</v>
      </c>
      <c r="Y28" s="853"/>
      <c r="Z28" s="851" t="s">
        <v>1077</v>
      </c>
      <c r="AA28" s="825" t="s">
        <v>1020</v>
      </c>
      <c r="AB28" s="853"/>
      <c r="AC28" s="851" t="s">
        <v>4092</v>
      </c>
      <c r="AD28" s="825" t="s">
        <v>2444</v>
      </c>
      <c r="AE28" s="853"/>
      <c r="AF28" s="825">
        <v>10428</v>
      </c>
      <c r="AG28" s="825" t="s">
        <v>4421</v>
      </c>
      <c r="AH28" s="853"/>
      <c r="AI28" s="825">
        <v>11217</v>
      </c>
      <c r="AJ28" s="825" t="s">
        <v>28</v>
      </c>
      <c r="AK28" s="853"/>
      <c r="AL28" s="825">
        <v>12221</v>
      </c>
      <c r="AM28" s="825" t="s">
        <v>4839</v>
      </c>
      <c r="AN28" s="853"/>
      <c r="AO28" s="825">
        <v>13201</v>
      </c>
      <c r="AP28" s="825" t="s">
        <v>5097</v>
      </c>
      <c r="AQ28" s="853"/>
      <c r="AR28" s="825">
        <v>14136</v>
      </c>
      <c r="AS28" s="825" t="s">
        <v>5267</v>
      </c>
      <c r="AT28" s="853"/>
      <c r="AU28" s="825">
        <v>15224</v>
      </c>
      <c r="AV28" s="825" t="s">
        <v>2584</v>
      </c>
      <c r="AW28" s="853"/>
      <c r="AZ28" s="853"/>
      <c r="BC28" s="853"/>
      <c r="BF28" s="853"/>
      <c r="BG28" s="825">
        <v>19429</v>
      </c>
      <c r="BH28" s="825" t="s">
        <v>1002</v>
      </c>
      <c r="BI28" s="853"/>
      <c r="BJ28" s="825">
        <v>20307</v>
      </c>
      <c r="BK28" s="825" t="s">
        <v>788</v>
      </c>
      <c r="BL28" s="853"/>
      <c r="BM28" s="825">
        <v>21341</v>
      </c>
      <c r="BN28" s="825" t="s">
        <v>6166</v>
      </c>
      <c r="BO28" s="853"/>
      <c r="BP28" s="825">
        <v>22223</v>
      </c>
      <c r="BQ28" s="825" t="s">
        <v>3947</v>
      </c>
      <c r="BR28" s="853"/>
      <c r="BS28" s="825">
        <v>23208</v>
      </c>
      <c r="BT28" s="825" t="s">
        <v>6415</v>
      </c>
      <c r="BU28" s="853"/>
      <c r="BV28" s="825">
        <v>24470</v>
      </c>
      <c r="BW28" s="825" t="s">
        <v>4843</v>
      </c>
      <c r="BX28" s="853"/>
      <c r="CA28" s="853"/>
      <c r="CB28" s="825">
        <v>26213</v>
      </c>
      <c r="CC28" s="825" t="s">
        <v>5626</v>
      </c>
      <c r="CD28" s="853"/>
      <c r="CE28" s="825">
        <v>27128</v>
      </c>
      <c r="CF28" s="825" t="s">
        <v>7028</v>
      </c>
      <c r="CG28" s="853"/>
      <c r="CH28" s="825">
        <v>28216</v>
      </c>
      <c r="CI28" s="825" t="s">
        <v>7178</v>
      </c>
      <c r="CJ28" s="853"/>
      <c r="CK28" s="825">
        <v>29402</v>
      </c>
      <c r="CL28" s="825" t="s">
        <v>1937</v>
      </c>
      <c r="CM28" s="853"/>
      <c r="CN28" s="825">
        <v>30404</v>
      </c>
      <c r="CO28" s="825" t="s">
        <v>2546</v>
      </c>
      <c r="CP28" s="853"/>
      <c r="CS28" s="853"/>
      <c r="CV28" s="853"/>
      <c r="CW28" s="825">
        <v>33606</v>
      </c>
      <c r="CX28" s="825" t="s">
        <v>6754</v>
      </c>
      <c r="CY28" s="853"/>
      <c r="CZ28" s="825">
        <v>34307</v>
      </c>
      <c r="DA28" s="825" t="s">
        <v>2204</v>
      </c>
      <c r="DB28" s="853"/>
      <c r="DE28" s="853"/>
      <c r="DF28" s="825">
        <v>36489</v>
      </c>
      <c r="DG28" s="825" t="s">
        <v>7009</v>
      </c>
      <c r="DH28" s="853"/>
      <c r="DK28" s="853"/>
      <c r="DN28" s="853"/>
      <c r="DO28" s="825">
        <v>39387</v>
      </c>
      <c r="DP28" s="825" t="s">
        <v>8376</v>
      </c>
      <c r="DQ28" s="853"/>
      <c r="DR28" s="825">
        <v>40213</v>
      </c>
      <c r="DS28" s="825" t="s">
        <v>4485</v>
      </c>
      <c r="DT28" s="853"/>
      <c r="DW28" s="853"/>
      <c r="DZ28" s="853"/>
      <c r="EA28" s="825">
        <v>43403</v>
      </c>
      <c r="EB28" s="825" t="s">
        <v>6996</v>
      </c>
      <c r="EC28" s="853"/>
      <c r="EF28" s="853"/>
      <c r="EG28" s="825">
        <v>45441</v>
      </c>
      <c r="EH28" s="825" t="s">
        <v>232</v>
      </c>
      <c r="EI28" s="853"/>
      <c r="EJ28" s="825">
        <v>46452</v>
      </c>
      <c r="EK28" s="825" t="s">
        <v>4552</v>
      </c>
      <c r="EM28" s="825">
        <v>47327</v>
      </c>
      <c r="EN28" s="825" t="s">
        <v>9086</v>
      </c>
      <c r="EP28" s="854">
        <v>380</v>
      </c>
      <c r="EQ28" s="825" t="s">
        <v>9270</v>
      </c>
      <c r="ES28" s="850" t="s">
        <v>1104</v>
      </c>
      <c r="ET28" s="850" t="s">
        <v>9729</v>
      </c>
      <c r="EU28" s="850" t="s">
        <v>1399</v>
      </c>
      <c r="EW28" s="851" t="s">
        <v>691</v>
      </c>
      <c r="EX28" s="825" t="s">
        <v>1730</v>
      </c>
      <c r="EY28" s="853"/>
      <c r="EZ28" s="851" t="s">
        <v>2707</v>
      </c>
      <c r="FA28" s="825" t="s">
        <v>2713</v>
      </c>
      <c r="FB28" s="853"/>
      <c r="FC28" s="851" t="s">
        <v>1609</v>
      </c>
      <c r="FD28" s="825" t="s">
        <v>1490</v>
      </c>
      <c r="FE28" s="853"/>
      <c r="FF28" s="851" t="s">
        <v>2620</v>
      </c>
      <c r="FG28" s="825" t="s">
        <v>9640</v>
      </c>
      <c r="FH28" s="853"/>
      <c r="FI28" s="851" t="s">
        <v>2928</v>
      </c>
      <c r="FJ28" s="825" t="s">
        <v>87</v>
      </c>
      <c r="FK28" s="853"/>
      <c r="FL28" s="851" t="s">
        <v>3260</v>
      </c>
      <c r="FM28" s="825" t="s">
        <v>3638</v>
      </c>
      <c r="FN28" s="853"/>
      <c r="FO28" s="851" t="s">
        <v>165</v>
      </c>
      <c r="FP28" s="825" t="s">
        <v>3817</v>
      </c>
      <c r="FQ28" s="853"/>
      <c r="FR28" s="851" t="s">
        <v>1077</v>
      </c>
      <c r="FS28" s="825" t="s">
        <v>1020</v>
      </c>
      <c r="FT28" s="853"/>
      <c r="FU28" s="851" t="s">
        <v>4092</v>
      </c>
      <c r="FV28" s="825" t="s">
        <v>2444</v>
      </c>
      <c r="FW28" s="853"/>
      <c r="FX28" s="825">
        <v>10428</v>
      </c>
      <c r="FY28" s="825" t="s">
        <v>4421</v>
      </c>
      <c r="FZ28" s="853"/>
      <c r="GA28" s="825">
        <v>11229</v>
      </c>
      <c r="GB28" s="825" t="s">
        <v>4591</v>
      </c>
      <c r="GC28" s="853"/>
      <c r="GD28" s="825">
        <v>12227</v>
      </c>
      <c r="GE28" s="825" t="s">
        <v>4864</v>
      </c>
      <c r="GF28" s="853"/>
      <c r="GG28" s="825">
        <v>13201</v>
      </c>
      <c r="GH28" s="825" t="s">
        <v>5097</v>
      </c>
      <c r="GI28" s="853"/>
      <c r="GJ28" s="825">
        <v>14364</v>
      </c>
      <c r="GK28" s="825" t="s">
        <v>5327</v>
      </c>
      <c r="GL28" s="853"/>
      <c r="GM28" s="825">
        <v>15405</v>
      </c>
      <c r="GN28" s="825" t="s">
        <v>3356</v>
      </c>
      <c r="GO28" s="853"/>
      <c r="GR28" s="853"/>
      <c r="GU28" s="853"/>
      <c r="GX28" s="853"/>
      <c r="GY28" s="825">
        <v>19429</v>
      </c>
      <c r="GZ28" s="825" t="s">
        <v>1002</v>
      </c>
      <c r="HA28" s="853"/>
      <c r="HB28" s="825">
        <v>20307</v>
      </c>
      <c r="HC28" s="825" t="s">
        <v>788</v>
      </c>
      <c r="HD28" s="853"/>
      <c r="HE28" s="825">
        <v>21341</v>
      </c>
      <c r="HF28" s="825" t="s">
        <v>6166</v>
      </c>
      <c r="HG28" s="853"/>
      <c r="HH28" s="825">
        <v>22304</v>
      </c>
      <c r="HI28" s="825" t="s">
        <v>6335</v>
      </c>
      <c r="HJ28" s="853"/>
      <c r="HK28" s="825">
        <v>23225</v>
      </c>
      <c r="HL28" s="825" t="s">
        <v>3921</v>
      </c>
      <c r="HM28" s="853"/>
      <c r="HN28" s="825">
        <v>24470</v>
      </c>
      <c r="HO28" s="825" t="s">
        <v>4843</v>
      </c>
      <c r="HP28" s="853"/>
      <c r="HS28" s="853"/>
      <c r="HT28" s="825">
        <v>26463</v>
      </c>
      <c r="HU28" s="825" t="s">
        <v>6958</v>
      </c>
      <c r="HV28" s="853"/>
      <c r="HW28" s="825">
        <v>27225</v>
      </c>
      <c r="HX28" s="825" t="s">
        <v>3896</v>
      </c>
      <c r="HY28" s="853"/>
      <c r="HZ28" s="825">
        <v>28225</v>
      </c>
      <c r="IA28" s="825" t="s">
        <v>7204</v>
      </c>
      <c r="IB28" s="853"/>
      <c r="IC28" s="825">
        <v>29402</v>
      </c>
      <c r="ID28" s="825" t="s">
        <v>1937</v>
      </c>
      <c r="IE28" s="853"/>
      <c r="IF28" s="825">
        <v>30404</v>
      </c>
      <c r="IG28" s="825" t="s">
        <v>2546</v>
      </c>
      <c r="IH28" s="853"/>
      <c r="IK28" s="853"/>
      <c r="IN28" s="853"/>
      <c r="IO28" s="825">
        <v>33663</v>
      </c>
      <c r="IP28" s="825" t="s">
        <v>7828</v>
      </c>
      <c r="IQ28" s="853"/>
      <c r="IT28" s="853"/>
      <c r="IW28" s="853"/>
      <c r="IX28" s="825">
        <v>36489</v>
      </c>
      <c r="IY28" s="825" t="s">
        <v>7009</v>
      </c>
      <c r="IZ28" s="853"/>
      <c r="JC28" s="853"/>
      <c r="JF28" s="853"/>
      <c r="JG28" s="825">
        <v>39387</v>
      </c>
      <c r="JH28" s="825" t="s">
        <v>8376</v>
      </c>
      <c r="JI28" s="853"/>
      <c r="JJ28" s="825">
        <v>40228</v>
      </c>
      <c r="JK28" s="825" t="s">
        <v>8457</v>
      </c>
      <c r="JL28" s="853"/>
      <c r="JO28" s="853"/>
      <c r="JR28" s="853"/>
      <c r="JS28" s="825">
        <v>43428</v>
      </c>
      <c r="JT28" s="825" t="s">
        <v>2780</v>
      </c>
      <c r="JU28" s="853"/>
      <c r="JX28" s="853"/>
      <c r="JY28" s="825">
        <v>45441</v>
      </c>
      <c r="JZ28" s="825" t="s">
        <v>232</v>
      </c>
      <c r="KA28" s="853"/>
      <c r="KB28" s="825">
        <v>46452</v>
      </c>
      <c r="KC28" s="825" t="s">
        <v>4552</v>
      </c>
      <c r="KE28" s="825">
        <v>47327</v>
      </c>
      <c r="KF28" s="825" t="s">
        <v>9086</v>
      </c>
      <c r="LR28" s="825">
        <v>27128</v>
      </c>
      <c r="LS28" s="825" t="s">
        <v>7028</v>
      </c>
      <c r="MP28" s="854">
        <v>380</v>
      </c>
      <c r="MQ28" s="825" t="s">
        <v>9270</v>
      </c>
      <c r="MS28" s="854">
        <v>368</v>
      </c>
      <c r="MT28" s="825" t="s">
        <v>9272</v>
      </c>
    </row>
    <row r="29" spans="2:358">
      <c r="B29" s="850" t="s">
        <v>1233</v>
      </c>
      <c r="C29" s="850" t="s">
        <v>607</v>
      </c>
      <c r="E29" s="851" t="s">
        <v>1133</v>
      </c>
      <c r="F29" s="825" t="s">
        <v>1390</v>
      </c>
      <c r="G29" s="853"/>
      <c r="H29" s="851" t="s">
        <v>596</v>
      </c>
      <c r="I29" s="825" t="s">
        <v>1157</v>
      </c>
      <c r="J29" s="853"/>
      <c r="K29" s="851" t="s">
        <v>2927</v>
      </c>
      <c r="L29" s="825" t="s">
        <v>543</v>
      </c>
      <c r="M29" s="853"/>
      <c r="N29" s="851" t="s">
        <v>394</v>
      </c>
      <c r="O29" s="825" t="s">
        <v>3056</v>
      </c>
      <c r="P29" s="853"/>
      <c r="Q29" s="851" t="s">
        <v>810</v>
      </c>
      <c r="R29" s="825" t="s">
        <v>3553</v>
      </c>
      <c r="S29" s="853"/>
      <c r="T29" s="851" t="s">
        <v>3641</v>
      </c>
      <c r="U29" s="825" t="s">
        <v>3644</v>
      </c>
      <c r="V29" s="853"/>
      <c r="W29" s="851" t="s">
        <v>1844</v>
      </c>
      <c r="X29" s="825" t="s">
        <v>3823</v>
      </c>
      <c r="Y29" s="853"/>
      <c r="Z29" s="851" t="s">
        <v>4043</v>
      </c>
      <c r="AA29" s="825" t="s">
        <v>4045</v>
      </c>
      <c r="AB29" s="853"/>
      <c r="AC29" s="851" t="s">
        <v>4286</v>
      </c>
      <c r="AD29" s="825" t="s">
        <v>4287</v>
      </c>
      <c r="AE29" s="853"/>
      <c r="AF29" s="825">
        <v>10429</v>
      </c>
      <c r="AG29" s="825" t="s">
        <v>3371</v>
      </c>
      <c r="AH29" s="853"/>
      <c r="AI29" s="825">
        <v>11218</v>
      </c>
      <c r="AJ29" s="825" t="s">
        <v>368</v>
      </c>
      <c r="AK29" s="853"/>
      <c r="AL29" s="825">
        <v>12222</v>
      </c>
      <c r="AM29" s="825" t="s">
        <v>4841</v>
      </c>
      <c r="AN29" s="853"/>
      <c r="AO29" s="825">
        <v>13202</v>
      </c>
      <c r="AP29" s="825" t="s">
        <v>5102</v>
      </c>
      <c r="AQ29" s="853"/>
      <c r="AR29" s="825">
        <v>14137</v>
      </c>
      <c r="AS29" s="825" t="s">
        <v>5273</v>
      </c>
      <c r="AT29" s="853"/>
      <c r="AU29" s="825">
        <v>15225</v>
      </c>
      <c r="AV29" s="825" t="s">
        <v>4759</v>
      </c>
      <c r="AW29" s="853"/>
      <c r="AZ29" s="853"/>
      <c r="BC29" s="853"/>
      <c r="BF29" s="853"/>
      <c r="BG29" s="825">
        <v>19430</v>
      </c>
      <c r="BH29" s="825" t="s">
        <v>3986</v>
      </c>
      <c r="BI29" s="853"/>
      <c r="BJ29" s="825">
        <v>20309</v>
      </c>
      <c r="BK29" s="825" t="s">
        <v>5993</v>
      </c>
      <c r="BL29" s="853"/>
      <c r="BM29" s="825">
        <v>21361</v>
      </c>
      <c r="BN29" s="825" t="s">
        <v>4046</v>
      </c>
      <c r="BO29" s="853"/>
      <c r="BP29" s="825">
        <v>22224</v>
      </c>
      <c r="BQ29" s="825" t="s">
        <v>6192</v>
      </c>
      <c r="BR29" s="853"/>
      <c r="BS29" s="825">
        <v>23209</v>
      </c>
      <c r="BT29" s="825" t="s">
        <v>6417</v>
      </c>
      <c r="BU29" s="853"/>
      <c r="BV29" s="825">
        <v>24471</v>
      </c>
      <c r="BW29" s="825" t="s">
        <v>6711</v>
      </c>
      <c r="BX29" s="853"/>
      <c r="CA29" s="853"/>
      <c r="CB29" s="825">
        <v>26214</v>
      </c>
      <c r="CC29" s="825" t="s">
        <v>6904</v>
      </c>
      <c r="CD29" s="853"/>
      <c r="CE29" s="825">
        <v>27141</v>
      </c>
      <c r="CF29" s="825" t="s">
        <v>1999</v>
      </c>
      <c r="CG29" s="853"/>
      <c r="CH29" s="825">
        <v>28217</v>
      </c>
      <c r="CI29" s="825" t="s">
        <v>1635</v>
      </c>
      <c r="CJ29" s="853"/>
      <c r="CK29" s="825">
        <v>29424</v>
      </c>
      <c r="CL29" s="825" t="s">
        <v>7389</v>
      </c>
      <c r="CM29" s="853"/>
      <c r="CN29" s="825">
        <v>30406</v>
      </c>
      <c r="CO29" s="825" t="s">
        <v>4634</v>
      </c>
      <c r="CP29" s="853"/>
      <c r="CS29" s="853"/>
      <c r="CV29" s="853"/>
      <c r="CW29" s="825">
        <v>33622</v>
      </c>
      <c r="CX29" s="825" t="s">
        <v>7595</v>
      </c>
      <c r="CY29" s="853"/>
      <c r="CZ29" s="825">
        <v>34309</v>
      </c>
      <c r="DA29" s="825" t="s">
        <v>7878</v>
      </c>
      <c r="DB29" s="853"/>
      <c r="DE29" s="853"/>
      <c r="DH29" s="853"/>
      <c r="DK29" s="853"/>
      <c r="DN29" s="853"/>
      <c r="DO29" s="825">
        <v>39401</v>
      </c>
      <c r="DP29" s="825" t="s">
        <v>237</v>
      </c>
      <c r="DQ29" s="853"/>
      <c r="DR29" s="825">
        <v>40214</v>
      </c>
      <c r="DS29" s="825" t="s">
        <v>2409</v>
      </c>
      <c r="DT29" s="853"/>
      <c r="DW29" s="853"/>
      <c r="DZ29" s="853"/>
      <c r="EA29" s="825">
        <v>43404</v>
      </c>
      <c r="EB29" s="825" t="s">
        <v>5791</v>
      </c>
      <c r="EC29" s="853"/>
      <c r="EF29" s="853"/>
      <c r="EG29" s="825">
        <v>45442</v>
      </c>
      <c r="EH29" s="825" t="s">
        <v>8934</v>
      </c>
      <c r="EI29" s="853"/>
      <c r="EJ29" s="825">
        <v>46468</v>
      </c>
      <c r="EK29" s="825" t="s">
        <v>9661</v>
      </c>
      <c r="EM29" s="825">
        <v>47328</v>
      </c>
      <c r="EN29" s="825" t="s">
        <v>9087</v>
      </c>
      <c r="EP29" s="854">
        <v>368</v>
      </c>
      <c r="EQ29" s="825" t="s">
        <v>9272</v>
      </c>
      <c r="ES29" s="850" t="s">
        <v>1233</v>
      </c>
      <c r="ET29" s="850" t="s">
        <v>9730</v>
      </c>
      <c r="EU29" s="850" t="s">
        <v>607</v>
      </c>
      <c r="EW29" s="851" t="s">
        <v>1731</v>
      </c>
      <c r="EX29" s="825" t="s">
        <v>1736</v>
      </c>
      <c r="EY29" s="853"/>
      <c r="EZ29" s="851" t="s">
        <v>596</v>
      </c>
      <c r="FA29" s="825" t="s">
        <v>1157</v>
      </c>
      <c r="FB29" s="853"/>
      <c r="FC29" s="851" t="s">
        <v>2927</v>
      </c>
      <c r="FD29" s="825" t="s">
        <v>543</v>
      </c>
      <c r="FE29" s="853"/>
      <c r="FF29" s="851" t="s">
        <v>3065</v>
      </c>
      <c r="FG29" s="825" t="s">
        <v>2694</v>
      </c>
      <c r="FH29" s="853"/>
      <c r="FI29" s="851" t="s">
        <v>810</v>
      </c>
      <c r="FJ29" s="825" t="s">
        <v>3553</v>
      </c>
      <c r="FK29" s="853"/>
      <c r="FL29" s="851" t="s">
        <v>3641</v>
      </c>
      <c r="FM29" s="825" t="s">
        <v>3644</v>
      </c>
      <c r="FN29" s="853"/>
      <c r="FO29" s="851" t="s">
        <v>1844</v>
      </c>
      <c r="FP29" s="825" t="s">
        <v>3823</v>
      </c>
      <c r="FQ29" s="853"/>
      <c r="FR29" s="851" t="s">
        <v>4043</v>
      </c>
      <c r="FS29" s="825" t="s">
        <v>4045</v>
      </c>
      <c r="FT29" s="853"/>
      <c r="FU29" s="851" t="s">
        <v>4286</v>
      </c>
      <c r="FV29" s="825" t="s">
        <v>4287</v>
      </c>
      <c r="FW29" s="853"/>
      <c r="FX29" s="825">
        <v>10429</v>
      </c>
      <c r="FY29" s="825" t="s">
        <v>3371</v>
      </c>
      <c r="FZ29" s="853"/>
      <c r="GA29" s="825">
        <v>11230</v>
      </c>
      <c r="GB29" s="825" t="s">
        <v>4468</v>
      </c>
      <c r="GC29" s="853"/>
      <c r="GD29" s="825">
        <v>12228</v>
      </c>
      <c r="GE29" s="825" t="s">
        <v>1475</v>
      </c>
      <c r="GF29" s="853"/>
      <c r="GG29" s="825">
        <v>13202</v>
      </c>
      <c r="GH29" s="825" t="s">
        <v>5102</v>
      </c>
      <c r="GI29" s="853"/>
      <c r="GJ29" s="825">
        <v>14366</v>
      </c>
      <c r="GK29" s="825" t="s">
        <v>5328</v>
      </c>
      <c r="GL29" s="853"/>
      <c r="GM29" s="825">
        <v>15461</v>
      </c>
      <c r="GN29" s="825" t="s">
        <v>5504</v>
      </c>
      <c r="GO29" s="853"/>
      <c r="GR29" s="853"/>
      <c r="GU29" s="853"/>
      <c r="GX29" s="853"/>
      <c r="GY29" s="825">
        <v>19430</v>
      </c>
      <c r="GZ29" s="825" t="s">
        <v>3986</v>
      </c>
      <c r="HA29" s="853"/>
      <c r="HB29" s="825">
        <v>20309</v>
      </c>
      <c r="HC29" s="825" t="s">
        <v>5993</v>
      </c>
      <c r="HD29" s="853"/>
      <c r="HE29" s="825">
        <v>21361</v>
      </c>
      <c r="HF29" s="825" t="s">
        <v>4046</v>
      </c>
      <c r="HG29" s="853"/>
      <c r="HH29" s="825">
        <v>22305</v>
      </c>
      <c r="HI29" s="825" t="s">
        <v>3391</v>
      </c>
      <c r="HJ29" s="853"/>
      <c r="HK29" s="825">
        <v>23226</v>
      </c>
      <c r="HL29" s="825" t="s">
        <v>6460</v>
      </c>
      <c r="HM29" s="853"/>
      <c r="HN29" s="825">
        <v>24471</v>
      </c>
      <c r="HO29" s="825" t="s">
        <v>6711</v>
      </c>
      <c r="HP29" s="853"/>
      <c r="HS29" s="853"/>
      <c r="HT29" s="825">
        <v>26465</v>
      </c>
      <c r="HU29" s="825" t="s">
        <v>6961</v>
      </c>
      <c r="HV29" s="853"/>
      <c r="HW29" s="825">
        <v>27226</v>
      </c>
      <c r="HX29" s="825" t="s">
        <v>7092</v>
      </c>
      <c r="HY29" s="853"/>
      <c r="HZ29" s="825">
        <v>28226</v>
      </c>
      <c r="IA29" s="825" t="s">
        <v>7207</v>
      </c>
      <c r="IB29" s="853"/>
      <c r="IC29" s="825">
        <v>29424</v>
      </c>
      <c r="ID29" s="825" t="s">
        <v>7389</v>
      </c>
      <c r="IE29" s="853"/>
      <c r="IF29" s="825">
        <v>30406</v>
      </c>
      <c r="IG29" s="825" t="s">
        <v>4634</v>
      </c>
      <c r="IH29" s="853"/>
      <c r="IK29" s="853"/>
      <c r="IN29" s="853"/>
      <c r="IO29" s="825">
        <v>33666</v>
      </c>
      <c r="IP29" s="825" t="s">
        <v>7488</v>
      </c>
      <c r="IQ29" s="853"/>
      <c r="IT29" s="853"/>
      <c r="IW29" s="853"/>
      <c r="IZ29" s="853"/>
      <c r="JC29" s="853"/>
      <c r="JF29" s="853"/>
      <c r="JG29" s="825">
        <v>39401</v>
      </c>
      <c r="JH29" s="825" t="s">
        <v>237</v>
      </c>
      <c r="JI29" s="853"/>
      <c r="JJ29" s="825">
        <v>40229</v>
      </c>
      <c r="JK29" s="825" t="s">
        <v>8458</v>
      </c>
      <c r="JL29" s="853"/>
      <c r="JO29" s="853"/>
      <c r="JR29" s="853"/>
      <c r="JS29" s="825">
        <v>43432</v>
      </c>
      <c r="JT29" s="825" t="s">
        <v>1207</v>
      </c>
      <c r="JU29" s="853"/>
      <c r="JX29" s="853"/>
      <c r="JY29" s="825">
        <v>45442</v>
      </c>
      <c r="JZ29" s="825" t="s">
        <v>8934</v>
      </c>
      <c r="KA29" s="853"/>
      <c r="KB29" s="825">
        <v>46468</v>
      </c>
      <c r="KC29" s="825" t="s">
        <v>9661</v>
      </c>
      <c r="KE29" s="825">
        <v>47328</v>
      </c>
      <c r="KF29" s="825" t="s">
        <v>9087</v>
      </c>
      <c r="MP29" s="854">
        <v>368</v>
      </c>
      <c r="MQ29" s="825" t="s">
        <v>9272</v>
      </c>
      <c r="MS29" s="854">
        <v>364</v>
      </c>
      <c r="MT29" s="825" t="s">
        <v>4879</v>
      </c>
    </row>
    <row r="30" spans="2:358">
      <c r="B30" s="850" t="s">
        <v>1240</v>
      </c>
      <c r="C30" s="850" t="s">
        <v>1409</v>
      </c>
      <c r="E30" s="851" t="s">
        <v>332</v>
      </c>
      <c r="F30" s="825" t="s">
        <v>213</v>
      </c>
      <c r="G30" s="853"/>
      <c r="H30" s="851" t="s">
        <v>1225</v>
      </c>
      <c r="I30" s="825" t="s">
        <v>2456</v>
      </c>
      <c r="J30" s="853"/>
      <c r="K30" s="851" t="s">
        <v>190</v>
      </c>
      <c r="L30" s="825" t="s">
        <v>653</v>
      </c>
      <c r="M30" s="853"/>
      <c r="N30" s="851" t="s">
        <v>220</v>
      </c>
      <c r="O30" s="825" t="s">
        <v>3060</v>
      </c>
      <c r="P30" s="853"/>
      <c r="S30" s="853"/>
      <c r="T30" s="851" t="s">
        <v>3646</v>
      </c>
      <c r="U30" s="825" t="s">
        <v>2420</v>
      </c>
      <c r="V30" s="853"/>
      <c r="W30" s="851" t="s">
        <v>2857</v>
      </c>
      <c r="X30" s="825" t="s">
        <v>3824</v>
      </c>
      <c r="Y30" s="853"/>
      <c r="Z30" s="851" t="s">
        <v>4048</v>
      </c>
      <c r="AA30" s="825" t="s">
        <v>2482</v>
      </c>
      <c r="AB30" s="853"/>
      <c r="AE30" s="853"/>
      <c r="AF30" s="825">
        <v>10443</v>
      </c>
      <c r="AG30" s="825" t="s">
        <v>4430</v>
      </c>
      <c r="AH30" s="853"/>
      <c r="AI30" s="825">
        <v>11219</v>
      </c>
      <c r="AJ30" s="825" t="s">
        <v>4546</v>
      </c>
      <c r="AK30" s="853"/>
      <c r="AL30" s="825">
        <v>12223</v>
      </c>
      <c r="AM30" s="825" t="s">
        <v>4847</v>
      </c>
      <c r="AN30" s="853"/>
      <c r="AO30" s="825">
        <v>13203</v>
      </c>
      <c r="AP30" s="825" t="s">
        <v>2155</v>
      </c>
      <c r="AQ30" s="853"/>
      <c r="AR30" s="825">
        <v>14151</v>
      </c>
      <c r="AS30" s="825" t="s">
        <v>4223</v>
      </c>
      <c r="AT30" s="853"/>
      <c r="AU30" s="825">
        <v>15226</v>
      </c>
      <c r="AV30" s="825" t="s">
        <v>5411</v>
      </c>
      <c r="AW30" s="853"/>
      <c r="AZ30" s="853"/>
      <c r="BC30" s="853"/>
      <c r="BF30" s="853"/>
      <c r="BG30" s="825">
        <v>19442</v>
      </c>
      <c r="BH30" s="825" t="s">
        <v>764</v>
      </c>
      <c r="BI30" s="853"/>
      <c r="BJ30" s="825">
        <v>20321</v>
      </c>
      <c r="BK30" s="825" t="s">
        <v>5671</v>
      </c>
      <c r="BL30" s="853"/>
      <c r="BM30" s="825">
        <v>21362</v>
      </c>
      <c r="BN30" s="825" t="s">
        <v>6157</v>
      </c>
      <c r="BO30" s="853"/>
      <c r="BP30" s="825">
        <v>22225</v>
      </c>
      <c r="BQ30" s="825" t="s">
        <v>4060</v>
      </c>
      <c r="BR30" s="853"/>
      <c r="BS30" s="825">
        <v>23210</v>
      </c>
      <c r="BT30" s="825" t="s">
        <v>3177</v>
      </c>
      <c r="BU30" s="853"/>
      <c r="BV30" s="825">
        <v>24472</v>
      </c>
      <c r="BW30" s="825" t="s">
        <v>395</v>
      </c>
      <c r="BX30" s="853"/>
      <c r="CA30" s="853"/>
      <c r="CB30" s="825">
        <v>26303</v>
      </c>
      <c r="CC30" s="825" t="s">
        <v>6907</v>
      </c>
      <c r="CD30" s="853"/>
      <c r="CE30" s="825">
        <v>27142</v>
      </c>
      <c r="CF30" s="825" t="s">
        <v>7034</v>
      </c>
      <c r="CG30" s="853"/>
      <c r="CH30" s="825">
        <v>28218</v>
      </c>
      <c r="CI30" s="825" t="s">
        <v>6048</v>
      </c>
      <c r="CJ30" s="853"/>
      <c r="CK30" s="825">
        <v>29425</v>
      </c>
      <c r="CL30" s="825" t="s">
        <v>5482</v>
      </c>
      <c r="CM30" s="853"/>
      <c r="CN30" s="825">
        <v>30421</v>
      </c>
      <c r="CO30" s="825" t="s">
        <v>7497</v>
      </c>
      <c r="CP30" s="853"/>
      <c r="CS30" s="853"/>
      <c r="CV30" s="853"/>
      <c r="CW30" s="825">
        <v>33623</v>
      </c>
      <c r="CX30" s="825" t="s">
        <v>2839</v>
      </c>
      <c r="CY30" s="853"/>
      <c r="CZ30" s="825">
        <v>34368</v>
      </c>
      <c r="DA30" s="825" t="s">
        <v>7909</v>
      </c>
      <c r="DB30" s="853"/>
      <c r="DE30" s="853"/>
      <c r="DH30" s="853"/>
      <c r="DK30" s="853"/>
      <c r="DN30" s="853"/>
      <c r="DO30" s="825">
        <v>39402</v>
      </c>
      <c r="DP30" s="825" t="s">
        <v>8379</v>
      </c>
      <c r="DQ30" s="853"/>
      <c r="DR30" s="825">
        <v>40215</v>
      </c>
      <c r="DS30" s="825" t="s">
        <v>7486</v>
      </c>
      <c r="DT30" s="853"/>
      <c r="DW30" s="853"/>
      <c r="DZ30" s="853"/>
      <c r="EA30" s="825">
        <v>43423</v>
      </c>
      <c r="EB30" s="825" t="s">
        <v>8761</v>
      </c>
      <c r="EC30" s="853"/>
      <c r="EF30" s="853"/>
      <c r="EG30" s="825">
        <v>45443</v>
      </c>
      <c r="EH30" s="825" t="s">
        <v>9200</v>
      </c>
      <c r="EI30" s="853"/>
      <c r="EJ30" s="825">
        <v>46482</v>
      </c>
      <c r="EK30" s="825" t="s">
        <v>3759</v>
      </c>
      <c r="EM30" s="825">
        <v>47329</v>
      </c>
      <c r="EN30" s="825" t="s">
        <v>5240</v>
      </c>
      <c r="EP30" s="854">
        <v>364</v>
      </c>
      <c r="EQ30" s="825" t="s">
        <v>4879</v>
      </c>
      <c r="ES30" s="850" t="s">
        <v>1240</v>
      </c>
      <c r="ET30" s="850" t="s">
        <v>9732</v>
      </c>
      <c r="EU30" s="850" t="s">
        <v>1409</v>
      </c>
      <c r="EW30" s="851" t="s">
        <v>1742</v>
      </c>
      <c r="EX30" s="825" t="s">
        <v>1395</v>
      </c>
      <c r="EY30" s="853"/>
      <c r="EZ30" s="851" t="s">
        <v>1225</v>
      </c>
      <c r="FA30" s="825" t="s">
        <v>2456</v>
      </c>
      <c r="FB30" s="853"/>
      <c r="FC30" s="851" t="s">
        <v>190</v>
      </c>
      <c r="FD30" s="825" t="s">
        <v>653</v>
      </c>
      <c r="FE30" s="853"/>
      <c r="FF30" s="851" t="s">
        <v>384</v>
      </c>
      <c r="FG30" s="825" t="s">
        <v>2275</v>
      </c>
      <c r="FH30" s="853"/>
      <c r="FK30" s="853"/>
      <c r="FL30" s="851" t="s">
        <v>3646</v>
      </c>
      <c r="FM30" s="825" t="s">
        <v>2420</v>
      </c>
      <c r="FN30" s="853"/>
      <c r="FO30" s="851" t="s">
        <v>2857</v>
      </c>
      <c r="FP30" s="825" t="s">
        <v>3824</v>
      </c>
      <c r="FQ30" s="853"/>
      <c r="FR30" s="851" t="s">
        <v>4048</v>
      </c>
      <c r="FS30" s="825" t="s">
        <v>2482</v>
      </c>
      <c r="FT30" s="853"/>
      <c r="FW30" s="853"/>
      <c r="FX30" s="825">
        <v>10443</v>
      </c>
      <c r="FY30" s="825" t="s">
        <v>4430</v>
      </c>
      <c r="FZ30" s="853"/>
      <c r="GA30" s="825">
        <v>11231</v>
      </c>
      <c r="GB30" s="825" t="s">
        <v>4595</v>
      </c>
      <c r="GC30" s="853"/>
      <c r="GD30" s="825">
        <v>12229</v>
      </c>
      <c r="GE30" s="825" t="s">
        <v>517</v>
      </c>
      <c r="GF30" s="853"/>
      <c r="GG30" s="825">
        <v>13203</v>
      </c>
      <c r="GH30" s="825" t="s">
        <v>2155</v>
      </c>
      <c r="GI30" s="853"/>
      <c r="GJ30" s="825">
        <v>14382</v>
      </c>
      <c r="GK30" s="825" t="s">
        <v>1563</v>
      </c>
      <c r="GL30" s="853"/>
      <c r="GM30" s="825">
        <v>15482</v>
      </c>
      <c r="GN30" s="825" t="s">
        <v>3694</v>
      </c>
      <c r="GO30" s="853"/>
      <c r="GR30" s="853"/>
      <c r="GU30" s="853"/>
      <c r="GX30" s="853"/>
      <c r="GY30" s="825">
        <v>19442</v>
      </c>
      <c r="GZ30" s="825" t="s">
        <v>764</v>
      </c>
      <c r="HA30" s="853"/>
      <c r="HB30" s="825">
        <v>20321</v>
      </c>
      <c r="HC30" s="825" t="s">
        <v>5671</v>
      </c>
      <c r="HD30" s="853"/>
      <c r="HE30" s="825">
        <v>21362</v>
      </c>
      <c r="HF30" s="825" t="s">
        <v>6157</v>
      </c>
      <c r="HG30" s="853"/>
      <c r="HH30" s="825">
        <v>22306</v>
      </c>
      <c r="HI30" s="825" t="s">
        <v>5054</v>
      </c>
      <c r="HJ30" s="853"/>
      <c r="HK30" s="825">
        <v>23227</v>
      </c>
      <c r="HL30" s="825" t="s">
        <v>6462</v>
      </c>
      <c r="HM30" s="853"/>
      <c r="HN30" s="825">
        <v>24472</v>
      </c>
      <c r="HO30" s="825" t="s">
        <v>395</v>
      </c>
      <c r="HP30" s="853"/>
      <c r="HS30" s="853"/>
      <c r="HV30" s="853"/>
      <c r="HW30" s="825">
        <v>27227</v>
      </c>
      <c r="HX30" s="825" t="s">
        <v>7093</v>
      </c>
      <c r="HY30" s="853"/>
      <c r="HZ30" s="825">
        <v>28227</v>
      </c>
      <c r="IA30" s="825" t="s">
        <v>1522</v>
      </c>
      <c r="IB30" s="853"/>
      <c r="IC30" s="825">
        <v>29425</v>
      </c>
      <c r="ID30" s="825" t="s">
        <v>5482</v>
      </c>
      <c r="IE30" s="853"/>
      <c r="IF30" s="825">
        <v>30421</v>
      </c>
      <c r="IG30" s="825" t="s">
        <v>7497</v>
      </c>
      <c r="IH30" s="853"/>
      <c r="IK30" s="853"/>
      <c r="IN30" s="853"/>
      <c r="IO30" s="825">
        <v>33681</v>
      </c>
      <c r="IP30" s="825" t="s">
        <v>636</v>
      </c>
      <c r="IQ30" s="853"/>
      <c r="IT30" s="853"/>
      <c r="IW30" s="853"/>
      <c r="IZ30" s="853"/>
      <c r="JC30" s="853"/>
      <c r="JF30" s="853"/>
      <c r="JG30" s="825">
        <v>39402</v>
      </c>
      <c r="JH30" s="825" t="s">
        <v>8379</v>
      </c>
      <c r="JI30" s="853"/>
      <c r="JJ30" s="825">
        <v>40230</v>
      </c>
      <c r="JK30" s="825" t="s">
        <v>2537</v>
      </c>
      <c r="JL30" s="853"/>
      <c r="JO30" s="853"/>
      <c r="JR30" s="853"/>
      <c r="JS30" s="825">
        <v>43433</v>
      </c>
      <c r="JT30" s="825" t="s">
        <v>8770</v>
      </c>
      <c r="JU30" s="853"/>
      <c r="JX30" s="853"/>
      <c r="JY30" s="825">
        <v>45443</v>
      </c>
      <c r="JZ30" s="825" t="s">
        <v>9200</v>
      </c>
      <c r="KA30" s="853"/>
      <c r="KB30" s="825">
        <v>46482</v>
      </c>
      <c r="KC30" s="825" t="s">
        <v>3759</v>
      </c>
      <c r="KE30" s="825">
        <v>47329</v>
      </c>
      <c r="KF30" s="825" t="s">
        <v>5240</v>
      </c>
      <c r="MP30" s="854">
        <v>364</v>
      </c>
      <c r="MQ30" s="825" t="s">
        <v>4879</v>
      </c>
      <c r="MS30" s="854">
        <v>356</v>
      </c>
      <c r="MT30" s="825" t="s">
        <v>9273</v>
      </c>
    </row>
    <row r="31" spans="2:358">
      <c r="B31" s="850" t="s">
        <v>1247</v>
      </c>
      <c r="C31" s="850" t="s">
        <v>1034</v>
      </c>
      <c r="E31" s="851" t="s">
        <v>1658</v>
      </c>
      <c r="F31" s="825" t="s">
        <v>1669</v>
      </c>
      <c r="G31" s="853"/>
      <c r="H31" s="851" t="s">
        <v>2717</v>
      </c>
      <c r="I31" s="825" t="s">
        <v>2720</v>
      </c>
      <c r="J31" s="853"/>
      <c r="K31" s="851" t="s">
        <v>1417</v>
      </c>
      <c r="L31" s="825" t="s">
        <v>1577</v>
      </c>
      <c r="M31" s="853"/>
      <c r="N31" s="851" t="s">
        <v>1358</v>
      </c>
      <c r="O31" s="825" t="s">
        <v>16</v>
      </c>
      <c r="P31" s="853"/>
      <c r="S31" s="853"/>
      <c r="T31" s="851" t="s">
        <v>3263</v>
      </c>
      <c r="U31" s="825" t="s">
        <v>3647</v>
      </c>
      <c r="V31" s="853"/>
      <c r="W31" s="851" t="s">
        <v>3825</v>
      </c>
      <c r="X31" s="825" t="s">
        <v>3827</v>
      </c>
      <c r="Y31" s="853"/>
      <c r="Z31" s="851" t="s">
        <v>4049</v>
      </c>
      <c r="AA31" s="825" t="s">
        <v>4051</v>
      </c>
      <c r="AB31" s="853"/>
      <c r="AE31" s="853"/>
      <c r="AF31" s="825">
        <v>10444</v>
      </c>
      <c r="AG31" s="825" t="s">
        <v>3257</v>
      </c>
      <c r="AH31" s="853"/>
      <c r="AI31" s="825">
        <v>11221</v>
      </c>
      <c r="AJ31" s="825" t="s">
        <v>4557</v>
      </c>
      <c r="AK31" s="853"/>
      <c r="AL31" s="825">
        <v>12224</v>
      </c>
      <c r="AM31" s="825" t="s">
        <v>4851</v>
      </c>
      <c r="AN31" s="853"/>
      <c r="AO31" s="825">
        <v>13204</v>
      </c>
      <c r="AP31" s="825" t="s">
        <v>4340</v>
      </c>
      <c r="AQ31" s="853"/>
      <c r="AR31" s="825">
        <v>14152</v>
      </c>
      <c r="AS31" s="825" t="s">
        <v>5278</v>
      </c>
      <c r="AT31" s="853"/>
      <c r="AU31" s="825">
        <v>15227</v>
      </c>
      <c r="AV31" s="825" t="s">
        <v>3537</v>
      </c>
      <c r="AW31" s="853"/>
      <c r="AZ31" s="853"/>
      <c r="BC31" s="853"/>
      <c r="BF31" s="853"/>
      <c r="BG31" s="825">
        <v>19443</v>
      </c>
      <c r="BH31" s="825" t="s">
        <v>3649</v>
      </c>
      <c r="BI31" s="853"/>
      <c r="BJ31" s="825">
        <v>20323</v>
      </c>
      <c r="BK31" s="825" t="s">
        <v>4914</v>
      </c>
      <c r="BL31" s="853"/>
      <c r="BM31" s="825">
        <v>21381</v>
      </c>
      <c r="BN31" s="825" t="s">
        <v>2529</v>
      </c>
      <c r="BO31" s="853"/>
      <c r="BP31" s="825">
        <v>22226</v>
      </c>
      <c r="BQ31" s="825" t="s">
        <v>5210</v>
      </c>
      <c r="BR31" s="853"/>
      <c r="BS31" s="825">
        <v>23211</v>
      </c>
      <c r="BT31" s="825" t="s">
        <v>6423</v>
      </c>
      <c r="BU31" s="853"/>
      <c r="BV31" s="825">
        <v>24543</v>
      </c>
      <c r="BW31" s="825" t="s">
        <v>2924</v>
      </c>
      <c r="BX31" s="853"/>
      <c r="CA31" s="853"/>
      <c r="CB31" s="825">
        <v>26322</v>
      </c>
      <c r="CC31" s="825" t="s">
        <v>5436</v>
      </c>
      <c r="CD31" s="853"/>
      <c r="CE31" s="825">
        <v>27143</v>
      </c>
      <c r="CF31" s="825" t="s">
        <v>7038</v>
      </c>
      <c r="CG31" s="853"/>
      <c r="CH31" s="825">
        <v>28219</v>
      </c>
      <c r="CI31" s="825" t="s">
        <v>6717</v>
      </c>
      <c r="CJ31" s="853"/>
      <c r="CK31" s="825">
        <v>29426</v>
      </c>
      <c r="CL31" s="825" t="s">
        <v>5006</v>
      </c>
      <c r="CM31" s="853"/>
      <c r="CN31" s="825">
        <v>30422</v>
      </c>
      <c r="CO31" s="825" t="s">
        <v>819</v>
      </c>
      <c r="CP31" s="853"/>
      <c r="CS31" s="853"/>
      <c r="CV31" s="853"/>
      <c r="CW31" s="825">
        <v>33643</v>
      </c>
      <c r="CX31" s="825" t="s">
        <v>7816</v>
      </c>
      <c r="CY31" s="853"/>
      <c r="CZ31" s="825">
        <v>34369</v>
      </c>
      <c r="DA31" s="825" t="s">
        <v>7912</v>
      </c>
      <c r="DB31" s="853"/>
      <c r="DE31" s="853"/>
      <c r="DH31" s="853"/>
      <c r="DK31" s="853"/>
      <c r="DN31" s="853"/>
      <c r="DO31" s="825">
        <v>39403</v>
      </c>
      <c r="DP31" s="825" t="s">
        <v>6264</v>
      </c>
      <c r="DQ31" s="853"/>
      <c r="DR31" s="825">
        <v>40216</v>
      </c>
      <c r="DS31" s="825" t="s">
        <v>7197</v>
      </c>
      <c r="DT31" s="853"/>
      <c r="DW31" s="853"/>
      <c r="DZ31" s="853"/>
      <c r="EA31" s="825">
        <v>43424</v>
      </c>
      <c r="EB31" s="825" t="s">
        <v>6326</v>
      </c>
      <c r="EC31" s="853"/>
      <c r="EF31" s="853"/>
      <c r="EI31" s="853"/>
      <c r="EJ31" s="825">
        <v>46490</v>
      </c>
      <c r="EK31" s="825" t="s">
        <v>9016</v>
      </c>
      <c r="EM31" s="825">
        <v>47348</v>
      </c>
      <c r="EN31" s="825" t="s">
        <v>5048</v>
      </c>
      <c r="EP31" s="854">
        <v>356</v>
      </c>
      <c r="EQ31" s="825" t="s">
        <v>9273</v>
      </c>
      <c r="ES31" s="850" t="s">
        <v>1247</v>
      </c>
      <c r="ET31" s="850" t="s">
        <v>7996</v>
      </c>
      <c r="EU31" s="850" t="s">
        <v>1034</v>
      </c>
      <c r="EW31" s="851" t="s">
        <v>1336</v>
      </c>
      <c r="EX31" s="825" t="s">
        <v>1751</v>
      </c>
      <c r="EY31" s="853"/>
      <c r="EZ31" s="851" t="s">
        <v>2717</v>
      </c>
      <c r="FA31" s="825" t="s">
        <v>2720</v>
      </c>
      <c r="FB31" s="853"/>
      <c r="FC31" s="851" t="s">
        <v>1417</v>
      </c>
      <c r="FD31" s="825" t="s">
        <v>1577</v>
      </c>
      <c r="FE31" s="853"/>
      <c r="FF31" s="851" t="s">
        <v>3071</v>
      </c>
      <c r="FG31" s="825" t="s">
        <v>3076</v>
      </c>
      <c r="FH31" s="853"/>
      <c r="FK31" s="853"/>
      <c r="FL31" s="851" t="s">
        <v>3263</v>
      </c>
      <c r="FM31" s="825" t="s">
        <v>3647</v>
      </c>
      <c r="FN31" s="853"/>
      <c r="FO31" s="851" t="s">
        <v>3825</v>
      </c>
      <c r="FP31" s="825" t="s">
        <v>3827</v>
      </c>
      <c r="FQ31" s="853"/>
      <c r="FR31" s="851" t="s">
        <v>4049</v>
      </c>
      <c r="FS31" s="825" t="s">
        <v>4051</v>
      </c>
      <c r="FT31" s="853"/>
      <c r="FW31" s="853"/>
      <c r="FX31" s="825">
        <v>10444</v>
      </c>
      <c r="FY31" s="825" t="s">
        <v>3257</v>
      </c>
      <c r="FZ31" s="853"/>
      <c r="GA31" s="825">
        <v>11232</v>
      </c>
      <c r="GB31" s="825" t="s">
        <v>4600</v>
      </c>
      <c r="GC31" s="853"/>
      <c r="GD31" s="825">
        <v>12230</v>
      </c>
      <c r="GE31" s="825" t="s">
        <v>1701</v>
      </c>
      <c r="GF31" s="853"/>
      <c r="GG31" s="825">
        <v>13204</v>
      </c>
      <c r="GH31" s="825" t="s">
        <v>4340</v>
      </c>
      <c r="GI31" s="853"/>
      <c r="GJ31" s="825">
        <v>14383</v>
      </c>
      <c r="GK31" s="825" t="s">
        <v>3515</v>
      </c>
      <c r="GL31" s="853"/>
      <c r="GM31" s="825">
        <v>15504</v>
      </c>
      <c r="GN31" s="825" t="s">
        <v>5524</v>
      </c>
      <c r="GO31" s="853"/>
      <c r="GR31" s="853"/>
      <c r="GU31" s="853"/>
      <c r="GX31" s="853"/>
      <c r="GY31" s="825">
        <v>19443</v>
      </c>
      <c r="GZ31" s="825" t="s">
        <v>3649</v>
      </c>
      <c r="HA31" s="853"/>
      <c r="HB31" s="825">
        <v>20323</v>
      </c>
      <c r="HC31" s="825" t="s">
        <v>4914</v>
      </c>
      <c r="HD31" s="853"/>
      <c r="HE31" s="825">
        <v>21381</v>
      </c>
      <c r="HF31" s="825" t="s">
        <v>2529</v>
      </c>
      <c r="HG31" s="853"/>
      <c r="HH31" s="825">
        <v>22325</v>
      </c>
      <c r="HI31" s="825" t="s">
        <v>4254</v>
      </c>
      <c r="HJ31" s="853"/>
      <c r="HK31" s="825">
        <v>23228</v>
      </c>
      <c r="HL31" s="825" t="s">
        <v>6464</v>
      </c>
      <c r="HM31" s="853"/>
      <c r="HN31" s="825">
        <v>24543</v>
      </c>
      <c r="HO31" s="825" t="s">
        <v>2924</v>
      </c>
      <c r="HP31" s="853"/>
      <c r="HS31" s="853"/>
      <c r="HV31" s="853"/>
      <c r="HW31" s="825">
        <v>27228</v>
      </c>
      <c r="HX31" s="825" t="s">
        <v>7094</v>
      </c>
      <c r="HY31" s="853"/>
      <c r="HZ31" s="825">
        <v>28228</v>
      </c>
      <c r="IA31" s="825" t="s">
        <v>6311</v>
      </c>
      <c r="IB31" s="853"/>
      <c r="IC31" s="825">
        <v>29426</v>
      </c>
      <c r="ID31" s="825" t="s">
        <v>5006</v>
      </c>
      <c r="IE31" s="853"/>
      <c r="IF31" s="825">
        <v>30422</v>
      </c>
      <c r="IG31" s="825" t="s">
        <v>819</v>
      </c>
      <c r="IH31" s="853"/>
      <c r="IK31" s="853"/>
      <c r="IN31" s="853"/>
      <c r="IQ31" s="853"/>
      <c r="IT31" s="853"/>
      <c r="IW31" s="853"/>
      <c r="IZ31" s="853"/>
      <c r="JC31" s="853"/>
      <c r="JF31" s="853"/>
      <c r="JG31" s="825">
        <v>39403</v>
      </c>
      <c r="JH31" s="825" t="s">
        <v>6264</v>
      </c>
      <c r="JI31" s="853"/>
      <c r="JJ31" s="825">
        <v>40231</v>
      </c>
      <c r="JK31" s="825" t="s">
        <v>8463</v>
      </c>
      <c r="JL31" s="853"/>
      <c r="JO31" s="853"/>
      <c r="JR31" s="853"/>
      <c r="JS31" s="825">
        <v>43441</v>
      </c>
      <c r="JT31" s="825" t="s">
        <v>8772</v>
      </c>
      <c r="JU31" s="853"/>
      <c r="JX31" s="853"/>
      <c r="KA31" s="853"/>
      <c r="KB31" s="825">
        <v>46490</v>
      </c>
      <c r="KC31" s="825" t="s">
        <v>9016</v>
      </c>
      <c r="KE31" s="825">
        <v>47348</v>
      </c>
      <c r="KF31" s="825" t="s">
        <v>5048</v>
      </c>
      <c r="MP31" s="854">
        <v>356</v>
      </c>
      <c r="MQ31" s="825" t="s">
        <v>9273</v>
      </c>
      <c r="MS31" s="854">
        <v>360</v>
      </c>
      <c r="MT31" s="825" t="s">
        <v>8023</v>
      </c>
    </row>
    <row r="32" spans="2:358">
      <c r="B32" s="850" t="s">
        <v>1252</v>
      </c>
      <c r="C32" s="850" t="s">
        <v>1422</v>
      </c>
      <c r="E32" s="851" t="s">
        <v>1674</v>
      </c>
      <c r="F32" s="825" t="s">
        <v>511</v>
      </c>
      <c r="G32" s="853"/>
      <c r="H32" s="851" t="s">
        <v>1075</v>
      </c>
      <c r="I32" s="825" t="s">
        <v>1120</v>
      </c>
      <c r="J32" s="853"/>
      <c r="K32" s="851" t="s">
        <v>1894</v>
      </c>
      <c r="L32" s="825" t="s">
        <v>2929</v>
      </c>
      <c r="M32" s="853"/>
      <c r="N32" s="851" t="s">
        <v>2568</v>
      </c>
      <c r="O32" s="825" t="s">
        <v>3064</v>
      </c>
      <c r="P32" s="853"/>
      <c r="S32" s="853"/>
      <c r="T32" s="851" t="s">
        <v>3648</v>
      </c>
      <c r="U32" s="825" t="s">
        <v>3653</v>
      </c>
      <c r="V32" s="853"/>
      <c r="W32" s="851" t="s">
        <v>2087</v>
      </c>
      <c r="X32" s="825" t="s">
        <v>2585</v>
      </c>
      <c r="Y32" s="853"/>
      <c r="Z32" s="851" t="s">
        <v>2368</v>
      </c>
      <c r="AA32" s="825" t="s">
        <v>3133</v>
      </c>
      <c r="AB32" s="853"/>
      <c r="AE32" s="853"/>
      <c r="AF32" s="825">
        <v>10448</v>
      </c>
      <c r="AG32" s="825" t="s">
        <v>4440</v>
      </c>
      <c r="AH32" s="853"/>
      <c r="AI32" s="825">
        <v>11222</v>
      </c>
      <c r="AJ32" s="825" t="s">
        <v>4562</v>
      </c>
      <c r="AK32" s="853"/>
      <c r="AL32" s="825">
        <v>12225</v>
      </c>
      <c r="AM32" s="825" t="s">
        <v>21</v>
      </c>
      <c r="AN32" s="853"/>
      <c r="AO32" s="825">
        <v>13205</v>
      </c>
      <c r="AP32" s="825" t="s">
        <v>5113</v>
      </c>
      <c r="AQ32" s="853"/>
      <c r="AR32" s="825">
        <v>14153</v>
      </c>
      <c r="AS32" s="825" t="s">
        <v>1437</v>
      </c>
      <c r="AT32" s="853"/>
      <c r="AU32" s="825">
        <v>15307</v>
      </c>
      <c r="AV32" s="825" t="s">
        <v>9647</v>
      </c>
      <c r="AW32" s="853"/>
      <c r="AZ32" s="853"/>
      <c r="BC32" s="853"/>
      <c r="BF32" s="853"/>
      <c r="BI32" s="853"/>
      <c r="BJ32" s="825">
        <v>20324</v>
      </c>
      <c r="BK32" s="825" t="s">
        <v>3608</v>
      </c>
      <c r="BL32" s="853"/>
      <c r="BM32" s="825">
        <v>21382</v>
      </c>
      <c r="BN32" s="825" t="s">
        <v>6174</v>
      </c>
      <c r="BO32" s="853"/>
      <c r="BP32" s="825">
        <v>22301</v>
      </c>
      <c r="BQ32" s="825" t="s">
        <v>145</v>
      </c>
      <c r="BR32" s="853"/>
      <c r="BS32" s="825">
        <v>23212</v>
      </c>
      <c r="BT32" s="825" t="s">
        <v>6425</v>
      </c>
      <c r="BU32" s="853"/>
      <c r="BV32" s="825">
        <v>24561</v>
      </c>
      <c r="BW32" s="825" t="s">
        <v>6749</v>
      </c>
      <c r="BX32" s="853"/>
      <c r="CA32" s="853"/>
      <c r="CB32" s="825">
        <v>26343</v>
      </c>
      <c r="CC32" s="825" t="s">
        <v>6913</v>
      </c>
      <c r="CD32" s="853"/>
      <c r="CE32" s="825">
        <v>27144</v>
      </c>
      <c r="CF32" s="825" t="s">
        <v>3027</v>
      </c>
      <c r="CG32" s="853"/>
      <c r="CH32" s="825">
        <v>28220</v>
      </c>
      <c r="CI32" s="825" t="s">
        <v>7184</v>
      </c>
      <c r="CJ32" s="853"/>
      <c r="CK32" s="825">
        <v>29427</v>
      </c>
      <c r="CL32" s="825" t="s">
        <v>7394</v>
      </c>
      <c r="CM32" s="853"/>
      <c r="CN32" s="825">
        <v>30424</v>
      </c>
      <c r="CO32" s="825" t="s">
        <v>7504</v>
      </c>
      <c r="CP32" s="853"/>
      <c r="CS32" s="853"/>
      <c r="CV32" s="853"/>
      <c r="CW32" s="825">
        <v>33663</v>
      </c>
      <c r="CX32" s="825" t="s">
        <v>7828</v>
      </c>
      <c r="CY32" s="853"/>
      <c r="CZ32" s="825">
        <v>34431</v>
      </c>
      <c r="DA32" s="825" t="s">
        <v>2727</v>
      </c>
      <c r="DB32" s="853"/>
      <c r="DE32" s="853"/>
      <c r="DH32" s="853"/>
      <c r="DK32" s="853"/>
      <c r="DN32" s="853"/>
      <c r="DO32" s="825">
        <v>39405</v>
      </c>
      <c r="DP32" s="825" t="s">
        <v>684</v>
      </c>
      <c r="DQ32" s="853"/>
      <c r="DR32" s="825">
        <v>40217</v>
      </c>
      <c r="DS32" s="825" t="s">
        <v>567</v>
      </c>
      <c r="DT32" s="853"/>
      <c r="DW32" s="853"/>
      <c r="DZ32" s="853"/>
      <c r="EA32" s="825">
        <v>43425</v>
      </c>
      <c r="EB32" s="825" t="s">
        <v>8763</v>
      </c>
      <c r="EC32" s="853"/>
      <c r="EF32" s="853"/>
      <c r="EI32" s="853"/>
      <c r="EJ32" s="825">
        <v>46491</v>
      </c>
      <c r="EK32" s="825" t="s">
        <v>9020</v>
      </c>
      <c r="EM32" s="825">
        <v>47350</v>
      </c>
      <c r="EN32" s="825" t="s">
        <v>9098</v>
      </c>
      <c r="EP32" s="854">
        <v>360</v>
      </c>
      <c r="EQ32" s="825" t="s">
        <v>8023</v>
      </c>
      <c r="ES32" s="850" t="s">
        <v>1252</v>
      </c>
      <c r="ET32" s="850" t="s">
        <v>9733</v>
      </c>
      <c r="EU32" s="850" t="s">
        <v>1422</v>
      </c>
      <c r="EW32" s="851" t="s">
        <v>962</v>
      </c>
      <c r="EX32" s="825" t="s">
        <v>57</v>
      </c>
      <c r="EY32" s="853"/>
      <c r="EZ32" s="851" t="s">
        <v>1075</v>
      </c>
      <c r="FA32" s="825" t="s">
        <v>1120</v>
      </c>
      <c r="FB32" s="853"/>
      <c r="FC32" s="851" t="s">
        <v>1894</v>
      </c>
      <c r="FD32" s="825" t="s">
        <v>2929</v>
      </c>
      <c r="FE32" s="853"/>
      <c r="FF32" s="851" t="s">
        <v>3082</v>
      </c>
      <c r="FG32" s="825" t="s">
        <v>3083</v>
      </c>
      <c r="FH32" s="853"/>
      <c r="FK32" s="853"/>
      <c r="FL32" s="851" t="s">
        <v>3648</v>
      </c>
      <c r="FM32" s="825" t="s">
        <v>3653</v>
      </c>
      <c r="FN32" s="853"/>
      <c r="FO32" s="851" t="s">
        <v>2087</v>
      </c>
      <c r="FP32" s="825" t="s">
        <v>2585</v>
      </c>
      <c r="FQ32" s="853"/>
      <c r="FR32" s="851" t="s">
        <v>2368</v>
      </c>
      <c r="FS32" s="825" t="s">
        <v>3133</v>
      </c>
      <c r="FT32" s="853"/>
      <c r="FW32" s="853"/>
      <c r="FX32" s="825">
        <v>10448</v>
      </c>
      <c r="FY32" s="825" t="s">
        <v>4440</v>
      </c>
      <c r="FZ32" s="853"/>
      <c r="GA32" s="825">
        <v>11233</v>
      </c>
      <c r="GB32" s="825" t="s">
        <v>4603</v>
      </c>
      <c r="GC32" s="853"/>
      <c r="GD32" s="825">
        <v>12231</v>
      </c>
      <c r="GE32" s="825" t="s">
        <v>4876</v>
      </c>
      <c r="GF32" s="853"/>
      <c r="GG32" s="825">
        <v>13205</v>
      </c>
      <c r="GH32" s="825" t="s">
        <v>5113</v>
      </c>
      <c r="GI32" s="853"/>
      <c r="GJ32" s="825">
        <v>14384</v>
      </c>
      <c r="GK32" s="825" t="s">
        <v>5152</v>
      </c>
      <c r="GL32" s="853"/>
      <c r="GM32" s="825">
        <v>15581</v>
      </c>
      <c r="GN32" s="825" t="s">
        <v>2107</v>
      </c>
      <c r="GO32" s="853"/>
      <c r="GR32" s="853"/>
      <c r="GU32" s="853"/>
      <c r="GX32" s="853"/>
      <c r="HA32" s="853"/>
      <c r="HB32" s="825">
        <v>20324</v>
      </c>
      <c r="HC32" s="825" t="s">
        <v>3608</v>
      </c>
      <c r="HD32" s="853"/>
      <c r="HE32" s="825">
        <v>21382</v>
      </c>
      <c r="HF32" s="825" t="s">
        <v>6174</v>
      </c>
      <c r="HG32" s="853"/>
      <c r="HH32" s="825">
        <v>22341</v>
      </c>
      <c r="HI32" s="825" t="s">
        <v>2285</v>
      </c>
      <c r="HJ32" s="853"/>
      <c r="HK32" s="825">
        <v>23229</v>
      </c>
      <c r="HL32" s="825" t="s">
        <v>6466</v>
      </c>
      <c r="HM32" s="853"/>
      <c r="HN32" s="825">
        <v>24561</v>
      </c>
      <c r="HO32" s="825" t="s">
        <v>6749</v>
      </c>
      <c r="HP32" s="853"/>
      <c r="HS32" s="853"/>
      <c r="HV32" s="853"/>
      <c r="HW32" s="825">
        <v>27229</v>
      </c>
      <c r="HX32" s="825" t="s">
        <v>7095</v>
      </c>
      <c r="HY32" s="853"/>
      <c r="HZ32" s="825">
        <v>28229</v>
      </c>
      <c r="IA32" s="825" t="s">
        <v>7212</v>
      </c>
      <c r="IB32" s="853"/>
      <c r="IC32" s="825">
        <v>29427</v>
      </c>
      <c r="ID32" s="825" t="s">
        <v>7394</v>
      </c>
      <c r="IE32" s="853"/>
      <c r="IF32" s="825">
        <v>30424</v>
      </c>
      <c r="IG32" s="825" t="s">
        <v>7504</v>
      </c>
      <c r="IH32" s="853"/>
      <c r="IK32" s="853"/>
      <c r="IN32" s="853"/>
      <c r="IQ32" s="853"/>
      <c r="IT32" s="853"/>
      <c r="IW32" s="853"/>
      <c r="IZ32" s="853"/>
      <c r="JC32" s="853"/>
      <c r="JF32" s="853"/>
      <c r="JG32" s="825">
        <v>39405</v>
      </c>
      <c r="JH32" s="825" t="s">
        <v>684</v>
      </c>
      <c r="JI32" s="853"/>
      <c r="JJ32" s="825">
        <v>40341</v>
      </c>
      <c r="JK32" s="825" t="s">
        <v>9654</v>
      </c>
      <c r="JL32" s="853"/>
      <c r="JO32" s="853"/>
      <c r="JR32" s="853"/>
      <c r="JS32" s="825">
        <v>43442</v>
      </c>
      <c r="JT32" s="825" t="s">
        <v>8773</v>
      </c>
      <c r="JU32" s="853"/>
      <c r="JX32" s="853"/>
      <c r="KA32" s="853"/>
      <c r="KB32" s="825">
        <v>46491</v>
      </c>
      <c r="KC32" s="825" t="s">
        <v>9020</v>
      </c>
      <c r="KE32" s="825">
        <v>47350</v>
      </c>
      <c r="KF32" s="825" t="s">
        <v>9098</v>
      </c>
      <c r="MP32" s="854">
        <v>360</v>
      </c>
      <c r="MQ32" s="825" t="s">
        <v>8023</v>
      </c>
      <c r="MS32" s="854">
        <v>876</v>
      </c>
      <c r="MT32" s="825" t="s">
        <v>4075</v>
      </c>
    </row>
    <row r="33" spans="2:358">
      <c r="B33" s="850" t="s">
        <v>789</v>
      </c>
      <c r="C33" s="850" t="s">
        <v>476</v>
      </c>
      <c r="E33" s="851" t="s">
        <v>1679</v>
      </c>
      <c r="F33" s="825" t="s">
        <v>1681</v>
      </c>
      <c r="G33" s="853"/>
      <c r="H33" s="851" t="s">
        <v>2734</v>
      </c>
      <c r="I33" s="825" t="s">
        <v>9639</v>
      </c>
      <c r="J33" s="853"/>
      <c r="K33" s="851" t="s">
        <v>2932</v>
      </c>
      <c r="L33" s="825" t="s">
        <v>2934</v>
      </c>
      <c r="M33" s="853"/>
      <c r="N33" s="851" t="s">
        <v>2620</v>
      </c>
      <c r="O33" s="825" t="s">
        <v>9640</v>
      </c>
      <c r="P33" s="853"/>
      <c r="S33" s="853"/>
      <c r="T33" s="851" t="s">
        <v>3655</v>
      </c>
      <c r="U33" s="825" t="s">
        <v>238</v>
      </c>
      <c r="V33" s="853"/>
      <c r="W33" s="851" t="s">
        <v>1405</v>
      </c>
      <c r="X33" s="825" t="s">
        <v>3832</v>
      </c>
      <c r="Y33" s="853"/>
      <c r="Z33" s="851" t="s">
        <v>1492</v>
      </c>
      <c r="AA33" s="825" t="s">
        <v>1118</v>
      </c>
      <c r="AB33" s="853"/>
      <c r="AE33" s="853"/>
      <c r="AF33" s="825">
        <v>10449</v>
      </c>
      <c r="AG33" s="825" t="s">
        <v>2386</v>
      </c>
      <c r="AH33" s="853"/>
      <c r="AI33" s="825">
        <v>11223</v>
      </c>
      <c r="AJ33" s="825" t="s">
        <v>4571</v>
      </c>
      <c r="AK33" s="853"/>
      <c r="AL33" s="825">
        <v>12226</v>
      </c>
      <c r="AM33" s="825" t="s">
        <v>4860</v>
      </c>
      <c r="AN33" s="853"/>
      <c r="AO33" s="825">
        <v>13206</v>
      </c>
      <c r="AP33" s="825" t="s">
        <v>5114</v>
      </c>
      <c r="AQ33" s="853"/>
      <c r="AR33" s="825">
        <v>14201</v>
      </c>
      <c r="AS33" s="825" t="s">
        <v>5284</v>
      </c>
      <c r="AT33" s="853"/>
      <c r="AU33" s="825">
        <v>15342</v>
      </c>
      <c r="AV33" s="825" t="s">
        <v>5190</v>
      </c>
      <c r="AW33" s="853"/>
      <c r="AZ33" s="853"/>
      <c r="BC33" s="853"/>
      <c r="BF33" s="853"/>
      <c r="BI33" s="853"/>
      <c r="BJ33" s="825">
        <v>20349</v>
      </c>
      <c r="BK33" s="825" t="s">
        <v>5681</v>
      </c>
      <c r="BL33" s="853"/>
      <c r="BM33" s="825">
        <v>21383</v>
      </c>
      <c r="BN33" s="825" t="s">
        <v>6176</v>
      </c>
      <c r="BO33" s="853"/>
      <c r="BP33" s="825">
        <v>22302</v>
      </c>
      <c r="BQ33" s="825" t="s">
        <v>3067</v>
      </c>
      <c r="BR33" s="853"/>
      <c r="BS33" s="825">
        <v>23213</v>
      </c>
      <c r="BT33" s="825" t="s">
        <v>6428</v>
      </c>
      <c r="BU33" s="853"/>
      <c r="BV33" s="825">
        <v>24562</v>
      </c>
      <c r="BW33" s="825" t="s">
        <v>6750</v>
      </c>
      <c r="BX33" s="853"/>
      <c r="CA33" s="853"/>
      <c r="CB33" s="825">
        <v>26344</v>
      </c>
      <c r="CC33" s="825" t="s">
        <v>6915</v>
      </c>
      <c r="CD33" s="853"/>
      <c r="CE33" s="825">
        <v>27145</v>
      </c>
      <c r="CF33" s="825" t="s">
        <v>7040</v>
      </c>
      <c r="CG33" s="853"/>
      <c r="CH33" s="825">
        <v>28221</v>
      </c>
      <c r="CI33" s="825" t="s">
        <v>7189</v>
      </c>
      <c r="CJ33" s="853"/>
      <c r="CK33" s="825">
        <v>29441</v>
      </c>
      <c r="CL33" s="825" t="s">
        <v>7399</v>
      </c>
      <c r="CM33" s="853"/>
      <c r="CN33" s="825">
        <v>30427</v>
      </c>
      <c r="CO33" s="825" t="s">
        <v>7509</v>
      </c>
      <c r="CP33" s="853"/>
      <c r="CS33" s="853"/>
      <c r="CV33" s="853"/>
      <c r="CW33" s="825">
        <v>33666</v>
      </c>
      <c r="CX33" s="825" t="s">
        <v>7488</v>
      </c>
      <c r="CY33" s="853"/>
      <c r="CZ33" s="825">
        <v>34462</v>
      </c>
      <c r="DA33" s="825" t="s">
        <v>7952</v>
      </c>
      <c r="DB33" s="853"/>
      <c r="DE33" s="853"/>
      <c r="DH33" s="853"/>
      <c r="DK33" s="853"/>
      <c r="DN33" s="853"/>
      <c r="DO33" s="825">
        <v>39410</v>
      </c>
      <c r="DP33" s="825" t="s">
        <v>7698</v>
      </c>
      <c r="DQ33" s="853"/>
      <c r="DR33" s="825">
        <v>40218</v>
      </c>
      <c r="DS33" s="825" t="s">
        <v>2004</v>
      </c>
      <c r="DT33" s="853"/>
      <c r="DW33" s="853"/>
      <c r="DZ33" s="853"/>
      <c r="EA33" s="825">
        <v>43428</v>
      </c>
      <c r="EB33" s="825" t="s">
        <v>2780</v>
      </c>
      <c r="EC33" s="853"/>
      <c r="EF33" s="853"/>
      <c r="EI33" s="853"/>
      <c r="EJ33" s="825">
        <v>46492</v>
      </c>
      <c r="EK33" s="825" t="s">
        <v>9022</v>
      </c>
      <c r="EM33" s="825">
        <v>47353</v>
      </c>
      <c r="EN33" s="825" t="s">
        <v>6102</v>
      </c>
      <c r="EP33" s="854">
        <v>876</v>
      </c>
      <c r="EQ33" s="825" t="s">
        <v>4075</v>
      </c>
      <c r="ES33" s="850" t="s">
        <v>789</v>
      </c>
      <c r="ET33" s="850" t="s">
        <v>3007</v>
      </c>
      <c r="EU33" s="850" t="s">
        <v>476</v>
      </c>
      <c r="EW33" s="851" t="s">
        <v>1755</v>
      </c>
      <c r="EX33" s="825" t="s">
        <v>1564</v>
      </c>
      <c r="EY33" s="853"/>
      <c r="EZ33" s="851" t="s">
        <v>2734</v>
      </c>
      <c r="FA33" s="825" t="s">
        <v>9639</v>
      </c>
      <c r="FB33" s="853"/>
      <c r="FC33" s="851" t="s">
        <v>2932</v>
      </c>
      <c r="FD33" s="825" t="s">
        <v>2934</v>
      </c>
      <c r="FE33" s="853"/>
      <c r="FF33" s="851" t="s">
        <v>3099</v>
      </c>
      <c r="FG33" s="825" t="s">
        <v>1593</v>
      </c>
      <c r="FH33" s="853"/>
      <c r="FK33" s="853"/>
      <c r="FL33" s="851" t="s">
        <v>3655</v>
      </c>
      <c r="FM33" s="825" t="s">
        <v>238</v>
      </c>
      <c r="FN33" s="853"/>
      <c r="FO33" s="851" t="s">
        <v>1405</v>
      </c>
      <c r="FP33" s="825" t="s">
        <v>3832</v>
      </c>
      <c r="FQ33" s="853"/>
      <c r="FR33" s="851" t="s">
        <v>1492</v>
      </c>
      <c r="FS33" s="825" t="s">
        <v>1118</v>
      </c>
      <c r="FT33" s="853"/>
      <c r="FW33" s="853"/>
      <c r="FX33" s="825">
        <v>10449</v>
      </c>
      <c r="FY33" s="825" t="s">
        <v>2386</v>
      </c>
      <c r="FZ33" s="853"/>
      <c r="GA33" s="825">
        <v>11234</v>
      </c>
      <c r="GB33" s="825" t="s">
        <v>4607</v>
      </c>
      <c r="GC33" s="853"/>
      <c r="GD33" s="825">
        <v>12232</v>
      </c>
      <c r="GE33" s="825" t="s">
        <v>2205</v>
      </c>
      <c r="GF33" s="853"/>
      <c r="GG33" s="825">
        <v>13206</v>
      </c>
      <c r="GH33" s="825" t="s">
        <v>5114</v>
      </c>
      <c r="GI33" s="853"/>
      <c r="GJ33" s="825">
        <v>14401</v>
      </c>
      <c r="GK33" s="825" t="s">
        <v>5336</v>
      </c>
      <c r="GL33" s="853"/>
      <c r="GM33" s="825">
        <v>15586</v>
      </c>
      <c r="GN33" s="825" t="s">
        <v>5574</v>
      </c>
      <c r="GO33" s="853"/>
      <c r="GR33" s="853"/>
      <c r="GU33" s="853"/>
      <c r="GX33" s="853"/>
      <c r="HA33" s="853"/>
      <c r="HB33" s="825">
        <v>20349</v>
      </c>
      <c r="HC33" s="825" t="s">
        <v>5681</v>
      </c>
      <c r="HD33" s="853"/>
      <c r="HE33" s="825">
        <v>21383</v>
      </c>
      <c r="HF33" s="825" t="s">
        <v>6176</v>
      </c>
      <c r="HG33" s="853"/>
      <c r="HH33" s="825">
        <v>22342</v>
      </c>
      <c r="HI33" s="825" t="s">
        <v>6349</v>
      </c>
      <c r="HJ33" s="853"/>
      <c r="HK33" s="825">
        <v>23230</v>
      </c>
      <c r="HL33" s="825" t="s">
        <v>2246</v>
      </c>
      <c r="HM33" s="853"/>
      <c r="HN33" s="825">
        <v>24562</v>
      </c>
      <c r="HO33" s="825" t="s">
        <v>6750</v>
      </c>
      <c r="HP33" s="853"/>
      <c r="HS33" s="853"/>
      <c r="HV33" s="853"/>
      <c r="HW33" s="825">
        <v>27230</v>
      </c>
      <c r="HX33" s="825" t="s">
        <v>4210</v>
      </c>
      <c r="HY33" s="853"/>
      <c r="HZ33" s="825">
        <v>28301</v>
      </c>
      <c r="IA33" s="825" t="s">
        <v>7213</v>
      </c>
      <c r="IB33" s="853"/>
      <c r="IC33" s="825">
        <v>29441</v>
      </c>
      <c r="ID33" s="825" t="s">
        <v>7399</v>
      </c>
      <c r="IE33" s="853"/>
      <c r="IF33" s="825">
        <v>30427</v>
      </c>
      <c r="IG33" s="825" t="s">
        <v>7509</v>
      </c>
      <c r="IH33" s="853"/>
      <c r="IK33" s="853"/>
      <c r="IN33" s="853"/>
      <c r="IQ33" s="853"/>
      <c r="IT33" s="853"/>
      <c r="IW33" s="853"/>
      <c r="IZ33" s="853"/>
      <c r="JC33" s="853"/>
      <c r="JF33" s="853"/>
      <c r="JG33" s="825">
        <v>39410</v>
      </c>
      <c r="JH33" s="825" t="s">
        <v>7698</v>
      </c>
      <c r="JI33" s="853"/>
      <c r="JJ33" s="825">
        <v>40342</v>
      </c>
      <c r="JK33" s="825" t="s">
        <v>9655</v>
      </c>
      <c r="JL33" s="853"/>
      <c r="JO33" s="853"/>
      <c r="JR33" s="853"/>
      <c r="JS33" s="825">
        <v>43443</v>
      </c>
      <c r="JT33" s="825" t="s">
        <v>1339</v>
      </c>
      <c r="JU33" s="853"/>
      <c r="JX33" s="853"/>
      <c r="KA33" s="853"/>
      <c r="KB33" s="825">
        <v>46492</v>
      </c>
      <c r="KC33" s="825" t="s">
        <v>9022</v>
      </c>
      <c r="KE33" s="825">
        <v>47353</v>
      </c>
      <c r="KF33" s="825" t="s">
        <v>6102</v>
      </c>
      <c r="MP33" s="854">
        <v>876</v>
      </c>
      <c r="MQ33" s="825" t="s">
        <v>4075</v>
      </c>
      <c r="MS33" s="854">
        <v>800</v>
      </c>
      <c r="MT33" s="825" t="s">
        <v>7015</v>
      </c>
    </row>
    <row r="34" spans="2:358">
      <c r="B34" s="850" t="s">
        <v>1257</v>
      </c>
      <c r="C34" s="850" t="s">
        <v>1430</v>
      </c>
      <c r="E34" s="851" t="s">
        <v>1699</v>
      </c>
      <c r="F34" s="825" t="s">
        <v>1360</v>
      </c>
      <c r="G34" s="853"/>
      <c r="H34" s="851" t="s">
        <v>2740</v>
      </c>
      <c r="I34" s="825" t="s">
        <v>1489</v>
      </c>
      <c r="J34" s="853"/>
      <c r="K34" s="851" t="s">
        <v>1279</v>
      </c>
      <c r="L34" s="825" t="s">
        <v>2937</v>
      </c>
      <c r="M34" s="853"/>
      <c r="N34" s="851" t="s">
        <v>3065</v>
      </c>
      <c r="O34" s="825" t="s">
        <v>2694</v>
      </c>
      <c r="P34" s="853"/>
      <c r="S34" s="853"/>
      <c r="T34" s="851" t="s">
        <v>3658</v>
      </c>
      <c r="U34" s="825" t="s">
        <v>3660</v>
      </c>
      <c r="V34" s="853"/>
      <c r="W34" s="851" t="s">
        <v>3834</v>
      </c>
      <c r="X34" s="825" t="s">
        <v>3629</v>
      </c>
      <c r="Y34" s="853"/>
      <c r="Z34" s="851" t="s">
        <v>4053</v>
      </c>
      <c r="AA34" s="825" t="s">
        <v>4056</v>
      </c>
      <c r="AB34" s="853"/>
      <c r="AE34" s="853"/>
      <c r="AF34" s="825">
        <v>10464</v>
      </c>
      <c r="AG34" s="825" t="s">
        <v>3970</v>
      </c>
      <c r="AH34" s="853"/>
      <c r="AI34" s="825">
        <v>11224</v>
      </c>
      <c r="AJ34" s="825" t="s">
        <v>3316</v>
      </c>
      <c r="AK34" s="853"/>
      <c r="AL34" s="825">
        <v>12227</v>
      </c>
      <c r="AM34" s="825" t="s">
        <v>4864</v>
      </c>
      <c r="AN34" s="853"/>
      <c r="AO34" s="825">
        <v>13207</v>
      </c>
      <c r="AP34" s="825" t="s">
        <v>5119</v>
      </c>
      <c r="AQ34" s="853"/>
      <c r="AR34" s="825">
        <v>14203</v>
      </c>
      <c r="AS34" s="825" t="s">
        <v>4854</v>
      </c>
      <c r="AT34" s="853"/>
      <c r="AU34" s="825">
        <v>15361</v>
      </c>
      <c r="AV34" s="825" t="s">
        <v>2021</v>
      </c>
      <c r="AW34" s="853"/>
      <c r="AZ34" s="853"/>
      <c r="BC34" s="853"/>
      <c r="BF34" s="853"/>
      <c r="BI34" s="853"/>
      <c r="BJ34" s="825">
        <v>20350</v>
      </c>
      <c r="BK34" s="825" t="s">
        <v>1793</v>
      </c>
      <c r="BL34" s="853"/>
      <c r="BM34" s="825">
        <v>21401</v>
      </c>
      <c r="BN34" s="825" t="s">
        <v>110</v>
      </c>
      <c r="BO34" s="853"/>
      <c r="BP34" s="825">
        <v>22304</v>
      </c>
      <c r="BQ34" s="825" t="s">
        <v>6335</v>
      </c>
      <c r="BR34" s="853"/>
      <c r="BS34" s="825">
        <v>23214</v>
      </c>
      <c r="BT34" s="825" t="s">
        <v>6430</v>
      </c>
      <c r="BU34" s="853"/>
      <c r="BX34" s="853"/>
      <c r="CA34" s="853"/>
      <c r="CB34" s="825">
        <v>26364</v>
      </c>
      <c r="CC34" s="825" t="s">
        <v>6918</v>
      </c>
      <c r="CD34" s="853"/>
      <c r="CE34" s="825">
        <v>27146</v>
      </c>
      <c r="CF34" s="825" t="s">
        <v>4227</v>
      </c>
      <c r="CG34" s="853"/>
      <c r="CH34" s="825">
        <v>28222</v>
      </c>
      <c r="CI34" s="825" t="s">
        <v>5559</v>
      </c>
      <c r="CJ34" s="853"/>
      <c r="CK34" s="825">
        <v>29442</v>
      </c>
      <c r="CL34" s="825" t="s">
        <v>7401</v>
      </c>
      <c r="CM34" s="853"/>
      <c r="CN34" s="825">
        <v>30428</v>
      </c>
      <c r="CO34" s="825" t="s">
        <v>3297</v>
      </c>
      <c r="CP34" s="853"/>
      <c r="CS34" s="853"/>
      <c r="CV34" s="853"/>
      <c r="CW34" s="825">
        <v>33681</v>
      </c>
      <c r="CX34" s="825" t="s">
        <v>636</v>
      </c>
      <c r="CY34" s="853"/>
      <c r="CZ34" s="825">
        <v>34545</v>
      </c>
      <c r="DA34" s="825" t="s">
        <v>1060</v>
      </c>
      <c r="DB34" s="853"/>
      <c r="DE34" s="853"/>
      <c r="DH34" s="853"/>
      <c r="DK34" s="853"/>
      <c r="DN34" s="853"/>
      <c r="DO34" s="825">
        <v>39411</v>
      </c>
      <c r="DP34" s="825" t="s">
        <v>8391</v>
      </c>
      <c r="DQ34" s="853"/>
      <c r="DR34" s="825">
        <v>40219</v>
      </c>
      <c r="DS34" s="825" t="s">
        <v>6896</v>
      </c>
      <c r="DT34" s="853"/>
      <c r="DW34" s="853"/>
      <c r="DZ34" s="853"/>
      <c r="EA34" s="825">
        <v>43432</v>
      </c>
      <c r="EB34" s="825" t="s">
        <v>1207</v>
      </c>
      <c r="EC34" s="853"/>
      <c r="EF34" s="853"/>
      <c r="EI34" s="853"/>
      <c r="EJ34" s="825">
        <v>46501</v>
      </c>
      <c r="EK34" s="825" t="s">
        <v>1040</v>
      </c>
      <c r="EM34" s="825">
        <v>47354</v>
      </c>
      <c r="EN34" s="825" t="s">
        <v>9105</v>
      </c>
      <c r="EP34" s="854">
        <v>800</v>
      </c>
      <c r="EQ34" s="825" t="s">
        <v>7015</v>
      </c>
      <c r="ES34" s="850" t="s">
        <v>1257</v>
      </c>
      <c r="ET34" s="850" t="s">
        <v>9734</v>
      </c>
      <c r="EU34" s="850" t="s">
        <v>1430</v>
      </c>
      <c r="EW34" s="851" t="s">
        <v>1759</v>
      </c>
      <c r="EX34" s="825" t="s">
        <v>1220</v>
      </c>
      <c r="EY34" s="853"/>
      <c r="EZ34" s="851" t="s">
        <v>2740</v>
      </c>
      <c r="FA34" s="825" t="s">
        <v>1489</v>
      </c>
      <c r="FB34" s="853"/>
      <c r="FC34" s="851" t="s">
        <v>1279</v>
      </c>
      <c r="FD34" s="825" t="s">
        <v>2937</v>
      </c>
      <c r="FE34" s="853"/>
      <c r="FF34" s="851" t="s">
        <v>3104</v>
      </c>
      <c r="FG34" s="825" t="s">
        <v>3105</v>
      </c>
      <c r="FH34" s="853"/>
      <c r="FK34" s="853"/>
      <c r="FL34" s="851" t="s">
        <v>3658</v>
      </c>
      <c r="FM34" s="825" t="s">
        <v>3660</v>
      </c>
      <c r="FN34" s="853"/>
      <c r="FO34" s="851" t="s">
        <v>3834</v>
      </c>
      <c r="FP34" s="825" t="s">
        <v>3629</v>
      </c>
      <c r="FQ34" s="853"/>
      <c r="FR34" s="851" t="s">
        <v>4053</v>
      </c>
      <c r="FS34" s="825" t="s">
        <v>4056</v>
      </c>
      <c r="FT34" s="853"/>
      <c r="FW34" s="853"/>
      <c r="FX34" s="825">
        <v>10464</v>
      </c>
      <c r="FY34" s="825" t="s">
        <v>3970</v>
      </c>
      <c r="FZ34" s="853"/>
      <c r="GA34" s="825">
        <v>11235</v>
      </c>
      <c r="GB34" s="825" t="s">
        <v>4614</v>
      </c>
      <c r="GC34" s="853"/>
      <c r="GD34" s="825">
        <v>12233</v>
      </c>
      <c r="GE34" s="825" t="s">
        <v>2192</v>
      </c>
      <c r="GF34" s="853"/>
      <c r="GG34" s="825">
        <v>13207</v>
      </c>
      <c r="GH34" s="825" t="s">
        <v>5119</v>
      </c>
      <c r="GI34" s="853"/>
      <c r="GJ34" s="825">
        <v>14402</v>
      </c>
      <c r="GK34" s="825" t="s">
        <v>5338</v>
      </c>
      <c r="GL34" s="853"/>
      <c r="GO34" s="853"/>
      <c r="GR34" s="853"/>
      <c r="GU34" s="853"/>
      <c r="GX34" s="853"/>
      <c r="HA34" s="853"/>
      <c r="HB34" s="825">
        <v>20350</v>
      </c>
      <c r="HC34" s="825" t="s">
        <v>1793</v>
      </c>
      <c r="HD34" s="853"/>
      <c r="HE34" s="825">
        <v>21401</v>
      </c>
      <c r="HF34" s="825" t="s">
        <v>110</v>
      </c>
      <c r="HG34" s="853"/>
      <c r="HH34" s="825">
        <v>22344</v>
      </c>
      <c r="HI34" s="825" t="s">
        <v>6352</v>
      </c>
      <c r="HJ34" s="853"/>
      <c r="HK34" s="825">
        <v>23231</v>
      </c>
      <c r="HL34" s="825" t="s">
        <v>6470</v>
      </c>
      <c r="HM34" s="853"/>
      <c r="HP34" s="853"/>
      <c r="HS34" s="853"/>
      <c r="HV34" s="853"/>
      <c r="HW34" s="825">
        <v>27231</v>
      </c>
      <c r="HX34" s="825" t="s">
        <v>6266</v>
      </c>
      <c r="HY34" s="853"/>
      <c r="HZ34" s="825">
        <v>28365</v>
      </c>
      <c r="IA34" s="825" t="s">
        <v>7228</v>
      </c>
      <c r="IB34" s="853"/>
      <c r="IC34" s="825">
        <v>29442</v>
      </c>
      <c r="ID34" s="825" t="s">
        <v>7401</v>
      </c>
      <c r="IE34" s="853"/>
      <c r="IF34" s="825">
        <v>30428</v>
      </c>
      <c r="IG34" s="825" t="s">
        <v>3297</v>
      </c>
      <c r="IH34" s="853"/>
      <c r="IK34" s="853"/>
      <c r="IN34" s="853"/>
      <c r="IQ34" s="853"/>
      <c r="IT34" s="853"/>
      <c r="IW34" s="853"/>
      <c r="IZ34" s="853"/>
      <c r="JC34" s="853"/>
      <c r="JF34" s="853"/>
      <c r="JG34" s="825">
        <v>39411</v>
      </c>
      <c r="JH34" s="825" t="s">
        <v>8391</v>
      </c>
      <c r="JI34" s="853"/>
      <c r="JJ34" s="825">
        <v>40343</v>
      </c>
      <c r="JK34" s="825" t="s">
        <v>2210</v>
      </c>
      <c r="JL34" s="853"/>
      <c r="JO34" s="853"/>
      <c r="JR34" s="853"/>
      <c r="JS34" s="825">
        <v>43444</v>
      </c>
      <c r="JT34" s="825" t="s">
        <v>4918</v>
      </c>
      <c r="JU34" s="853"/>
      <c r="JX34" s="853"/>
      <c r="KA34" s="853"/>
      <c r="KB34" s="825">
        <v>46501</v>
      </c>
      <c r="KC34" s="825" t="s">
        <v>1040</v>
      </c>
      <c r="KE34" s="825">
        <v>47354</v>
      </c>
      <c r="KF34" s="825" t="s">
        <v>9105</v>
      </c>
      <c r="MP34" s="854">
        <v>800</v>
      </c>
      <c r="MQ34" s="825" t="s">
        <v>7015</v>
      </c>
      <c r="MS34" s="854">
        <v>804</v>
      </c>
      <c r="MT34" s="825" t="s">
        <v>9201</v>
      </c>
    </row>
    <row r="35" spans="2:358">
      <c r="B35" s="850" t="s">
        <v>1264</v>
      </c>
      <c r="C35" s="850" t="s">
        <v>1439</v>
      </c>
      <c r="E35" s="851" t="s">
        <v>1714</v>
      </c>
      <c r="F35" s="825" t="s">
        <v>1715</v>
      </c>
      <c r="G35" s="853"/>
      <c r="H35" s="851" t="s">
        <v>2751</v>
      </c>
      <c r="I35" s="825" t="s">
        <v>2754</v>
      </c>
      <c r="J35" s="853"/>
      <c r="K35" s="851" t="s">
        <v>267</v>
      </c>
      <c r="L35" s="825" t="s">
        <v>782</v>
      </c>
      <c r="M35" s="853"/>
      <c r="N35" s="851" t="s">
        <v>384</v>
      </c>
      <c r="O35" s="825" t="s">
        <v>2275</v>
      </c>
      <c r="P35" s="853"/>
      <c r="S35" s="853"/>
      <c r="T35" s="851" t="s">
        <v>748</v>
      </c>
      <c r="U35" s="825" t="s">
        <v>3662</v>
      </c>
      <c r="V35" s="853"/>
      <c r="W35" s="851" t="s">
        <v>1411</v>
      </c>
      <c r="X35" s="825" t="s">
        <v>1885</v>
      </c>
      <c r="Y35" s="853"/>
      <c r="Z35" s="851" t="s">
        <v>1871</v>
      </c>
      <c r="AA35" s="825" t="s">
        <v>4059</v>
      </c>
      <c r="AB35" s="853"/>
      <c r="AE35" s="853"/>
      <c r="AF35" s="825">
        <v>10521</v>
      </c>
      <c r="AG35" s="825" t="s">
        <v>4471</v>
      </c>
      <c r="AH35" s="853"/>
      <c r="AI35" s="825">
        <v>11225</v>
      </c>
      <c r="AJ35" s="825" t="s">
        <v>4573</v>
      </c>
      <c r="AK35" s="853"/>
      <c r="AL35" s="825">
        <v>12228</v>
      </c>
      <c r="AM35" s="825" t="s">
        <v>1475</v>
      </c>
      <c r="AN35" s="853"/>
      <c r="AO35" s="825">
        <v>13208</v>
      </c>
      <c r="AP35" s="825" t="s">
        <v>3367</v>
      </c>
      <c r="AQ35" s="853"/>
      <c r="AR35" s="825">
        <v>14204</v>
      </c>
      <c r="AS35" s="825" t="s">
        <v>1685</v>
      </c>
      <c r="AT35" s="853"/>
      <c r="AU35" s="825">
        <v>15385</v>
      </c>
      <c r="AV35" s="825" t="s">
        <v>276</v>
      </c>
      <c r="AW35" s="853"/>
      <c r="AZ35" s="853"/>
      <c r="BC35" s="853"/>
      <c r="BF35" s="853"/>
      <c r="BI35" s="853"/>
      <c r="BJ35" s="825">
        <v>20361</v>
      </c>
      <c r="BK35" s="825" t="s">
        <v>5619</v>
      </c>
      <c r="BL35" s="853"/>
      <c r="BM35" s="825">
        <v>21403</v>
      </c>
      <c r="BN35" s="825" t="s">
        <v>5969</v>
      </c>
      <c r="BO35" s="853"/>
      <c r="BP35" s="825">
        <v>22305</v>
      </c>
      <c r="BQ35" s="825" t="s">
        <v>3391</v>
      </c>
      <c r="BR35" s="853"/>
      <c r="BS35" s="825">
        <v>23215</v>
      </c>
      <c r="BT35" s="825" t="s">
        <v>6432</v>
      </c>
      <c r="BU35" s="853"/>
      <c r="BX35" s="853"/>
      <c r="CA35" s="853"/>
      <c r="CB35" s="825">
        <v>26365</v>
      </c>
      <c r="CC35" s="825" t="s">
        <v>6477</v>
      </c>
      <c r="CD35" s="853"/>
      <c r="CE35" s="825">
        <v>27147</v>
      </c>
      <c r="CF35" s="825" t="s">
        <v>7044</v>
      </c>
      <c r="CG35" s="853"/>
      <c r="CH35" s="825">
        <v>28223</v>
      </c>
      <c r="CI35" s="825" t="s">
        <v>7196</v>
      </c>
      <c r="CJ35" s="853"/>
      <c r="CK35" s="825">
        <v>29443</v>
      </c>
      <c r="CL35" s="825" t="s">
        <v>7403</v>
      </c>
      <c r="CM35" s="853"/>
      <c r="CP35" s="853"/>
      <c r="CS35" s="853"/>
      <c r="CV35" s="853"/>
      <c r="CY35" s="853"/>
      <c r="DB35" s="853"/>
      <c r="DE35" s="853"/>
      <c r="DH35" s="853"/>
      <c r="DK35" s="853"/>
      <c r="DN35" s="853"/>
      <c r="DO35" s="825">
        <v>39412</v>
      </c>
      <c r="DP35" s="825" t="s">
        <v>8393</v>
      </c>
      <c r="DQ35" s="853"/>
      <c r="DR35" s="825">
        <v>40220</v>
      </c>
      <c r="DS35" s="825" t="s">
        <v>8449</v>
      </c>
      <c r="DT35" s="853"/>
      <c r="DW35" s="853"/>
      <c r="DZ35" s="853"/>
      <c r="EA35" s="825">
        <v>43433</v>
      </c>
      <c r="EB35" s="825" t="s">
        <v>8770</v>
      </c>
      <c r="EC35" s="853"/>
      <c r="EF35" s="853"/>
      <c r="EI35" s="853"/>
      <c r="EJ35" s="825">
        <v>46502</v>
      </c>
      <c r="EK35" s="825" t="s">
        <v>9024</v>
      </c>
      <c r="EM35" s="825">
        <v>47355</v>
      </c>
      <c r="EN35" s="825" t="s">
        <v>9107</v>
      </c>
      <c r="EP35" s="854">
        <v>804</v>
      </c>
      <c r="EQ35" s="825" t="s">
        <v>9201</v>
      </c>
      <c r="ES35" s="850" t="s">
        <v>1264</v>
      </c>
      <c r="ET35" s="850" t="s">
        <v>129</v>
      </c>
      <c r="EU35" s="850" t="s">
        <v>1439</v>
      </c>
      <c r="EW35" s="851" t="s">
        <v>604</v>
      </c>
      <c r="EX35" s="825" t="s">
        <v>1763</v>
      </c>
      <c r="EY35" s="853"/>
      <c r="EZ35" s="851" t="s">
        <v>2751</v>
      </c>
      <c r="FA35" s="825" t="s">
        <v>2754</v>
      </c>
      <c r="FB35" s="853"/>
      <c r="FC35" s="851" t="s">
        <v>267</v>
      </c>
      <c r="FD35" s="825" t="s">
        <v>782</v>
      </c>
      <c r="FE35" s="853"/>
      <c r="FF35" s="851" t="s">
        <v>3146</v>
      </c>
      <c r="FG35" s="825" t="s">
        <v>3149</v>
      </c>
      <c r="FH35" s="853"/>
      <c r="FK35" s="853"/>
      <c r="FL35" s="851" t="s">
        <v>748</v>
      </c>
      <c r="FM35" s="825" t="s">
        <v>3662</v>
      </c>
      <c r="FN35" s="853"/>
      <c r="FO35" s="851" t="s">
        <v>1411</v>
      </c>
      <c r="FP35" s="825" t="s">
        <v>1885</v>
      </c>
      <c r="FQ35" s="853"/>
      <c r="FR35" s="851" t="s">
        <v>1871</v>
      </c>
      <c r="FS35" s="825" t="s">
        <v>4059</v>
      </c>
      <c r="FT35" s="853"/>
      <c r="FW35" s="853"/>
      <c r="FX35" s="825">
        <v>10521</v>
      </c>
      <c r="FY35" s="825" t="s">
        <v>4471</v>
      </c>
      <c r="FZ35" s="853"/>
      <c r="GA35" s="825">
        <v>11237</v>
      </c>
      <c r="GB35" s="825" t="s">
        <v>4625</v>
      </c>
      <c r="GC35" s="853"/>
      <c r="GD35" s="825">
        <v>12234</v>
      </c>
      <c r="GE35" s="825" t="s">
        <v>4877</v>
      </c>
      <c r="GF35" s="853"/>
      <c r="GG35" s="825">
        <v>13208</v>
      </c>
      <c r="GH35" s="825" t="s">
        <v>3367</v>
      </c>
      <c r="GI35" s="853"/>
      <c r="GL35" s="853"/>
      <c r="GO35" s="853"/>
      <c r="GR35" s="853"/>
      <c r="GU35" s="853"/>
      <c r="GX35" s="853"/>
      <c r="HA35" s="853"/>
      <c r="HB35" s="825">
        <v>20361</v>
      </c>
      <c r="HC35" s="825" t="s">
        <v>5619</v>
      </c>
      <c r="HD35" s="853"/>
      <c r="HE35" s="825">
        <v>21403</v>
      </c>
      <c r="HF35" s="825" t="s">
        <v>5969</v>
      </c>
      <c r="HG35" s="853"/>
      <c r="HH35" s="825">
        <v>22424</v>
      </c>
      <c r="HI35" s="825" t="s">
        <v>5462</v>
      </c>
      <c r="HJ35" s="853"/>
      <c r="HK35" s="825">
        <v>23232</v>
      </c>
      <c r="HL35" s="825" t="s">
        <v>6472</v>
      </c>
      <c r="HM35" s="853"/>
      <c r="HP35" s="853"/>
      <c r="HS35" s="853"/>
      <c r="HV35" s="853"/>
      <c r="HW35" s="825">
        <v>27232</v>
      </c>
      <c r="HX35" s="825" t="s">
        <v>527</v>
      </c>
      <c r="HY35" s="853"/>
      <c r="HZ35" s="825">
        <v>28381</v>
      </c>
      <c r="IA35" s="825" t="s">
        <v>5659</v>
      </c>
      <c r="IB35" s="853"/>
      <c r="IC35" s="825">
        <v>29443</v>
      </c>
      <c r="ID35" s="825" t="s">
        <v>7403</v>
      </c>
      <c r="IE35" s="853"/>
      <c r="IH35" s="853"/>
      <c r="IK35" s="853"/>
      <c r="IN35" s="853"/>
      <c r="IQ35" s="853"/>
      <c r="IT35" s="853"/>
      <c r="IW35" s="853"/>
      <c r="IZ35" s="853"/>
      <c r="JC35" s="853"/>
      <c r="JF35" s="853"/>
      <c r="JG35" s="825">
        <v>39412</v>
      </c>
      <c r="JH35" s="825" t="s">
        <v>8393</v>
      </c>
      <c r="JI35" s="853"/>
      <c r="JJ35" s="825">
        <v>40344</v>
      </c>
      <c r="JK35" s="825" t="s">
        <v>9656</v>
      </c>
      <c r="JL35" s="853"/>
      <c r="JO35" s="853"/>
      <c r="JR35" s="853"/>
      <c r="JS35" s="825">
        <v>43447</v>
      </c>
      <c r="JT35" s="825" t="s">
        <v>8776</v>
      </c>
      <c r="JU35" s="853"/>
      <c r="JX35" s="853"/>
      <c r="KA35" s="853"/>
      <c r="KB35" s="825">
        <v>46502</v>
      </c>
      <c r="KC35" s="825" t="s">
        <v>9024</v>
      </c>
      <c r="KE35" s="825">
        <v>47355</v>
      </c>
      <c r="KF35" s="825" t="s">
        <v>9107</v>
      </c>
      <c r="MP35" s="854">
        <v>804</v>
      </c>
      <c r="MQ35" s="825" t="s">
        <v>9201</v>
      </c>
      <c r="MS35" s="854">
        <v>860</v>
      </c>
      <c r="MT35" s="825" t="s">
        <v>1427</v>
      </c>
    </row>
    <row r="36" spans="2:358">
      <c r="B36" s="850" t="s">
        <v>354</v>
      </c>
      <c r="C36" s="850" t="s">
        <v>413</v>
      </c>
      <c r="E36" s="851" t="s">
        <v>1330</v>
      </c>
      <c r="F36" s="825" t="s">
        <v>478</v>
      </c>
      <c r="G36" s="853"/>
      <c r="H36" s="851" t="s">
        <v>2684</v>
      </c>
      <c r="I36" s="825" t="s">
        <v>2768</v>
      </c>
      <c r="J36" s="853"/>
      <c r="K36" s="851" t="s">
        <v>2946</v>
      </c>
      <c r="L36" s="825" t="s">
        <v>575</v>
      </c>
      <c r="M36" s="853"/>
      <c r="N36" s="851" t="s">
        <v>3071</v>
      </c>
      <c r="O36" s="825" t="s">
        <v>3076</v>
      </c>
      <c r="P36" s="853"/>
      <c r="S36" s="853"/>
      <c r="T36" s="851" t="s">
        <v>3415</v>
      </c>
      <c r="U36" s="825" t="s">
        <v>1738</v>
      </c>
      <c r="V36" s="853"/>
      <c r="W36" s="851" t="s">
        <v>3844</v>
      </c>
      <c r="X36" s="825" t="s">
        <v>3847</v>
      </c>
      <c r="Y36" s="853"/>
      <c r="Z36" s="851" t="s">
        <v>13</v>
      </c>
      <c r="AA36" s="825" t="s">
        <v>4062</v>
      </c>
      <c r="AB36" s="853"/>
      <c r="AE36" s="853"/>
      <c r="AF36" s="825">
        <v>10522</v>
      </c>
      <c r="AG36" s="825" t="s">
        <v>4475</v>
      </c>
      <c r="AH36" s="853"/>
      <c r="AI36" s="825">
        <v>11227</v>
      </c>
      <c r="AJ36" s="825" t="s">
        <v>2719</v>
      </c>
      <c r="AK36" s="853"/>
      <c r="AL36" s="825">
        <v>12229</v>
      </c>
      <c r="AM36" s="825" t="s">
        <v>517</v>
      </c>
      <c r="AN36" s="853"/>
      <c r="AO36" s="825">
        <v>13209</v>
      </c>
      <c r="AP36" s="825" t="s">
        <v>4897</v>
      </c>
      <c r="AQ36" s="853"/>
      <c r="AR36" s="825">
        <v>14205</v>
      </c>
      <c r="AS36" s="825" t="s">
        <v>5288</v>
      </c>
      <c r="AT36" s="853"/>
      <c r="AU36" s="825">
        <v>15405</v>
      </c>
      <c r="AV36" s="825" t="s">
        <v>3356</v>
      </c>
      <c r="AW36" s="853"/>
      <c r="AZ36" s="853"/>
      <c r="BC36" s="853"/>
      <c r="BF36" s="853"/>
      <c r="BI36" s="853"/>
      <c r="BJ36" s="825">
        <v>20362</v>
      </c>
      <c r="BK36" s="825" t="s">
        <v>4875</v>
      </c>
      <c r="BL36" s="853"/>
      <c r="BM36" s="825">
        <v>21404</v>
      </c>
      <c r="BN36" s="825" t="s">
        <v>1218</v>
      </c>
      <c r="BO36" s="853"/>
      <c r="BP36" s="825">
        <v>22306</v>
      </c>
      <c r="BQ36" s="825" t="s">
        <v>5054</v>
      </c>
      <c r="BR36" s="853"/>
      <c r="BS36" s="825">
        <v>23216</v>
      </c>
      <c r="BT36" s="825" t="s">
        <v>6436</v>
      </c>
      <c r="BU36" s="853"/>
      <c r="BX36" s="853"/>
      <c r="CA36" s="853"/>
      <c r="CB36" s="825">
        <v>26366</v>
      </c>
      <c r="CC36" s="825" t="s">
        <v>2311</v>
      </c>
      <c r="CD36" s="853"/>
      <c r="CE36" s="825">
        <v>27202</v>
      </c>
      <c r="CF36" s="825" t="s">
        <v>5857</v>
      </c>
      <c r="CG36" s="853"/>
      <c r="CH36" s="825">
        <v>28224</v>
      </c>
      <c r="CI36" s="825" t="s">
        <v>7200</v>
      </c>
      <c r="CJ36" s="853"/>
      <c r="CK36" s="825">
        <v>29444</v>
      </c>
      <c r="CL36" s="825" t="s">
        <v>7405</v>
      </c>
      <c r="CM36" s="853"/>
      <c r="CP36" s="853"/>
      <c r="CS36" s="853"/>
      <c r="CV36" s="853"/>
      <c r="CY36" s="853"/>
      <c r="DB36" s="853"/>
      <c r="DE36" s="853"/>
      <c r="DH36" s="853"/>
      <c r="DK36" s="853"/>
      <c r="DN36" s="853"/>
      <c r="DO36" s="825">
        <v>39424</v>
      </c>
      <c r="DP36" s="825" t="s">
        <v>8401</v>
      </c>
      <c r="DQ36" s="853"/>
      <c r="DR36" s="825">
        <v>40221</v>
      </c>
      <c r="DS36" s="825" t="s">
        <v>8451</v>
      </c>
      <c r="DT36" s="853"/>
      <c r="DW36" s="853"/>
      <c r="DZ36" s="853"/>
      <c r="EA36" s="825">
        <v>43441</v>
      </c>
      <c r="EB36" s="825" t="s">
        <v>8772</v>
      </c>
      <c r="EC36" s="853"/>
      <c r="EF36" s="853"/>
      <c r="EI36" s="853"/>
      <c r="EJ36" s="825">
        <v>46505</v>
      </c>
      <c r="EK36" s="825" t="s">
        <v>9034</v>
      </c>
      <c r="EM36" s="825">
        <v>47356</v>
      </c>
      <c r="EN36" s="825" t="s">
        <v>9108</v>
      </c>
      <c r="EP36" s="854">
        <v>860</v>
      </c>
      <c r="EQ36" s="825" t="s">
        <v>1427</v>
      </c>
      <c r="ES36" s="850" t="s">
        <v>354</v>
      </c>
      <c r="ET36" s="850" t="s">
        <v>6457</v>
      </c>
      <c r="EU36" s="850" t="s">
        <v>413</v>
      </c>
      <c r="EW36" s="851" t="s">
        <v>1473</v>
      </c>
      <c r="EX36" s="825" t="s">
        <v>854</v>
      </c>
      <c r="EY36" s="853"/>
      <c r="EZ36" s="851" t="s">
        <v>2684</v>
      </c>
      <c r="FA36" s="825" t="s">
        <v>2768</v>
      </c>
      <c r="FB36" s="853"/>
      <c r="FC36" s="851" t="s">
        <v>2946</v>
      </c>
      <c r="FD36" s="825" t="s">
        <v>575</v>
      </c>
      <c r="FE36" s="853"/>
      <c r="FF36" s="851" t="s">
        <v>2627</v>
      </c>
      <c r="FG36" s="825" t="s">
        <v>2955</v>
      </c>
      <c r="FH36" s="853"/>
      <c r="FK36" s="853"/>
      <c r="FL36" s="851" t="s">
        <v>3415</v>
      </c>
      <c r="FM36" s="825" t="s">
        <v>1738</v>
      </c>
      <c r="FN36" s="853"/>
      <c r="FO36" s="851" t="s">
        <v>3844</v>
      </c>
      <c r="FP36" s="825" t="s">
        <v>3847</v>
      </c>
      <c r="FQ36" s="853"/>
      <c r="FR36" s="851" t="s">
        <v>13</v>
      </c>
      <c r="FS36" s="825" t="s">
        <v>4062</v>
      </c>
      <c r="FT36" s="853"/>
      <c r="FW36" s="853"/>
      <c r="FX36" s="825">
        <v>10522</v>
      </c>
      <c r="FY36" s="825" t="s">
        <v>4475</v>
      </c>
      <c r="FZ36" s="853"/>
      <c r="GA36" s="825">
        <v>11238</v>
      </c>
      <c r="GB36" s="825" t="s">
        <v>4631</v>
      </c>
      <c r="GC36" s="853"/>
      <c r="GD36" s="825">
        <v>12235</v>
      </c>
      <c r="GE36" s="825" t="s">
        <v>4882</v>
      </c>
      <c r="GF36" s="853"/>
      <c r="GG36" s="825">
        <v>13209</v>
      </c>
      <c r="GH36" s="825" t="s">
        <v>4897</v>
      </c>
      <c r="GI36" s="853"/>
      <c r="GL36" s="853"/>
      <c r="GO36" s="853"/>
      <c r="GR36" s="853"/>
      <c r="GU36" s="853"/>
      <c r="GX36" s="853"/>
      <c r="HA36" s="853"/>
      <c r="HB36" s="825">
        <v>20362</v>
      </c>
      <c r="HC36" s="825" t="s">
        <v>4875</v>
      </c>
      <c r="HD36" s="853"/>
      <c r="HE36" s="825">
        <v>21404</v>
      </c>
      <c r="HF36" s="825" t="s">
        <v>1218</v>
      </c>
      <c r="HG36" s="853"/>
      <c r="HH36" s="825">
        <v>22429</v>
      </c>
      <c r="HI36" s="825" t="s">
        <v>404</v>
      </c>
      <c r="HJ36" s="853"/>
      <c r="HK36" s="825">
        <v>23233</v>
      </c>
      <c r="HL36" s="825" t="s">
        <v>5987</v>
      </c>
      <c r="HM36" s="853"/>
      <c r="HP36" s="853"/>
      <c r="HS36" s="853"/>
      <c r="HV36" s="853"/>
      <c r="HW36" s="825">
        <v>27301</v>
      </c>
      <c r="HX36" s="825" t="s">
        <v>7102</v>
      </c>
      <c r="HY36" s="853"/>
      <c r="HZ36" s="825">
        <v>28382</v>
      </c>
      <c r="IA36" s="825" t="s">
        <v>7229</v>
      </c>
      <c r="IB36" s="853"/>
      <c r="IC36" s="825">
        <v>29444</v>
      </c>
      <c r="ID36" s="825" t="s">
        <v>7405</v>
      </c>
      <c r="IE36" s="853"/>
      <c r="IH36" s="853"/>
      <c r="IK36" s="853"/>
      <c r="IN36" s="853"/>
      <c r="IQ36" s="853"/>
      <c r="IT36" s="853"/>
      <c r="IW36" s="853"/>
      <c r="IZ36" s="853"/>
      <c r="JC36" s="853"/>
      <c r="JF36" s="853"/>
      <c r="JG36" s="825">
        <v>39424</v>
      </c>
      <c r="JH36" s="825" t="s">
        <v>8401</v>
      </c>
      <c r="JI36" s="853"/>
      <c r="JJ36" s="825">
        <v>40345</v>
      </c>
      <c r="JK36" s="825" t="s">
        <v>9657</v>
      </c>
      <c r="JL36" s="853"/>
      <c r="JO36" s="853"/>
      <c r="JR36" s="853"/>
      <c r="JS36" s="825">
        <v>43468</v>
      </c>
      <c r="JT36" s="825" t="s">
        <v>8605</v>
      </c>
      <c r="JU36" s="853"/>
      <c r="JX36" s="853"/>
      <c r="KA36" s="853"/>
      <c r="KB36" s="825">
        <v>46505</v>
      </c>
      <c r="KC36" s="825" t="s">
        <v>9034</v>
      </c>
      <c r="KE36" s="825">
        <v>47356</v>
      </c>
      <c r="KF36" s="825" t="s">
        <v>9108</v>
      </c>
      <c r="MP36" s="854">
        <v>860</v>
      </c>
      <c r="MQ36" s="825" t="s">
        <v>1427</v>
      </c>
      <c r="MS36" s="854">
        <v>858</v>
      </c>
      <c r="MT36" s="825" t="s">
        <v>9274</v>
      </c>
    </row>
    <row r="37" spans="2:358">
      <c r="B37" s="850" t="s">
        <v>1265</v>
      </c>
      <c r="C37" s="850" t="s">
        <v>1258</v>
      </c>
      <c r="E37" s="851" t="s">
        <v>140</v>
      </c>
      <c r="F37" s="825" t="s">
        <v>1718</v>
      </c>
      <c r="G37" s="853"/>
      <c r="H37" s="851" t="s">
        <v>2772</v>
      </c>
      <c r="I37" s="825" t="s">
        <v>2594</v>
      </c>
      <c r="J37" s="853"/>
      <c r="K37" s="851" t="s">
        <v>2129</v>
      </c>
      <c r="L37" s="825" t="s">
        <v>2398</v>
      </c>
      <c r="M37" s="853"/>
      <c r="N37" s="851" t="s">
        <v>3082</v>
      </c>
      <c r="O37" s="825" t="s">
        <v>3083</v>
      </c>
      <c r="P37" s="853"/>
      <c r="S37" s="853"/>
      <c r="T37" s="851" t="s">
        <v>3676</v>
      </c>
      <c r="U37" s="825" t="s">
        <v>3524</v>
      </c>
      <c r="V37" s="853"/>
      <c r="W37" s="851" t="s">
        <v>3075</v>
      </c>
      <c r="X37" s="825" t="s">
        <v>3849</v>
      </c>
      <c r="Y37" s="853"/>
      <c r="Z37" s="851" t="s">
        <v>1438</v>
      </c>
      <c r="AA37" s="825" t="s">
        <v>4064</v>
      </c>
      <c r="AB37" s="853"/>
      <c r="AE37" s="853"/>
      <c r="AF37" s="825">
        <v>10523</v>
      </c>
      <c r="AG37" s="825" t="s">
        <v>4480</v>
      </c>
      <c r="AH37" s="853"/>
      <c r="AI37" s="825">
        <v>11228</v>
      </c>
      <c r="AJ37" s="825" t="s">
        <v>4585</v>
      </c>
      <c r="AK37" s="853"/>
      <c r="AL37" s="825">
        <v>12230</v>
      </c>
      <c r="AM37" s="825" t="s">
        <v>1701</v>
      </c>
      <c r="AN37" s="853"/>
      <c r="AO37" s="825">
        <v>13210</v>
      </c>
      <c r="AP37" s="825" t="s">
        <v>5134</v>
      </c>
      <c r="AQ37" s="853"/>
      <c r="AR37" s="825">
        <v>14206</v>
      </c>
      <c r="AS37" s="825" t="s">
        <v>2818</v>
      </c>
      <c r="AT37" s="853"/>
      <c r="AU37" s="825">
        <v>15461</v>
      </c>
      <c r="AV37" s="825" t="s">
        <v>5504</v>
      </c>
      <c r="AW37" s="853"/>
      <c r="AZ37" s="853"/>
      <c r="BC37" s="853"/>
      <c r="BF37" s="853"/>
      <c r="BI37" s="853"/>
      <c r="BJ37" s="825">
        <v>20363</v>
      </c>
      <c r="BK37" s="825" t="s">
        <v>1725</v>
      </c>
      <c r="BL37" s="853"/>
      <c r="BM37" s="825">
        <v>21421</v>
      </c>
      <c r="BN37" s="825" t="s">
        <v>6193</v>
      </c>
      <c r="BO37" s="853"/>
      <c r="BP37" s="825">
        <v>22325</v>
      </c>
      <c r="BQ37" s="825" t="s">
        <v>4254</v>
      </c>
      <c r="BR37" s="853"/>
      <c r="BS37" s="825">
        <v>23217</v>
      </c>
      <c r="BT37" s="825" t="s">
        <v>6439</v>
      </c>
      <c r="BU37" s="853"/>
      <c r="BX37" s="853"/>
      <c r="CA37" s="853"/>
      <c r="CB37" s="825">
        <v>26367</v>
      </c>
      <c r="CC37" s="825" t="s">
        <v>6446</v>
      </c>
      <c r="CD37" s="853"/>
      <c r="CE37" s="825">
        <v>27203</v>
      </c>
      <c r="CF37" s="825" t="s">
        <v>2850</v>
      </c>
      <c r="CG37" s="853"/>
      <c r="CH37" s="825">
        <v>28225</v>
      </c>
      <c r="CI37" s="825" t="s">
        <v>7204</v>
      </c>
      <c r="CJ37" s="853"/>
      <c r="CK37" s="825">
        <v>29446</v>
      </c>
      <c r="CL37" s="825" t="s">
        <v>958</v>
      </c>
      <c r="CM37" s="853"/>
      <c r="CP37" s="853"/>
      <c r="CS37" s="853"/>
      <c r="CV37" s="853"/>
      <c r="CY37" s="853"/>
      <c r="DB37" s="853"/>
      <c r="DE37" s="853"/>
      <c r="DH37" s="853"/>
      <c r="DK37" s="853"/>
      <c r="DN37" s="853"/>
      <c r="DO37" s="825">
        <v>39427</v>
      </c>
      <c r="DP37" s="825" t="s">
        <v>8404</v>
      </c>
      <c r="DQ37" s="853"/>
      <c r="DR37" s="825">
        <v>40223</v>
      </c>
      <c r="DS37" s="825" t="s">
        <v>8454</v>
      </c>
      <c r="DT37" s="853"/>
      <c r="DW37" s="853"/>
      <c r="DZ37" s="853"/>
      <c r="EA37" s="825">
        <v>43442</v>
      </c>
      <c r="EB37" s="825" t="s">
        <v>8773</v>
      </c>
      <c r="EC37" s="853"/>
      <c r="EF37" s="853"/>
      <c r="EI37" s="853"/>
      <c r="EJ37" s="825">
        <v>46523</v>
      </c>
      <c r="EK37" s="825" t="s">
        <v>2157</v>
      </c>
      <c r="EM37" s="825">
        <v>47357</v>
      </c>
      <c r="EN37" s="825" t="s">
        <v>9110</v>
      </c>
      <c r="EP37" s="854">
        <v>858</v>
      </c>
      <c r="EQ37" s="825" t="s">
        <v>9274</v>
      </c>
      <c r="ES37" s="850" t="s">
        <v>1265</v>
      </c>
      <c r="ET37" s="850" t="s">
        <v>794</v>
      </c>
      <c r="EU37" s="850" t="s">
        <v>1258</v>
      </c>
      <c r="EW37" s="851" t="s">
        <v>1025</v>
      </c>
      <c r="EX37" s="825" t="s">
        <v>1005</v>
      </c>
      <c r="EY37" s="853"/>
      <c r="EZ37" s="851" t="s">
        <v>2772</v>
      </c>
      <c r="FA37" s="825" t="s">
        <v>2594</v>
      </c>
      <c r="FB37" s="853"/>
      <c r="FC37" s="851" t="s">
        <v>2129</v>
      </c>
      <c r="FD37" s="825" t="s">
        <v>2398</v>
      </c>
      <c r="FE37" s="853"/>
      <c r="FF37" s="851" t="s">
        <v>2978</v>
      </c>
      <c r="FG37" s="825" t="s">
        <v>2354</v>
      </c>
      <c r="FH37" s="853"/>
      <c r="FK37" s="853"/>
      <c r="FL37" s="851" t="s">
        <v>3676</v>
      </c>
      <c r="FM37" s="825" t="s">
        <v>3524</v>
      </c>
      <c r="FN37" s="853"/>
      <c r="FO37" s="851" t="s">
        <v>3075</v>
      </c>
      <c r="FP37" s="825" t="s">
        <v>3849</v>
      </c>
      <c r="FQ37" s="853"/>
      <c r="FR37" s="851" t="s">
        <v>1438</v>
      </c>
      <c r="FS37" s="825" t="s">
        <v>4064</v>
      </c>
      <c r="FT37" s="853"/>
      <c r="FW37" s="853"/>
      <c r="FX37" s="825">
        <v>10523</v>
      </c>
      <c r="FY37" s="825" t="s">
        <v>4480</v>
      </c>
      <c r="FZ37" s="853"/>
      <c r="GA37" s="825">
        <v>11239</v>
      </c>
      <c r="GB37" s="825" t="s">
        <v>2631</v>
      </c>
      <c r="GC37" s="853"/>
      <c r="GD37" s="825">
        <v>12236</v>
      </c>
      <c r="GE37" s="825" t="s">
        <v>4627</v>
      </c>
      <c r="GF37" s="853"/>
      <c r="GG37" s="825">
        <v>13210</v>
      </c>
      <c r="GH37" s="825" t="s">
        <v>5134</v>
      </c>
      <c r="GI37" s="853"/>
      <c r="GL37" s="853"/>
      <c r="GO37" s="853"/>
      <c r="GR37" s="853"/>
      <c r="GU37" s="853"/>
      <c r="GX37" s="853"/>
      <c r="HA37" s="853"/>
      <c r="HB37" s="825">
        <v>20363</v>
      </c>
      <c r="HC37" s="825" t="s">
        <v>1725</v>
      </c>
      <c r="HD37" s="853"/>
      <c r="HE37" s="825">
        <v>21421</v>
      </c>
      <c r="HF37" s="825" t="s">
        <v>6193</v>
      </c>
      <c r="HG37" s="853"/>
      <c r="HH37" s="825">
        <v>22461</v>
      </c>
      <c r="HI37" s="825" t="s">
        <v>3836</v>
      </c>
      <c r="HJ37" s="853"/>
      <c r="HK37" s="825">
        <v>23234</v>
      </c>
      <c r="HL37" s="825" t="s">
        <v>2690</v>
      </c>
      <c r="HM37" s="853"/>
      <c r="HP37" s="853"/>
      <c r="HS37" s="853"/>
      <c r="HV37" s="853"/>
      <c r="HW37" s="825">
        <v>27321</v>
      </c>
      <c r="HX37" s="825" t="s">
        <v>5984</v>
      </c>
      <c r="HY37" s="853"/>
      <c r="HZ37" s="825">
        <v>28442</v>
      </c>
      <c r="IA37" s="825" t="s">
        <v>7235</v>
      </c>
      <c r="IB37" s="853"/>
      <c r="IC37" s="825">
        <v>29446</v>
      </c>
      <c r="ID37" s="825" t="s">
        <v>958</v>
      </c>
      <c r="IE37" s="853"/>
      <c r="IH37" s="853"/>
      <c r="IK37" s="853"/>
      <c r="IN37" s="853"/>
      <c r="IQ37" s="853"/>
      <c r="IT37" s="853"/>
      <c r="IW37" s="853"/>
      <c r="IZ37" s="853"/>
      <c r="JC37" s="853"/>
      <c r="JF37" s="853"/>
      <c r="JG37" s="825">
        <v>39427</v>
      </c>
      <c r="JH37" s="825" t="s">
        <v>8404</v>
      </c>
      <c r="JI37" s="853"/>
      <c r="JJ37" s="825">
        <v>40348</v>
      </c>
      <c r="JK37" s="825" t="s">
        <v>9658</v>
      </c>
      <c r="JL37" s="853"/>
      <c r="JO37" s="853"/>
      <c r="JR37" s="853"/>
      <c r="JS37" s="825">
        <v>43482</v>
      </c>
      <c r="JT37" s="825" t="s">
        <v>9660</v>
      </c>
      <c r="JU37" s="853"/>
      <c r="JX37" s="853"/>
      <c r="KA37" s="853"/>
      <c r="KB37" s="825">
        <v>46523</v>
      </c>
      <c r="KC37" s="825" t="s">
        <v>2157</v>
      </c>
      <c r="KE37" s="825">
        <v>47357</v>
      </c>
      <c r="KF37" s="825" t="s">
        <v>9110</v>
      </c>
      <c r="MP37" s="854">
        <v>858</v>
      </c>
      <c r="MQ37" s="825" t="s">
        <v>9274</v>
      </c>
      <c r="MS37" s="855">
        <v>218</v>
      </c>
      <c r="MT37" s="825" t="s">
        <v>9275</v>
      </c>
    </row>
    <row r="38" spans="2:358">
      <c r="B38" s="850" t="s">
        <v>1270</v>
      </c>
      <c r="C38" s="850" t="s">
        <v>271</v>
      </c>
      <c r="E38" s="851" t="s">
        <v>691</v>
      </c>
      <c r="F38" s="825" t="s">
        <v>1730</v>
      </c>
      <c r="G38" s="853"/>
      <c r="H38" s="851" t="s">
        <v>2044</v>
      </c>
      <c r="I38" s="825" t="s">
        <v>1068</v>
      </c>
      <c r="J38" s="853"/>
      <c r="M38" s="853"/>
      <c r="N38" s="851" t="s">
        <v>3099</v>
      </c>
      <c r="O38" s="825" t="s">
        <v>1593</v>
      </c>
      <c r="P38" s="853"/>
      <c r="S38" s="853"/>
      <c r="T38" s="851" t="s">
        <v>3023</v>
      </c>
      <c r="U38" s="825" t="s">
        <v>3563</v>
      </c>
      <c r="V38" s="853"/>
      <c r="W38" s="851" t="s">
        <v>3850</v>
      </c>
      <c r="X38" s="825" t="s">
        <v>3851</v>
      </c>
      <c r="Y38" s="853"/>
      <c r="Z38" s="851" t="s">
        <v>3143</v>
      </c>
      <c r="AA38" s="825" t="s">
        <v>626</v>
      </c>
      <c r="AB38" s="853"/>
      <c r="AE38" s="853"/>
      <c r="AF38" s="825">
        <v>10524</v>
      </c>
      <c r="AG38" s="825" t="s">
        <v>995</v>
      </c>
      <c r="AH38" s="853"/>
      <c r="AI38" s="825">
        <v>11229</v>
      </c>
      <c r="AJ38" s="825" t="s">
        <v>4591</v>
      </c>
      <c r="AK38" s="853"/>
      <c r="AL38" s="825">
        <v>12231</v>
      </c>
      <c r="AM38" s="825" t="s">
        <v>4876</v>
      </c>
      <c r="AN38" s="853"/>
      <c r="AO38" s="825">
        <v>13211</v>
      </c>
      <c r="AP38" s="825" t="s">
        <v>1421</v>
      </c>
      <c r="AQ38" s="853"/>
      <c r="AR38" s="825">
        <v>14207</v>
      </c>
      <c r="AS38" s="825" t="s">
        <v>8301</v>
      </c>
      <c r="AT38" s="853"/>
      <c r="AU38" s="825">
        <v>15482</v>
      </c>
      <c r="AV38" s="825" t="s">
        <v>3694</v>
      </c>
      <c r="AW38" s="853"/>
      <c r="AZ38" s="853"/>
      <c r="BC38" s="853"/>
      <c r="BF38" s="853"/>
      <c r="BI38" s="853"/>
      <c r="BJ38" s="825">
        <v>20382</v>
      </c>
      <c r="BK38" s="825" t="s">
        <v>6020</v>
      </c>
      <c r="BL38" s="853"/>
      <c r="BM38" s="825">
        <v>21501</v>
      </c>
      <c r="BN38" s="825" t="s">
        <v>6229</v>
      </c>
      <c r="BO38" s="853"/>
      <c r="BP38" s="825">
        <v>22341</v>
      </c>
      <c r="BQ38" s="825" t="s">
        <v>2285</v>
      </c>
      <c r="BR38" s="853"/>
      <c r="BS38" s="825">
        <v>23219</v>
      </c>
      <c r="BT38" s="825" t="s">
        <v>6442</v>
      </c>
      <c r="BU38" s="853"/>
      <c r="BX38" s="853"/>
      <c r="CA38" s="853"/>
      <c r="CB38" s="825">
        <v>26407</v>
      </c>
      <c r="CC38" s="825" t="s">
        <v>6943</v>
      </c>
      <c r="CD38" s="853"/>
      <c r="CE38" s="825">
        <v>27204</v>
      </c>
      <c r="CF38" s="825" t="s">
        <v>7051</v>
      </c>
      <c r="CG38" s="853"/>
      <c r="CH38" s="825">
        <v>28226</v>
      </c>
      <c r="CI38" s="825" t="s">
        <v>7207</v>
      </c>
      <c r="CJ38" s="853"/>
      <c r="CK38" s="825">
        <v>29447</v>
      </c>
      <c r="CL38" s="825" t="s">
        <v>593</v>
      </c>
      <c r="CM38" s="853"/>
      <c r="CP38" s="853"/>
      <c r="CS38" s="853"/>
      <c r="CV38" s="853"/>
      <c r="CY38" s="853"/>
      <c r="DB38" s="853"/>
      <c r="DE38" s="853"/>
      <c r="DH38" s="853"/>
      <c r="DK38" s="853"/>
      <c r="DN38" s="853"/>
      <c r="DO38" s="825">
        <v>39428</v>
      </c>
      <c r="DP38" s="825" t="s">
        <v>8405</v>
      </c>
      <c r="DQ38" s="853"/>
      <c r="DR38" s="825">
        <v>40224</v>
      </c>
      <c r="DS38" s="825" t="s">
        <v>8455</v>
      </c>
      <c r="DT38" s="853"/>
      <c r="DW38" s="853"/>
      <c r="DZ38" s="853"/>
      <c r="EA38" s="825">
        <v>43443</v>
      </c>
      <c r="EB38" s="825" t="s">
        <v>1339</v>
      </c>
      <c r="EC38" s="853"/>
      <c r="EF38" s="853"/>
      <c r="EI38" s="853"/>
      <c r="EJ38" s="825">
        <v>46524</v>
      </c>
      <c r="EK38" s="825" t="s">
        <v>9036</v>
      </c>
      <c r="EM38" s="825">
        <v>47358</v>
      </c>
      <c r="EN38" s="825" t="s">
        <v>5194</v>
      </c>
      <c r="EP38" s="855">
        <v>218</v>
      </c>
      <c r="EQ38" s="825" t="s">
        <v>9275</v>
      </c>
      <c r="ES38" s="850" t="s">
        <v>1270</v>
      </c>
      <c r="ET38" s="850" t="s">
        <v>9735</v>
      </c>
      <c r="EU38" s="850" t="s">
        <v>271</v>
      </c>
      <c r="EW38" s="851" t="s">
        <v>388</v>
      </c>
      <c r="EX38" s="825" t="s">
        <v>1768</v>
      </c>
      <c r="EY38" s="853"/>
      <c r="EZ38" s="851" t="s">
        <v>2044</v>
      </c>
      <c r="FA38" s="825" t="s">
        <v>1068</v>
      </c>
      <c r="FB38" s="853"/>
      <c r="FE38" s="853"/>
      <c r="FF38" s="851" t="s">
        <v>2017</v>
      </c>
      <c r="FG38" s="825" t="s">
        <v>2003</v>
      </c>
      <c r="FH38" s="853"/>
      <c r="FK38" s="853"/>
      <c r="FL38" s="851" t="s">
        <v>3023</v>
      </c>
      <c r="FM38" s="825" t="s">
        <v>3563</v>
      </c>
      <c r="FN38" s="853"/>
      <c r="FO38" s="851" t="s">
        <v>3850</v>
      </c>
      <c r="FP38" s="825" t="s">
        <v>3851</v>
      </c>
      <c r="FQ38" s="853"/>
      <c r="FR38" s="851" t="s">
        <v>3143</v>
      </c>
      <c r="FS38" s="825" t="s">
        <v>626</v>
      </c>
      <c r="FT38" s="853"/>
      <c r="FW38" s="853"/>
      <c r="FX38" s="825">
        <v>10524</v>
      </c>
      <c r="FY38" s="825" t="s">
        <v>995</v>
      </c>
      <c r="FZ38" s="853"/>
      <c r="GA38" s="825">
        <v>11240</v>
      </c>
      <c r="GB38" s="825" t="s">
        <v>4639</v>
      </c>
      <c r="GC38" s="853"/>
      <c r="GD38" s="825">
        <v>12237</v>
      </c>
      <c r="GE38" s="825" t="s">
        <v>4890</v>
      </c>
      <c r="GF38" s="853"/>
      <c r="GG38" s="825">
        <v>13211</v>
      </c>
      <c r="GH38" s="825" t="s">
        <v>1421</v>
      </c>
      <c r="GI38" s="853"/>
      <c r="GL38" s="853"/>
      <c r="GO38" s="853"/>
      <c r="GR38" s="853"/>
      <c r="GU38" s="853"/>
      <c r="GX38" s="853"/>
      <c r="HA38" s="853"/>
      <c r="HB38" s="825">
        <v>20382</v>
      </c>
      <c r="HC38" s="825" t="s">
        <v>6020</v>
      </c>
      <c r="HD38" s="853"/>
      <c r="HE38" s="825">
        <v>21501</v>
      </c>
      <c r="HF38" s="825" t="s">
        <v>6229</v>
      </c>
      <c r="HG38" s="853"/>
      <c r="HJ38" s="853"/>
      <c r="HK38" s="825">
        <v>23235</v>
      </c>
      <c r="HL38" s="825" t="s">
        <v>6475</v>
      </c>
      <c r="HM38" s="853"/>
      <c r="HP38" s="853"/>
      <c r="HS38" s="853"/>
      <c r="HV38" s="853"/>
      <c r="HW38" s="825">
        <v>27322</v>
      </c>
      <c r="HX38" s="825" t="s">
        <v>7104</v>
      </c>
      <c r="HY38" s="853"/>
      <c r="HZ38" s="825">
        <v>28443</v>
      </c>
      <c r="IA38" s="825" t="s">
        <v>2495</v>
      </c>
      <c r="IB38" s="853"/>
      <c r="IC38" s="825">
        <v>29447</v>
      </c>
      <c r="ID38" s="825" t="s">
        <v>593</v>
      </c>
      <c r="IE38" s="853"/>
      <c r="IH38" s="853"/>
      <c r="IK38" s="853"/>
      <c r="IN38" s="853"/>
      <c r="IQ38" s="853"/>
      <c r="IT38" s="853"/>
      <c r="IW38" s="853"/>
      <c r="IZ38" s="853"/>
      <c r="JC38" s="853"/>
      <c r="JF38" s="853"/>
      <c r="JG38" s="825">
        <v>39428</v>
      </c>
      <c r="JH38" s="825" t="s">
        <v>8405</v>
      </c>
      <c r="JI38" s="853"/>
      <c r="JJ38" s="825">
        <v>40349</v>
      </c>
      <c r="JK38" s="825" t="s">
        <v>8895</v>
      </c>
      <c r="JL38" s="853"/>
      <c r="JO38" s="853"/>
      <c r="JR38" s="853"/>
      <c r="JS38" s="825">
        <v>43484</v>
      </c>
      <c r="JT38" s="825" t="s">
        <v>7011</v>
      </c>
      <c r="JU38" s="853"/>
      <c r="JX38" s="853"/>
      <c r="KA38" s="853"/>
      <c r="KB38" s="825">
        <v>46524</v>
      </c>
      <c r="KC38" s="825" t="s">
        <v>9036</v>
      </c>
      <c r="KE38" s="825">
        <v>47358</v>
      </c>
      <c r="KF38" s="825" t="s">
        <v>5194</v>
      </c>
      <c r="MP38" s="855">
        <v>218</v>
      </c>
      <c r="MQ38" s="825" t="s">
        <v>9275</v>
      </c>
      <c r="MS38" s="855">
        <v>818</v>
      </c>
      <c r="MT38" s="825" t="s">
        <v>9276</v>
      </c>
    </row>
    <row r="39" spans="2:358">
      <c r="B39" s="850" t="s">
        <v>1271</v>
      </c>
      <c r="C39" s="850" t="s">
        <v>754</v>
      </c>
      <c r="E39" s="851" t="s">
        <v>1731</v>
      </c>
      <c r="F39" s="825" t="s">
        <v>1736</v>
      </c>
      <c r="G39" s="853"/>
      <c r="H39" s="851" t="s">
        <v>1907</v>
      </c>
      <c r="I39" s="825" t="s">
        <v>2776</v>
      </c>
      <c r="J39" s="853"/>
      <c r="M39" s="853"/>
      <c r="N39" s="851" t="s">
        <v>3104</v>
      </c>
      <c r="O39" s="825" t="s">
        <v>3105</v>
      </c>
      <c r="P39" s="853"/>
      <c r="S39" s="853"/>
      <c r="T39" s="851" t="s">
        <v>3179</v>
      </c>
      <c r="U39" s="825" t="s">
        <v>3685</v>
      </c>
      <c r="V39" s="853"/>
      <c r="W39" s="851" t="s">
        <v>611</v>
      </c>
      <c r="X39" s="825" t="s">
        <v>2396</v>
      </c>
      <c r="Y39" s="853"/>
      <c r="Z39" s="851" t="s">
        <v>4073</v>
      </c>
      <c r="AA39" s="825" t="s">
        <v>3145</v>
      </c>
      <c r="AB39" s="853"/>
      <c r="AE39" s="853"/>
      <c r="AF39" s="825">
        <v>10525</v>
      </c>
      <c r="AG39" s="825" t="s">
        <v>4487</v>
      </c>
      <c r="AH39" s="853"/>
      <c r="AI39" s="825">
        <v>11230</v>
      </c>
      <c r="AJ39" s="825" t="s">
        <v>4468</v>
      </c>
      <c r="AK39" s="853"/>
      <c r="AL39" s="825">
        <v>12232</v>
      </c>
      <c r="AM39" s="825" t="s">
        <v>2205</v>
      </c>
      <c r="AN39" s="853"/>
      <c r="AO39" s="825">
        <v>13212</v>
      </c>
      <c r="AP39" s="825" t="s">
        <v>5137</v>
      </c>
      <c r="AQ39" s="853"/>
      <c r="AR39" s="825">
        <v>14208</v>
      </c>
      <c r="AS39" s="825" t="s">
        <v>5292</v>
      </c>
      <c r="AT39" s="853"/>
      <c r="AU39" s="825">
        <v>15504</v>
      </c>
      <c r="AV39" s="825" t="s">
        <v>5524</v>
      </c>
      <c r="AW39" s="853"/>
      <c r="AZ39" s="853"/>
      <c r="BC39" s="853"/>
      <c r="BF39" s="853"/>
      <c r="BI39" s="853"/>
      <c r="BJ39" s="825">
        <v>20383</v>
      </c>
      <c r="BK39" s="825" t="s">
        <v>4959</v>
      </c>
      <c r="BL39" s="853"/>
      <c r="BM39" s="825">
        <v>21502</v>
      </c>
      <c r="BN39" s="825" t="s">
        <v>4251</v>
      </c>
      <c r="BO39" s="853"/>
      <c r="BP39" s="825">
        <v>22342</v>
      </c>
      <c r="BQ39" s="825" t="s">
        <v>6349</v>
      </c>
      <c r="BR39" s="853"/>
      <c r="BS39" s="825">
        <v>23220</v>
      </c>
      <c r="BT39" s="825" t="s">
        <v>6443</v>
      </c>
      <c r="BU39" s="853"/>
      <c r="BX39" s="853"/>
      <c r="CA39" s="853"/>
      <c r="CB39" s="825">
        <v>26463</v>
      </c>
      <c r="CC39" s="825" t="s">
        <v>6958</v>
      </c>
      <c r="CD39" s="853"/>
      <c r="CE39" s="825">
        <v>27205</v>
      </c>
      <c r="CF39" s="825" t="s">
        <v>7052</v>
      </c>
      <c r="CG39" s="853"/>
      <c r="CH39" s="825">
        <v>28227</v>
      </c>
      <c r="CI39" s="825" t="s">
        <v>1522</v>
      </c>
      <c r="CJ39" s="853"/>
      <c r="CK39" s="825">
        <v>29449</v>
      </c>
      <c r="CL39" s="825" t="s">
        <v>5846</v>
      </c>
      <c r="CM39" s="853"/>
      <c r="CP39" s="853"/>
      <c r="CS39" s="853"/>
      <c r="CV39" s="853"/>
      <c r="CY39" s="853"/>
      <c r="DB39" s="853"/>
      <c r="DE39" s="853"/>
      <c r="DH39" s="853"/>
      <c r="DK39" s="853"/>
      <c r="DN39" s="853"/>
      <c r="DQ39" s="853"/>
      <c r="DR39" s="825">
        <v>40225</v>
      </c>
      <c r="DS39" s="825" t="s">
        <v>8360</v>
      </c>
      <c r="DT39" s="853"/>
      <c r="DW39" s="853"/>
      <c r="DZ39" s="853"/>
      <c r="EA39" s="825">
        <v>43444</v>
      </c>
      <c r="EB39" s="825" t="s">
        <v>4918</v>
      </c>
      <c r="EC39" s="853"/>
      <c r="EF39" s="853"/>
      <c r="EI39" s="853"/>
      <c r="EJ39" s="825">
        <v>46525</v>
      </c>
      <c r="EK39" s="825" t="s">
        <v>8050</v>
      </c>
      <c r="EM39" s="825">
        <v>47359</v>
      </c>
      <c r="EN39" s="825" t="s">
        <v>5340</v>
      </c>
      <c r="EP39" s="855">
        <v>818</v>
      </c>
      <c r="EQ39" s="825" t="s">
        <v>9276</v>
      </c>
      <c r="ES39" s="850" t="s">
        <v>1271</v>
      </c>
      <c r="ET39" s="850" t="s">
        <v>9738</v>
      </c>
      <c r="EU39" s="850" t="s">
        <v>754</v>
      </c>
      <c r="EW39" s="851" t="s">
        <v>1771</v>
      </c>
      <c r="EX39" s="825" t="s">
        <v>1773</v>
      </c>
      <c r="EY39" s="853"/>
      <c r="EZ39" s="851" t="s">
        <v>1907</v>
      </c>
      <c r="FA39" s="825" t="s">
        <v>2776</v>
      </c>
      <c r="FB39" s="853"/>
      <c r="FE39" s="853"/>
      <c r="FH39" s="853"/>
      <c r="FK39" s="853"/>
      <c r="FL39" s="851" t="s">
        <v>3179</v>
      </c>
      <c r="FM39" s="825" t="s">
        <v>3685</v>
      </c>
      <c r="FN39" s="853"/>
      <c r="FO39" s="851" t="s">
        <v>611</v>
      </c>
      <c r="FP39" s="825" t="s">
        <v>2396</v>
      </c>
      <c r="FQ39" s="853"/>
      <c r="FR39" s="851" t="s">
        <v>4073</v>
      </c>
      <c r="FS39" s="825" t="s">
        <v>3145</v>
      </c>
      <c r="FT39" s="853"/>
      <c r="FW39" s="853"/>
      <c r="FX39" s="825">
        <v>10525</v>
      </c>
      <c r="FY39" s="825" t="s">
        <v>4487</v>
      </c>
      <c r="FZ39" s="853"/>
      <c r="GA39" s="825">
        <v>11241</v>
      </c>
      <c r="GB39" s="825" t="s">
        <v>9643</v>
      </c>
      <c r="GC39" s="853"/>
      <c r="GD39" s="825">
        <v>12238</v>
      </c>
      <c r="GE39" s="825" t="s">
        <v>4894</v>
      </c>
      <c r="GF39" s="853"/>
      <c r="GG39" s="825">
        <v>13212</v>
      </c>
      <c r="GH39" s="825" t="s">
        <v>5137</v>
      </c>
      <c r="GI39" s="853"/>
      <c r="GL39" s="853"/>
      <c r="GO39" s="853"/>
      <c r="GR39" s="853"/>
      <c r="GU39" s="853"/>
      <c r="GX39" s="853"/>
      <c r="HA39" s="853"/>
      <c r="HB39" s="825">
        <v>20383</v>
      </c>
      <c r="HC39" s="825" t="s">
        <v>4959</v>
      </c>
      <c r="HD39" s="853"/>
      <c r="HE39" s="825">
        <v>21502</v>
      </c>
      <c r="HF39" s="825" t="s">
        <v>4251</v>
      </c>
      <c r="HG39" s="853"/>
      <c r="HJ39" s="853"/>
      <c r="HK39" s="825">
        <v>23236</v>
      </c>
      <c r="HL39" s="825" t="s">
        <v>5762</v>
      </c>
      <c r="HM39" s="853"/>
      <c r="HP39" s="853"/>
      <c r="HS39" s="853"/>
      <c r="HV39" s="853"/>
      <c r="HW39" s="825">
        <v>27341</v>
      </c>
      <c r="HX39" s="825" t="s">
        <v>7105</v>
      </c>
      <c r="HY39" s="853"/>
      <c r="HZ39" s="825">
        <v>28446</v>
      </c>
      <c r="IA39" s="825" t="s">
        <v>7240</v>
      </c>
      <c r="IB39" s="853"/>
      <c r="IC39" s="825">
        <v>29449</v>
      </c>
      <c r="ID39" s="825" t="s">
        <v>5846</v>
      </c>
      <c r="IE39" s="853"/>
      <c r="IH39" s="853"/>
      <c r="IK39" s="853"/>
      <c r="IN39" s="853"/>
      <c r="IQ39" s="853"/>
      <c r="IT39" s="853"/>
      <c r="IW39" s="853"/>
      <c r="IZ39" s="853"/>
      <c r="JC39" s="853"/>
      <c r="JF39" s="853"/>
      <c r="JI39" s="853"/>
      <c r="JJ39" s="825">
        <v>40381</v>
      </c>
      <c r="JK39" s="825" t="s">
        <v>8477</v>
      </c>
      <c r="JL39" s="853"/>
      <c r="JO39" s="853"/>
      <c r="JR39" s="853"/>
      <c r="JS39" s="825">
        <v>43501</v>
      </c>
      <c r="JT39" s="825" t="s">
        <v>3320</v>
      </c>
      <c r="JU39" s="853"/>
      <c r="JX39" s="853"/>
      <c r="KA39" s="853"/>
      <c r="KB39" s="825">
        <v>46525</v>
      </c>
      <c r="KC39" s="825" t="s">
        <v>8050</v>
      </c>
      <c r="KE39" s="825">
        <v>47359</v>
      </c>
      <c r="KF39" s="825" t="s">
        <v>5340</v>
      </c>
      <c r="MP39" s="855">
        <v>818</v>
      </c>
      <c r="MQ39" s="825" t="s">
        <v>9276</v>
      </c>
      <c r="MS39" s="854">
        <v>233</v>
      </c>
      <c r="MT39" s="825" t="s">
        <v>6607</v>
      </c>
    </row>
    <row r="40" spans="2:358">
      <c r="B40" s="850" t="s">
        <v>1015</v>
      </c>
      <c r="C40" s="850" t="s">
        <v>1448</v>
      </c>
      <c r="E40" s="851" t="s">
        <v>1742</v>
      </c>
      <c r="F40" s="825" t="s">
        <v>1395</v>
      </c>
      <c r="G40" s="853"/>
      <c r="H40" s="851" t="s">
        <v>2779</v>
      </c>
      <c r="I40" s="825" t="s">
        <v>2714</v>
      </c>
      <c r="J40" s="853"/>
      <c r="M40" s="853"/>
      <c r="N40" s="851" t="s">
        <v>3146</v>
      </c>
      <c r="O40" s="825" t="s">
        <v>3149</v>
      </c>
      <c r="P40" s="853"/>
      <c r="S40" s="853"/>
      <c r="V40" s="853"/>
      <c r="W40" s="851" t="s">
        <v>2318</v>
      </c>
      <c r="X40" s="825" t="s">
        <v>528</v>
      </c>
      <c r="Y40" s="853"/>
      <c r="Z40" s="851" t="s">
        <v>52</v>
      </c>
      <c r="AA40" s="825" t="s">
        <v>294</v>
      </c>
      <c r="AB40" s="853"/>
      <c r="AE40" s="853"/>
      <c r="AF40" s="853"/>
      <c r="AG40" s="853"/>
      <c r="AH40" s="853"/>
      <c r="AI40" s="825">
        <v>11231</v>
      </c>
      <c r="AJ40" s="825" t="s">
        <v>4595</v>
      </c>
      <c r="AK40" s="853"/>
      <c r="AL40" s="825">
        <v>12233</v>
      </c>
      <c r="AM40" s="825" t="s">
        <v>2192</v>
      </c>
      <c r="AN40" s="853"/>
      <c r="AO40" s="825">
        <v>13213</v>
      </c>
      <c r="AP40" s="825" t="s">
        <v>5032</v>
      </c>
      <c r="AQ40" s="853"/>
      <c r="AR40" s="825">
        <v>14210</v>
      </c>
      <c r="AS40" s="825" t="s">
        <v>3090</v>
      </c>
      <c r="AT40" s="853"/>
      <c r="AU40" s="825">
        <v>15581</v>
      </c>
      <c r="AV40" s="825" t="s">
        <v>2107</v>
      </c>
      <c r="AW40" s="853"/>
      <c r="AZ40" s="853"/>
      <c r="BC40" s="853"/>
      <c r="BF40" s="853"/>
      <c r="BI40" s="853"/>
      <c r="BJ40" s="825">
        <v>20384</v>
      </c>
      <c r="BK40" s="825" t="s">
        <v>6022</v>
      </c>
      <c r="BL40" s="853"/>
      <c r="BM40" s="825">
        <v>21503</v>
      </c>
      <c r="BN40" s="825" t="s">
        <v>6235</v>
      </c>
      <c r="BO40" s="853"/>
      <c r="BP40" s="825">
        <v>22344</v>
      </c>
      <c r="BQ40" s="825" t="s">
        <v>6352</v>
      </c>
      <c r="BR40" s="853"/>
      <c r="BS40" s="825">
        <v>23221</v>
      </c>
      <c r="BT40" s="825" t="s">
        <v>6449</v>
      </c>
      <c r="BU40" s="853"/>
      <c r="BX40" s="853"/>
      <c r="CA40" s="853"/>
      <c r="CB40" s="825">
        <v>26465</v>
      </c>
      <c r="CC40" s="825" t="s">
        <v>6961</v>
      </c>
      <c r="CD40" s="853"/>
      <c r="CE40" s="825">
        <v>27206</v>
      </c>
      <c r="CF40" s="825" t="s">
        <v>4022</v>
      </c>
      <c r="CG40" s="853"/>
      <c r="CH40" s="825">
        <v>28228</v>
      </c>
      <c r="CI40" s="825" t="s">
        <v>6311</v>
      </c>
      <c r="CJ40" s="853"/>
      <c r="CK40" s="825">
        <v>29450</v>
      </c>
      <c r="CL40" s="825" t="s">
        <v>663</v>
      </c>
      <c r="CM40" s="853"/>
      <c r="CP40" s="853"/>
      <c r="CS40" s="853"/>
      <c r="CV40" s="853"/>
      <c r="CY40" s="853"/>
      <c r="DB40" s="853"/>
      <c r="DE40" s="853"/>
      <c r="DH40" s="853"/>
      <c r="DK40" s="853"/>
      <c r="DN40" s="853"/>
      <c r="DQ40" s="853"/>
      <c r="DR40" s="825">
        <v>40226</v>
      </c>
      <c r="DS40" s="825" t="s">
        <v>1165</v>
      </c>
      <c r="DT40" s="853"/>
      <c r="DW40" s="853"/>
      <c r="DZ40" s="853"/>
      <c r="EA40" s="825">
        <v>43447</v>
      </c>
      <c r="EB40" s="825" t="s">
        <v>8776</v>
      </c>
      <c r="EC40" s="853"/>
      <c r="EF40" s="853"/>
      <c r="EI40" s="853"/>
      <c r="EJ40" s="825">
        <v>46527</v>
      </c>
      <c r="EK40" s="825" t="s">
        <v>7814</v>
      </c>
      <c r="EM40" s="825">
        <v>47360</v>
      </c>
      <c r="EN40" s="825" t="s">
        <v>3988</v>
      </c>
      <c r="EP40" s="854">
        <v>233</v>
      </c>
      <c r="EQ40" s="825" t="s">
        <v>6607</v>
      </c>
      <c r="ES40" s="850" t="s">
        <v>1015</v>
      </c>
      <c r="ET40" s="850" t="s">
        <v>9739</v>
      </c>
      <c r="EU40" s="850" t="s">
        <v>1448</v>
      </c>
      <c r="EW40" s="851" t="s">
        <v>513</v>
      </c>
      <c r="EX40" s="825" t="s">
        <v>1163</v>
      </c>
      <c r="EY40" s="853"/>
      <c r="EZ40" s="851" t="s">
        <v>2779</v>
      </c>
      <c r="FA40" s="825" t="s">
        <v>2714</v>
      </c>
      <c r="FB40" s="853"/>
      <c r="FE40" s="853"/>
      <c r="FH40" s="853"/>
      <c r="FK40" s="853"/>
      <c r="FN40" s="853"/>
      <c r="FO40" s="851" t="s">
        <v>2318</v>
      </c>
      <c r="FP40" s="825" t="s">
        <v>528</v>
      </c>
      <c r="FQ40" s="853"/>
      <c r="FR40" s="851" t="s">
        <v>52</v>
      </c>
      <c r="FS40" s="825" t="s">
        <v>294</v>
      </c>
      <c r="FT40" s="853"/>
      <c r="FW40" s="853"/>
      <c r="FX40" s="853"/>
      <c r="FY40" s="853"/>
      <c r="FZ40" s="853"/>
      <c r="GA40" s="825">
        <v>11242</v>
      </c>
      <c r="GB40" s="825" t="s">
        <v>4643</v>
      </c>
      <c r="GC40" s="853"/>
      <c r="GD40" s="825">
        <v>12239</v>
      </c>
      <c r="GE40" s="825" t="s">
        <v>4900</v>
      </c>
      <c r="GF40" s="853"/>
      <c r="GG40" s="825">
        <v>13213</v>
      </c>
      <c r="GH40" s="825" t="s">
        <v>5032</v>
      </c>
      <c r="GI40" s="853"/>
      <c r="GL40" s="853"/>
      <c r="GO40" s="853"/>
      <c r="GR40" s="853"/>
      <c r="GU40" s="853"/>
      <c r="GX40" s="853"/>
      <c r="HA40" s="853"/>
      <c r="HB40" s="825">
        <v>20384</v>
      </c>
      <c r="HC40" s="825" t="s">
        <v>6022</v>
      </c>
      <c r="HD40" s="853"/>
      <c r="HE40" s="825">
        <v>21503</v>
      </c>
      <c r="HF40" s="825" t="s">
        <v>6235</v>
      </c>
      <c r="HG40" s="853"/>
      <c r="HJ40" s="853"/>
      <c r="HK40" s="825">
        <v>23237</v>
      </c>
      <c r="HL40" s="825" t="s">
        <v>6478</v>
      </c>
      <c r="HM40" s="853"/>
      <c r="HP40" s="853"/>
      <c r="HS40" s="853"/>
      <c r="HV40" s="853"/>
      <c r="HW40" s="825">
        <v>27361</v>
      </c>
      <c r="HX40" s="825" t="s">
        <v>373</v>
      </c>
      <c r="HY40" s="853"/>
      <c r="HZ40" s="825">
        <v>28464</v>
      </c>
      <c r="IA40" s="825" t="s">
        <v>7248</v>
      </c>
      <c r="IB40" s="853"/>
      <c r="IC40" s="825">
        <v>29450</v>
      </c>
      <c r="ID40" s="825" t="s">
        <v>663</v>
      </c>
      <c r="IE40" s="853"/>
      <c r="IH40" s="853"/>
      <c r="IK40" s="853"/>
      <c r="IN40" s="853"/>
      <c r="IQ40" s="853"/>
      <c r="IT40" s="853"/>
      <c r="IW40" s="853"/>
      <c r="IZ40" s="853"/>
      <c r="JC40" s="853"/>
      <c r="JF40" s="853"/>
      <c r="JI40" s="853"/>
      <c r="JJ40" s="825">
        <v>40382</v>
      </c>
      <c r="JK40" s="825" t="s">
        <v>6537</v>
      </c>
      <c r="JL40" s="853"/>
      <c r="JO40" s="853"/>
      <c r="JR40" s="853"/>
      <c r="JS40" s="825">
        <v>43505</v>
      </c>
      <c r="JT40" s="825" t="s">
        <v>8794</v>
      </c>
      <c r="JU40" s="853"/>
      <c r="JX40" s="853"/>
      <c r="KA40" s="853"/>
      <c r="KB40" s="825">
        <v>46527</v>
      </c>
      <c r="KC40" s="825" t="s">
        <v>7814</v>
      </c>
      <c r="KE40" s="825">
        <v>47360</v>
      </c>
      <c r="KF40" s="825" t="s">
        <v>3988</v>
      </c>
      <c r="MP40" s="854">
        <v>233</v>
      </c>
      <c r="MQ40" s="825" t="s">
        <v>6607</v>
      </c>
      <c r="MS40" s="854">
        <v>231</v>
      </c>
      <c r="MT40" s="825" t="s">
        <v>9277</v>
      </c>
    </row>
    <row r="41" spans="2:358">
      <c r="B41" s="850" t="s">
        <v>1278</v>
      </c>
      <c r="C41" s="850" t="s">
        <v>1259</v>
      </c>
      <c r="E41" s="851" t="s">
        <v>1336</v>
      </c>
      <c r="F41" s="825" t="s">
        <v>1751</v>
      </c>
      <c r="G41" s="853"/>
      <c r="H41" s="851" t="s">
        <v>2781</v>
      </c>
      <c r="I41" s="825" t="s">
        <v>2783</v>
      </c>
      <c r="J41" s="853"/>
      <c r="M41" s="853"/>
      <c r="N41" s="851" t="s">
        <v>2627</v>
      </c>
      <c r="O41" s="825" t="s">
        <v>2955</v>
      </c>
      <c r="P41" s="853"/>
      <c r="S41" s="853"/>
      <c r="V41" s="853"/>
      <c r="W41" s="851" t="s">
        <v>2492</v>
      </c>
      <c r="X41" s="825" t="s">
        <v>1349</v>
      </c>
      <c r="Y41" s="853"/>
      <c r="Z41" s="851" t="s">
        <v>4101</v>
      </c>
      <c r="AA41" s="825" t="s">
        <v>4004</v>
      </c>
      <c r="AB41" s="853"/>
      <c r="AE41" s="853"/>
      <c r="AF41" s="853"/>
      <c r="AG41" s="853"/>
      <c r="AH41" s="853"/>
      <c r="AI41" s="825">
        <v>11232</v>
      </c>
      <c r="AJ41" s="825" t="s">
        <v>4600</v>
      </c>
      <c r="AK41" s="853"/>
      <c r="AL41" s="825">
        <v>12234</v>
      </c>
      <c r="AM41" s="825" t="s">
        <v>4877</v>
      </c>
      <c r="AN41" s="853"/>
      <c r="AO41" s="825">
        <v>13214</v>
      </c>
      <c r="AP41" s="825" t="s">
        <v>5145</v>
      </c>
      <c r="AQ41" s="853"/>
      <c r="AR41" s="825">
        <v>14211</v>
      </c>
      <c r="AS41" s="825" t="s">
        <v>3635</v>
      </c>
      <c r="AT41" s="853"/>
      <c r="AU41" s="825">
        <v>15586</v>
      </c>
      <c r="AV41" s="825" t="s">
        <v>5574</v>
      </c>
      <c r="AW41" s="853"/>
      <c r="AZ41" s="853"/>
      <c r="BC41" s="853"/>
      <c r="BF41" s="853"/>
      <c r="BI41" s="853"/>
      <c r="BJ41" s="825">
        <v>20385</v>
      </c>
      <c r="BK41" s="825" t="s">
        <v>5262</v>
      </c>
      <c r="BL41" s="853"/>
      <c r="BM41" s="825">
        <v>21504</v>
      </c>
      <c r="BN41" s="825" t="s">
        <v>4243</v>
      </c>
      <c r="BO41" s="853"/>
      <c r="BP41" s="825">
        <v>22424</v>
      </c>
      <c r="BQ41" s="825" t="s">
        <v>5462</v>
      </c>
      <c r="BR41" s="853"/>
      <c r="BS41" s="825">
        <v>23222</v>
      </c>
      <c r="BT41" s="825" t="s">
        <v>6451</v>
      </c>
      <c r="BU41" s="853"/>
      <c r="BX41" s="853"/>
      <c r="CA41" s="853"/>
      <c r="CD41" s="853"/>
      <c r="CE41" s="825">
        <v>27207</v>
      </c>
      <c r="CF41" s="825" t="s">
        <v>7055</v>
      </c>
      <c r="CG41" s="853"/>
      <c r="CH41" s="825">
        <v>28229</v>
      </c>
      <c r="CI41" s="825" t="s">
        <v>7212</v>
      </c>
      <c r="CJ41" s="853"/>
      <c r="CK41" s="825">
        <v>29451</v>
      </c>
      <c r="CL41" s="825" t="s">
        <v>7412</v>
      </c>
      <c r="CM41" s="853"/>
      <c r="CP41" s="853"/>
      <c r="CS41" s="853"/>
      <c r="CV41" s="853"/>
      <c r="CY41" s="853"/>
      <c r="DB41" s="853"/>
      <c r="DE41" s="853"/>
      <c r="DH41" s="853"/>
      <c r="DK41" s="853"/>
      <c r="DN41" s="853"/>
      <c r="DQ41" s="853"/>
      <c r="DR41" s="825">
        <v>40227</v>
      </c>
      <c r="DS41" s="825" t="s">
        <v>2802</v>
      </c>
      <c r="DT41" s="853"/>
      <c r="DW41" s="853"/>
      <c r="DZ41" s="853"/>
      <c r="EA41" s="825">
        <v>43468</v>
      </c>
      <c r="EB41" s="825" t="s">
        <v>8605</v>
      </c>
      <c r="EC41" s="853"/>
      <c r="EF41" s="853"/>
      <c r="EI41" s="853"/>
      <c r="EJ41" s="825">
        <v>46529</v>
      </c>
      <c r="EK41" s="825" t="s">
        <v>9046</v>
      </c>
      <c r="EM41" s="825">
        <v>47361</v>
      </c>
      <c r="EN41" s="825" t="s">
        <v>32</v>
      </c>
      <c r="EP41" s="854">
        <v>231</v>
      </c>
      <c r="EQ41" s="825" t="s">
        <v>9277</v>
      </c>
      <c r="ES41" s="850" t="s">
        <v>1278</v>
      </c>
      <c r="ET41" s="850" t="s">
        <v>9740</v>
      </c>
      <c r="EU41" s="850" t="s">
        <v>1259</v>
      </c>
      <c r="EW41" s="851" t="s">
        <v>244</v>
      </c>
      <c r="EX41" s="825" t="s">
        <v>1782</v>
      </c>
      <c r="EY41" s="853"/>
      <c r="EZ41" s="851" t="s">
        <v>2781</v>
      </c>
      <c r="FA41" s="825" t="s">
        <v>2783</v>
      </c>
      <c r="FB41" s="853"/>
      <c r="FE41" s="853"/>
      <c r="FH41" s="853"/>
      <c r="FK41" s="853"/>
      <c r="FN41" s="853"/>
      <c r="FO41" s="851" t="s">
        <v>2492</v>
      </c>
      <c r="FP41" s="825" t="s">
        <v>1349</v>
      </c>
      <c r="FQ41" s="853"/>
      <c r="FR41" s="851" t="s">
        <v>4101</v>
      </c>
      <c r="FS41" s="825" t="s">
        <v>4004</v>
      </c>
      <c r="FT41" s="853"/>
      <c r="FW41" s="853"/>
      <c r="FX41" s="853"/>
      <c r="FY41" s="853"/>
      <c r="FZ41" s="853"/>
      <c r="GA41" s="825">
        <v>11243</v>
      </c>
      <c r="GB41" s="825" t="s">
        <v>4648</v>
      </c>
      <c r="GC41" s="853"/>
      <c r="GD41" s="825">
        <v>12322</v>
      </c>
      <c r="GE41" s="825" t="s">
        <v>4909</v>
      </c>
      <c r="GF41" s="853"/>
      <c r="GG41" s="825">
        <v>13214</v>
      </c>
      <c r="GH41" s="825" t="s">
        <v>5145</v>
      </c>
      <c r="GI41" s="853"/>
      <c r="GL41" s="853"/>
      <c r="GO41" s="853"/>
      <c r="GR41" s="853"/>
      <c r="GU41" s="853"/>
      <c r="GX41" s="853"/>
      <c r="HA41" s="853"/>
      <c r="HB41" s="825">
        <v>20385</v>
      </c>
      <c r="HC41" s="825" t="s">
        <v>5262</v>
      </c>
      <c r="HD41" s="853"/>
      <c r="HE41" s="825">
        <v>21504</v>
      </c>
      <c r="HF41" s="825" t="s">
        <v>4243</v>
      </c>
      <c r="HG41" s="853"/>
      <c r="HJ41" s="853"/>
      <c r="HK41" s="825">
        <v>23238</v>
      </c>
      <c r="HL41" s="825" t="s">
        <v>6480</v>
      </c>
      <c r="HM41" s="853"/>
      <c r="HP41" s="853"/>
      <c r="HS41" s="853"/>
      <c r="HV41" s="853"/>
      <c r="HW41" s="825">
        <v>27362</v>
      </c>
      <c r="HX41" s="825" t="s">
        <v>4525</v>
      </c>
      <c r="HY41" s="853"/>
      <c r="HZ41" s="825">
        <v>28481</v>
      </c>
      <c r="IA41" s="825" t="s">
        <v>1694</v>
      </c>
      <c r="IB41" s="853"/>
      <c r="IC41" s="825">
        <v>29451</v>
      </c>
      <c r="ID41" s="825" t="s">
        <v>7412</v>
      </c>
      <c r="IE41" s="853"/>
      <c r="IH41" s="853"/>
      <c r="IK41" s="853"/>
      <c r="IN41" s="853"/>
      <c r="IQ41" s="853"/>
      <c r="IT41" s="853"/>
      <c r="IW41" s="853"/>
      <c r="IZ41" s="853"/>
      <c r="JC41" s="853"/>
      <c r="JF41" s="853"/>
      <c r="JI41" s="853"/>
      <c r="JJ41" s="825">
        <v>40383</v>
      </c>
      <c r="JK41" s="825" t="s">
        <v>7426</v>
      </c>
      <c r="JL41" s="853"/>
      <c r="JO41" s="853"/>
      <c r="JR41" s="853"/>
      <c r="JS41" s="825">
        <v>43506</v>
      </c>
      <c r="JT41" s="825" t="s">
        <v>2128</v>
      </c>
      <c r="JU41" s="853"/>
      <c r="JX41" s="853"/>
      <c r="KA41" s="853"/>
      <c r="KB41" s="825">
        <v>46529</v>
      </c>
      <c r="KC41" s="825" t="s">
        <v>9046</v>
      </c>
      <c r="KE41" s="825">
        <v>47361</v>
      </c>
      <c r="KF41" s="825" t="s">
        <v>32</v>
      </c>
      <c r="MP41" s="854">
        <v>231</v>
      </c>
      <c r="MQ41" s="825" t="s">
        <v>9277</v>
      </c>
      <c r="MS41" s="854">
        <v>232</v>
      </c>
      <c r="MT41" s="825" t="s">
        <v>9278</v>
      </c>
    </row>
    <row r="42" spans="2:358">
      <c r="B42" s="850" t="s">
        <v>1283</v>
      </c>
      <c r="C42" s="850" t="s">
        <v>1450</v>
      </c>
      <c r="E42" s="851" t="s">
        <v>962</v>
      </c>
      <c r="F42" s="825" t="s">
        <v>57</v>
      </c>
      <c r="G42" s="853"/>
      <c r="H42" s="851" t="s">
        <v>2785</v>
      </c>
      <c r="I42" s="825" t="s">
        <v>2790</v>
      </c>
      <c r="J42" s="853"/>
      <c r="M42" s="853"/>
      <c r="N42" s="851" t="s">
        <v>2978</v>
      </c>
      <c r="O42" s="825" t="s">
        <v>2354</v>
      </c>
      <c r="P42" s="853"/>
      <c r="S42" s="853"/>
      <c r="V42" s="853"/>
      <c r="W42" s="851" t="s">
        <v>515</v>
      </c>
      <c r="X42" s="825" t="s">
        <v>2066</v>
      </c>
      <c r="Y42" s="853"/>
      <c r="Z42" s="851" t="s">
        <v>4139</v>
      </c>
      <c r="AA42" s="825" t="s">
        <v>4142</v>
      </c>
      <c r="AB42" s="853"/>
      <c r="AE42" s="853"/>
      <c r="AF42" s="853"/>
      <c r="AG42" s="853"/>
      <c r="AH42" s="853"/>
      <c r="AI42" s="825">
        <v>11233</v>
      </c>
      <c r="AJ42" s="825" t="s">
        <v>4603</v>
      </c>
      <c r="AK42" s="853"/>
      <c r="AL42" s="825">
        <v>12235</v>
      </c>
      <c r="AM42" s="825" t="s">
        <v>4882</v>
      </c>
      <c r="AN42" s="853"/>
      <c r="AO42" s="825">
        <v>13215</v>
      </c>
      <c r="AP42" s="825" t="s">
        <v>5150</v>
      </c>
      <c r="AQ42" s="853"/>
      <c r="AR42" s="825">
        <v>14212</v>
      </c>
      <c r="AS42" s="825" t="s">
        <v>560</v>
      </c>
      <c r="AT42" s="853"/>
      <c r="AW42" s="853"/>
      <c r="BC42" s="853"/>
      <c r="BF42" s="853"/>
      <c r="BI42" s="853"/>
      <c r="BJ42" s="825">
        <v>20386</v>
      </c>
      <c r="BK42" s="825" t="s">
        <v>1268</v>
      </c>
      <c r="BL42" s="853"/>
      <c r="BM42" s="825">
        <v>21505</v>
      </c>
      <c r="BN42" s="825" t="s">
        <v>1080</v>
      </c>
      <c r="BO42" s="853"/>
      <c r="BP42" s="825">
        <v>22429</v>
      </c>
      <c r="BQ42" s="825" t="s">
        <v>404</v>
      </c>
      <c r="BR42" s="853"/>
      <c r="BS42" s="825">
        <v>23223</v>
      </c>
      <c r="BT42" s="825" t="s">
        <v>5458</v>
      </c>
      <c r="BU42" s="853"/>
      <c r="BX42" s="853"/>
      <c r="CA42" s="853"/>
      <c r="CD42" s="853"/>
      <c r="CE42" s="825">
        <v>27208</v>
      </c>
      <c r="CF42" s="825" t="s">
        <v>4827</v>
      </c>
      <c r="CG42" s="853"/>
      <c r="CH42" s="825">
        <v>28301</v>
      </c>
      <c r="CI42" s="825" t="s">
        <v>7213</v>
      </c>
      <c r="CJ42" s="853"/>
      <c r="CK42" s="825">
        <v>29452</v>
      </c>
      <c r="CL42" s="825" t="s">
        <v>7415</v>
      </c>
      <c r="CM42" s="853"/>
      <c r="CP42" s="853"/>
      <c r="CS42" s="853"/>
      <c r="CV42" s="853"/>
      <c r="CY42" s="853"/>
      <c r="DB42" s="853"/>
      <c r="DE42" s="853"/>
      <c r="DH42" s="853"/>
      <c r="DK42" s="853"/>
      <c r="DN42" s="853"/>
      <c r="DQ42" s="853"/>
      <c r="DR42" s="825">
        <v>40228</v>
      </c>
      <c r="DS42" s="825" t="s">
        <v>8457</v>
      </c>
      <c r="DT42" s="853"/>
      <c r="DW42" s="853"/>
      <c r="DZ42" s="853"/>
      <c r="EA42" s="825">
        <v>43482</v>
      </c>
      <c r="EB42" s="825" t="s">
        <v>9660</v>
      </c>
      <c r="EC42" s="853"/>
      <c r="EF42" s="853"/>
      <c r="EI42" s="853"/>
      <c r="EJ42" s="825">
        <v>46530</v>
      </c>
      <c r="EK42" s="825" t="s">
        <v>5204</v>
      </c>
      <c r="EM42" s="825">
        <v>47362</v>
      </c>
      <c r="EN42" s="825" t="s">
        <v>9112</v>
      </c>
      <c r="EP42" s="854">
        <v>232</v>
      </c>
      <c r="EQ42" s="825" t="s">
        <v>9278</v>
      </c>
      <c r="ES42" s="850" t="s">
        <v>1283</v>
      </c>
      <c r="ET42" s="850" t="s">
        <v>9741</v>
      </c>
      <c r="EU42" s="850" t="s">
        <v>1450</v>
      </c>
      <c r="EW42" s="851" t="s">
        <v>1785</v>
      </c>
      <c r="EX42" s="825" t="s">
        <v>125</v>
      </c>
      <c r="EY42" s="853"/>
      <c r="EZ42" s="851" t="s">
        <v>2785</v>
      </c>
      <c r="FA42" s="825" t="s">
        <v>2790</v>
      </c>
      <c r="FB42" s="853"/>
      <c r="FE42" s="853"/>
      <c r="FH42" s="853"/>
      <c r="FK42" s="853"/>
      <c r="FN42" s="853"/>
      <c r="FO42" s="851" t="s">
        <v>515</v>
      </c>
      <c r="FP42" s="825" t="s">
        <v>2066</v>
      </c>
      <c r="FQ42" s="853"/>
      <c r="FR42" s="851" t="s">
        <v>4139</v>
      </c>
      <c r="FS42" s="825" t="s">
        <v>4142</v>
      </c>
      <c r="FT42" s="853"/>
      <c r="FW42" s="853"/>
      <c r="FX42" s="853"/>
      <c r="FY42" s="853"/>
      <c r="FZ42" s="853"/>
      <c r="GA42" s="825">
        <v>11245</v>
      </c>
      <c r="GB42" s="825" t="s">
        <v>1244</v>
      </c>
      <c r="GC42" s="853"/>
      <c r="GD42" s="825">
        <v>12329</v>
      </c>
      <c r="GE42" s="825" t="s">
        <v>4930</v>
      </c>
      <c r="GF42" s="853"/>
      <c r="GG42" s="825">
        <v>13215</v>
      </c>
      <c r="GH42" s="825" t="s">
        <v>5150</v>
      </c>
      <c r="GI42" s="853"/>
      <c r="GL42" s="853"/>
      <c r="GO42" s="853"/>
      <c r="GU42" s="853"/>
      <c r="GX42" s="853"/>
      <c r="HA42" s="853"/>
      <c r="HB42" s="825">
        <v>20386</v>
      </c>
      <c r="HC42" s="825" t="s">
        <v>1268</v>
      </c>
      <c r="HD42" s="853"/>
      <c r="HE42" s="825">
        <v>21505</v>
      </c>
      <c r="HF42" s="825" t="s">
        <v>1080</v>
      </c>
      <c r="HG42" s="853"/>
      <c r="HJ42" s="853"/>
      <c r="HK42" s="825">
        <v>23302</v>
      </c>
      <c r="HL42" s="825" t="s">
        <v>6483</v>
      </c>
      <c r="HM42" s="853"/>
      <c r="HP42" s="853"/>
      <c r="HS42" s="853"/>
      <c r="HV42" s="853"/>
      <c r="HW42" s="825">
        <v>27366</v>
      </c>
      <c r="HX42" s="825" t="s">
        <v>7110</v>
      </c>
      <c r="HY42" s="853"/>
      <c r="HZ42" s="825">
        <v>28501</v>
      </c>
      <c r="IA42" s="825" t="s">
        <v>7249</v>
      </c>
      <c r="IB42" s="853"/>
      <c r="IC42" s="825">
        <v>29452</v>
      </c>
      <c r="ID42" s="825" t="s">
        <v>7415</v>
      </c>
      <c r="IE42" s="853"/>
      <c r="IH42" s="853"/>
      <c r="IK42" s="853"/>
      <c r="IN42" s="853"/>
      <c r="IQ42" s="853"/>
      <c r="IT42" s="853"/>
      <c r="IW42" s="853"/>
      <c r="IZ42" s="853"/>
      <c r="JC42" s="853"/>
      <c r="JF42" s="853"/>
      <c r="JI42" s="853"/>
      <c r="JJ42" s="825">
        <v>40384</v>
      </c>
      <c r="JK42" s="825" t="s">
        <v>8483</v>
      </c>
      <c r="JL42" s="853"/>
      <c r="JO42" s="853"/>
      <c r="JR42" s="853"/>
      <c r="JS42" s="825">
        <v>43507</v>
      </c>
      <c r="JT42" s="825" t="s">
        <v>8796</v>
      </c>
      <c r="JU42" s="853"/>
      <c r="JX42" s="853"/>
      <c r="KA42" s="853"/>
      <c r="KB42" s="825">
        <v>46530</v>
      </c>
      <c r="KC42" s="825" t="s">
        <v>5204</v>
      </c>
      <c r="KE42" s="825">
        <v>47362</v>
      </c>
      <c r="KF42" s="825" t="s">
        <v>9112</v>
      </c>
      <c r="MP42" s="854">
        <v>232</v>
      </c>
      <c r="MQ42" s="825" t="s">
        <v>9278</v>
      </c>
      <c r="MS42" s="854">
        <v>222</v>
      </c>
      <c r="MT42" s="825" t="s">
        <v>9279</v>
      </c>
    </row>
    <row r="43" spans="2:358">
      <c r="B43" s="850" t="s">
        <v>1291</v>
      </c>
      <c r="C43" s="850" t="s">
        <v>1454</v>
      </c>
      <c r="E43" s="851" t="s">
        <v>1755</v>
      </c>
      <c r="F43" s="825" t="s">
        <v>1564</v>
      </c>
      <c r="G43" s="853"/>
      <c r="H43" s="851" t="s">
        <v>2792</v>
      </c>
      <c r="I43" s="825" t="s">
        <v>892</v>
      </c>
      <c r="J43" s="853"/>
      <c r="M43" s="853"/>
      <c r="N43" s="851" t="s">
        <v>2017</v>
      </c>
      <c r="O43" s="825" t="s">
        <v>2003</v>
      </c>
      <c r="P43" s="853"/>
      <c r="S43" s="853"/>
      <c r="V43" s="853"/>
      <c r="W43" s="851" t="s">
        <v>1971</v>
      </c>
      <c r="X43" s="825" t="s">
        <v>1275</v>
      </c>
      <c r="Y43" s="853"/>
      <c r="Z43" s="851" t="s">
        <v>2811</v>
      </c>
      <c r="AA43" s="825" t="s">
        <v>4144</v>
      </c>
      <c r="AB43" s="853"/>
      <c r="AE43" s="853"/>
      <c r="AF43" s="853"/>
      <c r="AG43" s="853"/>
      <c r="AH43" s="853"/>
      <c r="AI43" s="825">
        <v>11234</v>
      </c>
      <c r="AJ43" s="825" t="s">
        <v>4607</v>
      </c>
      <c r="AK43" s="853"/>
      <c r="AL43" s="825">
        <v>12236</v>
      </c>
      <c r="AM43" s="825" t="s">
        <v>4627</v>
      </c>
      <c r="AN43" s="853"/>
      <c r="AO43" s="825">
        <v>13218</v>
      </c>
      <c r="AP43" s="825" t="s">
        <v>5161</v>
      </c>
      <c r="AQ43" s="853"/>
      <c r="AR43" s="825">
        <v>14213</v>
      </c>
      <c r="AS43" s="825" t="s">
        <v>225</v>
      </c>
      <c r="AT43" s="853"/>
      <c r="AW43" s="853"/>
      <c r="BC43" s="853"/>
      <c r="BF43" s="853"/>
      <c r="BI43" s="853"/>
      <c r="BJ43" s="825">
        <v>20388</v>
      </c>
      <c r="BK43" s="825" t="s">
        <v>1589</v>
      </c>
      <c r="BL43" s="853"/>
      <c r="BM43" s="825">
        <v>21506</v>
      </c>
      <c r="BN43" s="825" t="s">
        <v>6023</v>
      </c>
      <c r="BO43" s="853"/>
      <c r="BP43" s="825">
        <v>22461</v>
      </c>
      <c r="BQ43" s="825" t="s">
        <v>3836</v>
      </c>
      <c r="BR43" s="853"/>
      <c r="BS43" s="825">
        <v>23224</v>
      </c>
      <c r="BT43" s="825" t="s">
        <v>6455</v>
      </c>
      <c r="BU43" s="853"/>
      <c r="BX43" s="853"/>
      <c r="CA43" s="853"/>
      <c r="CD43" s="853"/>
      <c r="CE43" s="825">
        <v>27209</v>
      </c>
      <c r="CF43" s="825" t="s">
        <v>7057</v>
      </c>
      <c r="CG43" s="853"/>
      <c r="CH43" s="825">
        <v>28365</v>
      </c>
      <c r="CI43" s="825" t="s">
        <v>7228</v>
      </c>
      <c r="CJ43" s="853"/>
      <c r="CK43" s="825">
        <v>29453</v>
      </c>
      <c r="CL43" s="825" t="s">
        <v>7418</v>
      </c>
      <c r="CM43" s="853"/>
      <c r="CP43" s="853"/>
      <c r="CS43" s="853"/>
      <c r="CV43" s="853"/>
      <c r="CY43" s="853"/>
      <c r="DB43" s="853"/>
      <c r="DE43" s="853"/>
      <c r="DH43" s="853"/>
      <c r="DK43" s="853"/>
      <c r="DN43" s="853"/>
      <c r="DQ43" s="853"/>
      <c r="DR43" s="825">
        <v>40229</v>
      </c>
      <c r="DS43" s="825" t="s">
        <v>8458</v>
      </c>
      <c r="DT43" s="853"/>
      <c r="DW43" s="853"/>
      <c r="DZ43" s="853"/>
      <c r="EA43" s="825">
        <v>43484</v>
      </c>
      <c r="EB43" s="825" t="s">
        <v>7011</v>
      </c>
      <c r="EC43" s="853"/>
      <c r="EF43" s="853"/>
      <c r="EI43" s="853"/>
      <c r="EJ43" s="825">
        <v>46531</v>
      </c>
      <c r="EK43" s="825" t="s">
        <v>4239</v>
      </c>
      <c r="EM43" s="825">
        <v>47375</v>
      </c>
      <c r="EN43" s="825" t="s">
        <v>5709</v>
      </c>
      <c r="EP43" s="854">
        <v>222</v>
      </c>
      <c r="EQ43" s="825" t="s">
        <v>9279</v>
      </c>
      <c r="ES43" s="850" t="s">
        <v>1291</v>
      </c>
      <c r="ET43" s="850" t="s">
        <v>9742</v>
      </c>
      <c r="EU43" s="850" t="s">
        <v>1454</v>
      </c>
      <c r="EW43" s="851" t="s">
        <v>159</v>
      </c>
      <c r="EX43" s="825" t="s">
        <v>1791</v>
      </c>
      <c r="EY43" s="853"/>
      <c r="EZ43" s="851" t="s">
        <v>2792</v>
      </c>
      <c r="FA43" s="825" t="s">
        <v>892</v>
      </c>
      <c r="FB43" s="853"/>
      <c r="FE43" s="853"/>
      <c r="FH43" s="853"/>
      <c r="FK43" s="853"/>
      <c r="FN43" s="853"/>
      <c r="FO43" s="851" t="s">
        <v>1971</v>
      </c>
      <c r="FP43" s="825" t="s">
        <v>1275</v>
      </c>
      <c r="FQ43" s="853"/>
      <c r="FR43" s="851" t="s">
        <v>2811</v>
      </c>
      <c r="FS43" s="825" t="s">
        <v>4144</v>
      </c>
      <c r="FT43" s="853"/>
      <c r="FW43" s="853"/>
      <c r="FX43" s="853"/>
      <c r="FY43" s="853"/>
      <c r="FZ43" s="853"/>
      <c r="GA43" s="825">
        <v>11246</v>
      </c>
      <c r="GB43" s="825" t="s">
        <v>158</v>
      </c>
      <c r="GC43" s="853"/>
      <c r="GD43" s="825">
        <v>12342</v>
      </c>
      <c r="GE43" s="825" t="s">
        <v>4935</v>
      </c>
      <c r="GF43" s="853"/>
      <c r="GG43" s="825">
        <v>13218</v>
      </c>
      <c r="GH43" s="825" t="s">
        <v>5161</v>
      </c>
      <c r="GI43" s="853"/>
      <c r="GL43" s="853"/>
      <c r="GO43" s="853"/>
      <c r="GU43" s="853"/>
      <c r="GX43" s="853"/>
      <c r="HA43" s="853"/>
      <c r="HB43" s="825">
        <v>20388</v>
      </c>
      <c r="HC43" s="825" t="s">
        <v>1589</v>
      </c>
      <c r="HD43" s="853"/>
      <c r="HE43" s="825">
        <v>21506</v>
      </c>
      <c r="HF43" s="825" t="s">
        <v>6023</v>
      </c>
      <c r="HG43" s="853"/>
      <c r="HJ43" s="853"/>
      <c r="HK43" s="825">
        <v>23342</v>
      </c>
      <c r="HL43" s="825" t="s">
        <v>3741</v>
      </c>
      <c r="HM43" s="853"/>
      <c r="HP43" s="853"/>
      <c r="HS43" s="853"/>
      <c r="HV43" s="853"/>
      <c r="HW43" s="825">
        <v>27381</v>
      </c>
      <c r="HX43" s="825" t="s">
        <v>7116</v>
      </c>
      <c r="HY43" s="853"/>
      <c r="HZ43" s="825">
        <v>28585</v>
      </c>
      <c r="IA43" s="825" t="s">
        <v>7286</v>
      </c>
      <c r="IB43" s="853"/>
      <c r="IC43" s="825">
        <v>29453</v>
      </c>
      <c r="ID43" s="825" t="s">
        <v>7418</v>
      </c>
      <c r="IE43" s="853"/>
      <c r="IH43" s="853"/>
      <c r="IK43" s="853"/>
      <c r="IN43" s="853"/>
      <c r="IQ43" s="853"/>
      <c r="IT43" s="853"/>
      <c r="IW43" s="853"/>
      <c r="IZ43" s="853"/>
      <c r="JC43" s="853"/>
      <c r="JF43" s="853"/>
      <c r="JI43" s="853"/>
      <c r="JJ43" s="825">
        <v>40401</v>
      </c>
      <c r="JK43" s="825" t="s">
        <v>2051</v>
      </c>
      <c r="JL43" s="853"/>
      <c r="JO43" s="853"/>
      <c r="JR43" s="853"/>
      <c r="JS43" s="825">
        <v>43510</v>
      </c>
      <c r="JT43" s="825" t="s">
        <v>2250</v>
      </c>
      <c r="JU43" s="853"/>
      <c r="JX43" s="853"/>
      <c r="KA43" s="853"/>
      <c r="KB43" s="825">
        <v>46531</v>
      </c>
      <c r="KC43" s="825" t="s">
        <v>4239</v>
      </c>
      <c r="KE43" s="825">
        <v>47375</v>
      </c>
      <c r="KF43" s="825" t="s">
        <v>5709</v>
      </c>
      <c r="MP43" s="854">
        <v>222</v>
      </c>
      <c r="MQ43" s="825" t="s">
        <v>9279</v>
      </c>
      <c r="MS43" s="854" t="s">
        <v>2956</v>
      </c>
      <c r="MT43" s="825" t="s">
        <v>9281</v>
      </c>
    </row>
    <row r="44" spans="2:358">
      <c r="B44" s="850" t="s">
        <v>153</v>
      </c>
      <c r="C44" s="850" t="s">
        <v>1457</v>
      </c>
      <c r="E44" s="851" t="s">
        <v>1759</v>
      </c>
      <c r="F44" s="825" t="s">
        <v>1220</v>
      </c>
      <c r="G44" s="853"/>
      <c r="H44" s="851" t="s">
        <v>2812</v>
      </c>
      <c r="I44" s="825" t="s">
        <v>2610</v>
      </c>
      <c r="J44" s="853"/>
      <c r="M44" s="853"/>
      <c r="P44" s="853"/>
      <c r="S44" s="853"/>
      <c r="V44" s="853"/>
      <c r="W44" s="851" t="s">
        <v>323</v>
      </c>
      <c r="X44" s="825" t="s">
        <v>3858</v>
      </c>
      <c r="Y44" s="853"/>
      <c r="Z44" s="851" t="s">
        <v>872</v>
      </c>
      <c r="AA44" s="825" t="s">
        <v>4148</v>
      </c>
      <c r="AB44" s="853"/>
      <c r="AE44" s="853"/>
      <c r="AF44" s="853"/>
      <c r="AG44" s="853"/>
      <c r="AH44" s="853"/>
      <c r="AI44" s="825">
        <v>11235</v>
      </c>
      <c r="AJ44" s="825" t="s">
        <v>4614</v>
      </c>
      <c r="AK44" s="853"/>
      <c r="AL44" s="825">
        <v>12237</v>
      </c>
      <c r="AM44" s="825" t="s">
        <v>4890</v>
      </c>
      <c r="AN44" s="853"/>
      <c r="AO44" s="825">
        <v>13219</v>
      </c>
      <c r="AP44" s="825" t="s">
        <v>2769</v>
      </c>
      <c r="AQ44" s="853"/>
      <c r="AR44" s="825">
        <v>14214</v>
      </c>
      <c r="AS44" s="825" t="s">
        <v>5206</v>
      </c>
      <c r="AT44" s="853"/>
      <c r="AW44" s="853"/>
      <c r="BC44" s="853"/>
      <c r="BF44" s="853"/>
      <c r="BI44" s="853"/>
      <c r="BJ44" s="825">
        <v>20402</v>
      </c>
      <c r="BK44" s="825" t="s">
        <v>6025</v>
      </c>
      <c r="BL44" s="853"/>
      <c r="BM44" s="825">
        <v>21507</v>
      </c>
      <c r="BN44" s="825" t="s">
        <v>5351</v>
      </c>
      <c r="BO44" s="853"/>
      <c r="BR44" s="853"/>
      <c r="BS44" s="825">
        <v>23225</v>
      </c>
      <c r="BT44" s="825" t="s">
        <v>3921</v>
      </c>
      <c r="BU44" s="853"/>
      <c r="BX44" s="853"/>
      <c r="CA44" s="853"/>
      <c r="CD44" s="853"/>
      <c r="CE44" s="825">
        <v>27210</v>
      </c>
      <c r="CF44" s="825" t="s">
        <v>7058</v>
      </c>
      <c r="CG44" s="853"/>
      <c r="CH44" s="825">
        <v>28381</v>
      </c>
      <c r="CI44" s="825" t="s">
        <v>5659</v>
      </c>
      <c r="CJ44" s="853"/>
      <c r="CM44" s="853"/>
      <c r="CP44" s="853"/>
      <c r="CS44" s="853"/>
      <c r="CV44" s="853"/>
      <c r="CY44" s="853"/>
      <c r="DB44" s="853"/>
      <c r="DE44" s="853"/>
      <c r="DH44" s="853"/>
      <c r="DK44" s="853"/>
      <c r="DN44" s="853"/>
      <c r="DQ44" s="853"/>
      <c r="DR44" s="825">
        <v>40230</v>
      </c>
      <c r="DS44" s="825" t="s">
        <v>2537</v>
      </c>
      <c r="DT44" s="853"/>
      <c r="DW44" s="853"/>
      <c r="DZ44" s="853"/>
      <c r="EA44" s="825">
        <v>43501</v>
      </c>
      <c r="EB44" s="825" t="s">
        <v>3320</v>
      </c>
      <c r="EC44" s="853"/>
      <c r="EF44" s="853"/>
      <c r="EI44" s="853"/>
      <c r="EJ44" s="825">
        <v>46532</v>
      </c>
      <c r="EK44" s="825" t="s">
        <v>4541</v>
      </c>
      <c r="EM44" s="825">
        <v>47381</v>
      </c>
      <c r="EN44" s="825" t="s">
        <v>9116</v>
      </c>
      <c r="EP44" s="854" t="s">
        <v>2956</v>
      </c>
      <c r="EQ44" s="825" t="s">
        <v>9281</v>
      </c>
      <c r="ES44" s="850" t="s">
        <v>153</v>
      </c>
      <c r="ET44" s="850" t="s">
        <v>9743</v>
      </c>
      <c r="EU44" s="850" t="s">
        <v>1457</v>
      </c>
      <c r="EW44" s="851" t="s">
        <v>1796</v>
      </c>
      <c r="EX44" s="825" t="s">
        <v>1783</v>
      </c>
      <c r="EY44" s="853"/>
      <c r="EZ44" s="851" t="s">
        <v>2812</v>
      </c>
      <c r="FA44" s="825" t="s">
        <v>2610</v>
      </c>
      <c r="FB44" s="853"/>
      <c r="FE44" s="853"/>
      <c r="FH44" s="853"/>
      <c r="FK44" s="853"/>
      <c r="FN44" s="853"/>
      <c r="FO44" s="851" t="s">
        <v>323</v>
      </c>
      <c r="FP44" s="825" t="s">
        <v>3858</v>
      </c>
      <c r="FQ44" s="853"/>
      <c r="FR44" s="851" t="s">
        <v>872</v>
      </c>
      <c r="FS44" s="825" t="s">
        <v>4148</v>
      </c>
      <c r="FT44" s="853"/>
      <c r="FW44" s="853"/>
      <c r="FX44" s="853"/>
      <c r="FY44" s="853"/>
      <c r="FZ44" s="853"/>
      <c r="GA44" s="825">
        <v>11301</v>
      </c>
      <c r="GB44" s="825" t="s">
        <v>1251</v>
      </c>
      <c r="GC44" s="853"/>
      <c r="GD44" s="825">
        <v>12347</v>
      </c>
      <c r="GE44" s="825" t="s">
        <v>4564</v>
      </c>
      <c r="GF44" s="853"/>
      <c r="GG44" s="825">
        <v>13219</v>
      </c>
      <c r="GH44" s="825" t="s">
        <v>2769</v>
      </c>
      <c r="GI44" s="853"/>
      <c r="GL44" s="853"/>
      <c r="GO44" s="853"/>
      <c r="GU44" s="853"/>
      <c r="GX44" s="853"/>
      <c r="HA44" s="853"/>
      <c r="HB44" s="825">
        <v>20402</v>
      </c>
      <c r="HC44" s="825" t="s">
        <v>6025</v>
      </c>
      <c r="HD44" s="853"/>
      <c r="HE44" s="825">
        <v>21507</v>
      </c>
      <c r="HF44" s="825" t="s">
        <v>5351</v>
      </c>
      <c r="HG44" s="853"/>
      <c r="HJ44" s="853"/>
      <c r="HK44" s="825">
        <v>23361</v>
      </c>
      <c r="HL44" s="825" t="s">
        <v>6504</v>
      </c>
      <c r="HM44" s="853"/>
      <c r="HP44" s="853"/>
      <c r="HS44" s="853"/>
      <c r="HV44" s="853"/>
      <c r="HW44" s="825">
        <v>27382</v>
      </c>
      <c r="HX44" s="825" t="s">
        <v>1908</v>
      </c>
      <c r="HY44" s="853"/>
      <c r="HZ44" s="825">
        <v>28586</v>
      </c>
      <c r="IA44" s="825" t="s">
        <v>7288</v>
      </c>
      <c r="IB44" s="853"/>
      <c r="IE44" s="853"/>
      <c r="IH44" s="853"/>
      <c r="IK44" s="853"/>
      <c r="IN44" s="853"/>
      <c r="IQ44" s="853"/>
      <c r="IT44" s="853"/>
      <c r="IW44" s="853"/>
      <c r="IZ44" s="853"/>
      <c r="JC44" s="853"/>
      <c r="JF44" s="853"/>
      <c r="JI44" s="853"/>
      <c r="JJ44" s="825">
        <v>40402</v>
      </c>
      <c r="JK44" s="825" t="s">
        <v>8486</v>
      </c>
      <c r="JL44" s="853"/>
      <c r="JO44" s="853"/>
      <c r="JR44" s="853"/>
      <c r="JS44" s="825">
        <v>43511</v>
      </c>
      <c r="JT44" s="825" t="s">
        <v>8799</v>
      </c>
      <c r="JU44" s="853"/>
      <c r="JX44" s="853"/>
      <c r="KA44" s="853"/>
      <c r="KB44" s="825">
        <v>46532</v>
      </c>
      <c r="KC44" s="825" t="s">
        <v>4541</v>
      </c>
      <c r="KE44" s="825">
        <v>47381</v>
      </c>
      <c r="KF44" s="825" t="s">
        <v>9116</v>
      </c>
      <c r="MP44" s="854" t="s">
        <v>2956</v>
      </c>
      <c r="MQ44" s="825" t="s">
        <v>9281</v>
      </c>
      <c r="MS44" s="854" t="s">
        <v>9153</v>
      </c>
      <c r="MT44" s="825" t="s">
        <v>9282</v>
      </c>
    </row>
    <row r="45" spans="2:358">
      <c r="B45" s="850" t="s">
        <v>667</v>
      </c>
      <c r="C45" s="850" t="s">
        <v>1466</v>
      </c>
      <c r="E45" s="851" t="s">
        <v>604</v>
      </c>
      <c r="F45" s="825" t="s">
        <v>1763</v>
      </c>
      <c r="G45" s="853"/>
      <c r="J45" s="853"/>
      <c r="M45" s="853"/>
      <c r="P45" s="853"/>
      <c r="S45" s="853"/>
      <c r="V45" s="853"/>
      <c r="W45" s="851" t="s">
        <v>1989</v>
      </c>
      <c r="X45" s="825" t="s">
        <v>3505</v>
      </c>
      <c r="Y45" s="853"/>
      <c r="Z45" s="851" t="s">
        <v>2352</v>
      </c>
      <c r="AA45" s="825" t="s">
        <v>1806</v>
      </c>
      <c r="AB45" s="853"/>
      <c r="AE45" s="853"/>
      <c r="AF45" s="853"/>
      <c r="AG45" s="853"/>
      <c r="AH45" s="853"/>
      <c r="AI45" s="825">
        <v>11237</v>
      </c>
      <c r="AJ45" s="825" t="s">
        <v>4625</v>
      </c>
      <c r="AK45" s="853"/>
      <c r="AL45" s="825">
        <v>12238</v>
      </c>
      <c r="AM45" s="825" t="s">
        <v>4894</v>
      </c>
      <c r="AN45" s="853"/>
      <c r="AO45" s="825">
        <v>13220</v>
      </c>
      <c r="AP45" s="825" t="s">
        <v>4787</v>
      </c>
      <c r="AQ45" s="853"/>
      <c r="AR45" s="825">
        <v>14215</v>
      </c>
      <c r="AS45" s="825" t="s">
        <v>2445</v>
      </c>
      <c r="AT45" s="853"/>
      <c r="AW45" s="853"/>
      <c r="BC45" s="853"/>
      <c r="BF45" s="853"/>
      <c r="BI45" s="853"/>
      <c r="BJ45" s="825">
        <v>20403</v>
      </c>
      <c r="BK45" s="825" t="s">
        <v>493</v>
      </c>
      <c r="BL45" s="853"/>
      <c r="BM45" s="825">
        <v>21521</v>
      </c>
      <c r="BN45" s="825" t="s">
        <v>2421</v>
      </c>
      <c r="BO45" s="853"/>
      <c r="BR45" s="853"/>
      <c r="BS45" s="825">
        <v>23226</v>
      </c>
      <c r="BT45" s="825" t="s">
        <v>6460</v>
      </c>
      <c r="BU45" s="853"/>
      <c r="BX45" s="853"/>
      <c r="CA45" s="853"/>
      <c r="CD45" s="853"/>
      <c r="CE45" s="825">
        <v>27211</v>
      </c>
      <c r="CF45" s="825" t="s">
        <v>5323</v>
      </c>
      <c r="CG45" s="853"/>
      <c r="CH45" s="825">
        <v>28382</v>
      </c>
      <c r="CI45" s="825" t="s">
        <v>7229</v>
      </c>
      <c r="CJ45" s="853"/>
      <c r="CM45" s="853"/>
      <c r="CP45" s="853"/>
      <c r="CS45" s="853"/>
      <c r="CV45" s="853"/>
      <c r="CY45" s="853"/>
      <c r="DB45" s="853"/>
      <c r="DE45" s="853"/>
      <c r="DH45" s="853"/>
      <c r="DK45" s="853"/>
      <c r="DN45" s="853"/>
      <c r="DQ45" s="853"/>
      <c r="DR45" s="825">
        <v>40231</v>
      </c>
      <c r="DS45" s="825" t="s">
        <v>8463</v>
      </c>
      <c r="DT45" s="853"/>
      <c r="DW45" s="853"/>
      <c r="DZ45" s="853"/>
      <c r="EA45" s="825">
        <v>43505</v>
      </c>
      <c r="EB45" s="825" t="s">
        <v>8794</v>
      </c>
      <c r="EC45" s="853"/>
      <c r="EF45" s="853"/>
      <c r="EI45" s="853"/>
      <c r="EJ45" s="825">
        <v>46533</v>
      </c>
      <c r="EK45" s="825" t="s">
        <v>256</v>
      </c>
      <c r="EM45" s="825">
        <v>47382</v>
      </c>
      <c r="EN45" s="825" t="s">
        <v>4765</v>
      </c>
      <c r="EP45" s="854" t="s">
        <v>9153</v>
      </c>
      <c r="EQ45" s="825" t="s">
        <v>9282</v>
      </c>
      <c r="ES45" s="850" t="s">
        <v>667</v>
      </c>
      <c r="ET45" s="850" t="s">
        <v>9329</v>
      </c>
      <c r="EU45" s="850" t="s">
        <v>1466</v>
      </c>
      <c r="EW45" s="851" t="s">
        <v>1695</v>
      </c>
      <c r="EX45" s="825" t="s">
        <v>1592</v>
      </c>
      <c r="EY45" s="853"/>
      <c r="FB45" s="853"/>
      <c r="FE45" s="853"/>
      <c r="FH45" s="853"/>
      <c r="FK45" s="853"/>
      <c r="FN45" s="853"/>
      <c r="FO45" s="851" t="s">
        <v>1989</v>
      </c>
      <c r="FP45" s="825" t="s">
        <v>3505</v>
      </c>
      <c r="FQ45" s="853"/>
      <c r="FR45" s="851" t="s">
        <v>2352</v>
      </c>
      <c r="FS45" s="825" t="s">
        <v>1806</v>
      </c>
      <c r="FT45" s="853"/>
      <c r="FW45" s="853"/>
      <c r="FX45" s="853"/>
      <c r="FY45" s="853"/>
      <c r="FZ45" s="853"/>
      <c r="GA45" s="825">
        <v>11324</v>
      </c>
      <c r="GB45" s="825" t="s">
        <v>4668</v>
      </c>
      <c r="GC45" s="853"/>
      <c r="GD45" s="825">
        <v>12349</v>
      </c>
      <c r="GE45" s="825" t="s">
        <v>4315</v>
      </c>
      <c r="GF45" s="853"/>
      <c r="GG45" s="825">
        <v>13220</v>
      </c>
      <c r="GH45" s="825" t="s">
        <v>4787</v>
      </c>
      <c r="GI45" s="853"/>
      <c r="GL45" s="853"/>
      <c r="GO45" s="853"/>
      <c r="GU45" s="853"/>
      <c r="GX45" s="853"/>
      <c r="HA45" s="853"/>
      <c r="HB45" s="825">
        <v>20403</v>
      </c>
      <c r="HC45" s="825" t="s">
        <v>493</v>
      </c>
      <c r="HD45" s="853"/>
      <c r="HE45" s="825">
        <v>21521</v>
      </c>
      <c r="HF45" s="825" t="s">
        <v>2421</v>
      </c>
      <c r="HG45" s="853"/>
      <c r="HJ45" s="853"/>
      <c r="HK45" s="825">
        <v>23362</v>
      </c>
      <c r="HL45" s="825" t="s">
        <v>1958</v>
      </c>
      <c r="HM45" s="853"/>
      <c r="HP45" s="853"/>
      <c r="HS45" s="853"/>
      <c r="HV45" s="853"/>
      <c r="HW45" s="825">
        <v>27383</v>
      </c>
      <c r="HX45" s="825" t="s">
        <v>5259</v>
      </c>
      <c r="HY45" s="853"/>
      <c r="IB45" s="853"/>
      <c r="IE45" s="853"/>
      <c r="IH45" s="853"/>
      <c r="IK45" s="853"/>
      <c r="IN45" s="853"/>
      <c r="IQ45" s="853"/>
      <c r="IT45" s="853"/>
      <c r="IW45" s="853"/>
      <c r="IZ45" s="853"/>
      <c r="JC45" s="853"/>
      <c r="JF45" s="853"/>
      <c r="JI45" s="853"/>
      <c r="JJ45" s="825">
        <v>40421</v>
      </c>
      <c r="JK45" s="825" t="s">
        <v>4995</v>
      </c>
      <c r="JL45" s="853"/>
      <c r="JO45" s="853"/>
      <c r="JR45" s="853"/>
      <c r="JS45" s="825">
        <v>43512</v>
      </c>
      <c r="JT45" s="825" t="s">
        <v>5265</v>
      </c>
      <c r="JU45" s="853"/>
      <c r="JX45" s="853"/>
      <c r="KA45" s="853"/>
      <c r="KB45" s="825">
        <v>46533</v>
      </c>
      <c r="KC45" s="825" t="s">
        <v>256</v>
      </c>
      <c r="KE45" s="825">
        <v>47382</v>
      </c>
      <c r="KF45" s="825" t="s">
        <v>4765</v>
      </c>
      <c r="MP45" s="854" t="s">
        <v>9153</v>
      </c>
      <c r="MQ45" s="825" t="s">
        <v>9282</v>
      </c>
      <c r="MS45" s="854">
        <v>248</v>
      </c>
      <c r="MT45" s="825" t="s">
        <v>5427</v>
      </c>
    </row>
    <row r="46" spans="2:358">
      <c r="B46" s="850" t="s">
        <v>1030</v>
      </c>
      <c r="C46" s="850" t="s">
        <v>1472</v>
      </c>
      <c r="E46" s="851" t="s">
        <v>1473</v>
      </c>
      <c r="F46" s="825" t="s">
        <v>854</v>
      </c>
      <c r="G46" s="853"/>
      <c r="J46" s="853"/>
      <c r="M46" s="853"/>
      <c r="P46" s="853"/>
      <c r="S46" s="853"/>
      <c r="V46" s="853"/>
      <c r="W46" s="851" t="s">
        <v>3861</v>
      </c>
      <c r="X46" s="825" t="s">
        <v>3863</v>
      </c>
      <c r="Y46" s="853"/>
      <c r="Z46" s="851" t="s">
        <v>4183</v>
      </c>
      <c r="AA46" s="825" t="s">
        <v>1665</v>
      </c>
      <c r="AB46" s="853"/>
      <c r="AE46" s="853"/>
      <c r="AF46" s="853"/>
      <c r="AG46" s="853"/>
      <c r="AH46" s="853"/>
      <c r="AI46" s="825">
        <v>11238</v>
      </c>
      <c r="AJ46" s="825" t="s">
        <v>4631</v>
      </c>
      <c r="AK46" s="853"/>
      <c r="AL46" s="825">
        <v>12239</v>
      </c>
      <c r="AM46" s="825" t="s">
        <v>4900</v>
      </c>
      <c r="AN46" s="853"/>
      <c r="AO46" s="825">
        <v>13221</v>
      </c>
      <c r="AP46" s="825" t="s">
        <v>1290</v>
      </c>
      <c r="AQ46" s="853"/>
      <c r="AR46" s="825">
        <v>14216</v>
      </c>
      <c r="AS46" s="825" t="s">
        <v>5154</v>
      </c>
      <c r="AT46" s="853"/>
      <c r="AW46" s="853"/>
      <c r="BC46" s="853"/>
      <c r="BI46" s="853"/>
      <c r="BJ46" s="825">
        <v>20404</v>
      </c>
      <c r="BK46" s="825" t="s">
        <v>4454</v>
      </c>
      <c r="BL46" s="853"/>
      <c r="BM46" s="825">
        <v>21604</v>
      </c>
      <c r="BN46" s="825" t="s">
        <v>6273</v>
      </c>
      <c r="BO46" s="853"/>
      <c r="BR46" s="853"/>
      <c r="BS46" s="825">
        <v>23227</v>
      </c>
      <c r="BT46" s="825" t="s">
        <v>6462</v>
      </c>
      <c r="BU46" s="853"/>
      <c r="BX46" s="853"/>
      <c r="CA46" s="853"/>
      <c r="CD46" s="853"/>
      <c r="CE46" s="825">
        <v>27212</v>
      </c>
      <c r="CF46" s="825" t="s">
        <v>7062</v>
      </c>
      <c r="CG46" s="853"/>
      <c r="CH46" s="825">
        <v>28442</v>
      </c>
      <c r="CI46" s="825" t="s">
        <v>7235</v>
      </c>
      <c r="CJ46" s="853"/>
      <c r="CM46" s="853"/>
      <c r="CP46" s="853"/>
      <c r="CS46" s="853"/>
      <c r="CV46" s="853"/>
      <c r="CY46" s="853"/>
      <c r="DB46" s="853"/>
      <c r="DE46" s="853"/>
      <c r="DH46" s="853"/>
      <c r="DK46" s="853"/>
      <c r="DN46" s="853"/>
      <c r="DQ46" s="853"/>
      <c r="DR46" s="825">
        <v>40341</v>
      </c>
      <c r="DS46" s="825" t="s">
        <v>9654</v>
      </c>
      <c r="DT46" s="853"/>
      <c r="DW46" s="853"/>
      <c r="DZ46" s="853"/>
      <c r="EA46" s="825">
        <v>43506</v>
      </c>
      <c r="EB46" s="825" t="s">
        <v>2128</v>
      </c>
      <c r="EC46" s="853"/>
      <c r="EF46" s="853"/>
      <c r="EI46" s="853"/>
      <c r="EJ46" s="825">
        <v>46534</v>
      </c>
      <c r="EK46" s="825" t="s">
        <v>8515</v>
      </c>
      <c r="EP46" s="854">
        <v>248</v>
      </c>
      <c r="EQ46" s="825" t="s">
        <v>5427</v>
      </c>
      <c r="ES46" s="850" t="s">
        <v>1030</v>
      </c>
      <c r="ET46" s="850" t="s">
        <v>9744</v>
      </c>
      <c r="EU46" s="850" t="s">
        <v>1472</v>
      </c>
      <c r="EW46" s="851" t="s">
        <v>1831</v>
      </c>
      <c r="EX46" s="825" t="s">
        <v>369</v>
      </c>
      <c r="EY46" s="853"/>
      <c r="FB46" s="853"/>
      <c r="FE46" s="853"/>
      <c r="FH46" s="853"/>
      <c r="FK46" s="853"/>
      <c r="FN46" s="853"/>
      <c r="FO46" s="851" t="s">
        <v>3861</v>
      </c>
      <c r="FP46" s="825" t="s">
        <v>3863</v>
      </c>
      <c r="FQ46" s="853"/>
      <c r="FR46" s="851" t="s">
        <v>4183</v>
      </c>
      <c r="FS46" s="825" t="s">
        <v>1665</v>
      </c>
      <c r="FT46" s="853"/>
      <c r="FW46" s="853"/>
      <c r="FX46" s="853"/>
      <c r="FY46" s="853"/>
      <c r="FZ46" s="853"/>
      <c r="GA46" s="825">
        <v>11326</v>
      </c>
      <c r="GB46" s="825" t="s">
        <v>4669</v>
      </c>
      <c r="GC46" s="853"/>
      <c r="GD46" s="825">
        <v>12403</v>
      </c>
      <c r="GE46" s="825" t="s">
        <v>2763</v>
      </c>
      <c r="GF46" s="853"/>
      <c r="GG46" s="825">
        <v>13221</v>
      </c>
      <c r="GH46" s="825" t="s">
        <v>1290</v>
      </c>
      <c r="GI46" s="853"/>
      <c r="GL46" s="853"/>
      <c r="GO46" s="853"/>
      <c r="GU46" s="853"/>
      <c r="HA46" s="853"/>
      <c r="HB46" s="825">
        <v>20404</v>
      </c>
      <c r="HC46" s="825" t="s">
        <v>4454</v>
      </c>
      <c r="HD46" s="853"/>
      <c r="HE46" s="825">
        <v>21604</v>
      </c>
      <c r="HF46" s="825" t="s">
        <v>6273</v>
      </c>
      <c r="HG46" s="853"/>
      <c r="HJ46" s="853"/>
      <c r="HK46" s="825">
        <v>23424</v>
      </c>
      <c r="HL46" s="825" t="s">
        <v>6519</v>
      </c>
      <c r="HM46" s="853"/>
      <c r="HP46" s="853"/>
      <c r="HS46" s="853"/>
      <c r="HV46" s="853"/>
      <c r="HY46" s="853"/>
      <c r="IB46" s="853"/>
      <c r="IE46" s="853"/>
      <c r="IH46" s="853"/>
      <c r="IK46" s="853"/>
      <c r="IN46" s="853"/>
      <c r="IQ46" s="853"/>
      <c r="IT46" s="853"/>
      <c r="IW46" s="853"/>
      <c r="IZ46" s="853"/>
      <c r="JC46" s="853"/>
      <c r="JF46" s="853"/>
      <c r="JI46" s="853"/>
      <c r="JJ46" s="825">
        <v>40447</v>
      </c>
      <c r="JK46" s="825" t="s">
        <v>8502</v>
      </c>
      <c r="JL46" s="853"/>
      <c r="JO46" s="853"/>
      <c r="JR46" s="853"/>
      <c r="JS46" s="825">
        <v>43513</v>
      </c>
      <c r="JT46" s="825" t="s">
        <v>8801</v>
      </c>
      <c r="JU46" s="853"/>
      <c r="JX46" s="853"/>
      <c r="KA46" s="853"/>
      <c r="KB46" s="825">
        <v>46534</v>
      </c>
      <c r="KC46" s="825" t="s">
        <v>8515</v>
      </c>
      <c r="MP46" s="854">
        <v>248</v>
      </c>
      <c r="MQ46" s="825" t="s">
        <v>5427</v>
      </c>
      <c r="MS46" s="854">
        <v>512</v>
      </c>
      <c r="MT46" s="825" t="s">
        <v>5925</v>
      </c>
    </row>
    <row r="47" spans="2:358">
      <c r="B47" s="850" t="s">
        <v>1297</v>
      </c>
      <c r="C47" s="850" t="s">
        <v>1474</v>
      </c>
      <c r="E47" s="851" t="s">
        <v>1025</v>
      </c>
      <c r="F47" s="825" t="s">
        <v>1005</v>
      </c>
      <c r="G47" s="853"/>
      <c r="J47" s="853"/>
      <c r="M47" s="853"/>
      <c r="P47" s="853"/>
      <c r="S47" s="853"/>
      <c r="V47" s="853"/>
      <c r="W47" s="851" t="s">
        <v>3871</v>
      </c>
      <c r="X47" s="825" t="s">
        <v>2373</v>
      </c>
      <c r="Y47" s="853"/>
      <c r="Z47" s="851" t="s">
        <v>4185</v>
      </c>
      <c r="AA47" s="825" t="s">
        <v>4190</v>
      </c>
      <c r="AB47" s="853"/>
      <c r="AE47" s="853"/>
      <c r="AF47" s="853"/>
      <c r="AG47" s="853"/>
      <c r="AH47" s="853"/>
      <c r="AI47" s="825">
        <v>11239</v>
      </c>
      <c r="AJ47" s="825" t="s">
        <v>2631</v>
      </c>
      <c r="AK47" s="853"/>
      <c r="AL47" s="825">
        <v>12322</v>
      </c>
      <c r="AM47" s="825" t="s">
        <v>4909</v>
      </c>
      <c r="AN47" s="853"/>
      <c r="AO47" s="825">
        <v>13222</v>
      </c>
      <c r="AP47" s="825" t="s">
        <v>5171</v>
      </c>
      <c r="AQ47" s="853"/>
      <c r="AR47" s="825">
        <v>14217</v>
      </c>
      <c r="AS47" s="825" t="s">
        <v>5310</v>
      </c>
      <c r="AT47" s="853"/>
      <c r="AW47" s="853"/>
      <c r="BC47" s="853"/>
      <c r="BI47" s="853"/>
      <c r="BJ47" s="825">
        <v>20407</v>
      </c>
      <c r="BK47" s="825" t="s">
        <v>5300</v>
      </c>
      <c r="BL47" s="853"/>
      <c r="BO47" s="853"/>
      <c r="BR47" s="853"/>
      <c r="BS47" s="825">
        <v>23228</v>
      </c>
      <c r="BT47" s="825" t="s">
        <v>6464</v>
      </c>
      <c r="BU47" s="853"/>
      <c r="BX47" s="853"/>
      <c r="CA47" s="853"/>
      <c r="CD47" s="853"/>
      <c r="CE47" s="825">
        <v>27213</v>
      </c>
      <c r="CF47" s="825" t="s">
        <v>4411</v>
      </c>
      <c r="CG47" s="853"/>
      <c r="CH47" s="825">
        <v>28443</v>
      </c>
      <c r="CI47" s="825" t="s">
        <v>2495</v>
      </c>
      <c r="CJ47" s="853"/>
      <c r="CM47" s="853"/>
      <c r="CP47" s="853"/>
      <c r="CS47" s="853"/>
      <c r="CV47" s="853"/>
      <c r="CY47" s="853"/>
      <c r="DB47" s="853"/>
      <c r="DE47" s="853"/>
      <c r="DH47" s="853"/>
      <c r="DK47" s="853"/>
      <c r="DN47" s="853"/>
      <c r="DQ47" s="853"/>
      <c r="DR47" s="825">
        <v>40342</v>
      </c>
      <c r="DS47" s="825" t="s">
        <v>9655</v>
      </c>
      <c r="DT47" s="853"/>
      <c r="DW47" s="853"/>
      <c r="DZ47" s="853"/>
      <c r="EA47" s="825">
        <v>43507</v>
      </c>
      <c r="EB47" s="825" t="s">
        <v>8796</v>
      </c>
      <c r="EC47" s="853"/>
      <c r="EF47" s="853"/>
      <c r="EI47" s="853"/>
      <c r="EJ47" s="825">
        <v>46535</v>
      </c>
      <c r="EK47" s="825" t="s">
        <v>8969</v>
      </c>
      <c r="EP47" s="854">
        <v>512</v>
      </c>
      <c r="EQ47" s="825" t="s">
        <v>5925</v>
      </c>
      <c r="ES47" s="850" t="s">
        <v>1297</v>
      </c>
      <c r="ET47" s="850" t="s">
        <v>8187</v>
      </c>
      <c r="EU47" s="850" t="s">
        <v>1474</v>
      </c>
      <c r="EW47" s="851" t="s">
        <v>1452</v>
      </c>
      <c r="EX47" s="825" t="s">
        <v>1618</v>
      </c>
      <c r="EY47" s="853"/>
      <c r="FB47" s="853"/>
      <c r="FE47" s="853"/>
      <c r="FH47" s="853"/>
      <c r="FK47" s="853"/>
      <c r="FN47" s="853"/>
      <c r="FO47" s="851" t="s">
        <v>3871</v>
      </c>
      <c r="FP47" s="825" t="s">
        <v>2373</v>
      </c>
      <c r="FQ47" s="853"/>
      <c r="FR47" s="851" t="s">
        <v>4185</v>
      </c>
      <c r="FS47" s="825" t="s">
        <v>4190</v>
      </c>
      <c r="FT47" s="853"/>
      <c r="FW47" s="853"/>
      <c r="FX47" s="853"/>
      <c r="FY47" s="853"/>
      <c r="FZ47" s="853"/>
      <c r="GA47" s="825">
        <v>11327</v>
      </c>
      <c r="GB47" s="825" t="s">
        <v>4672</v>
      </c>
      <c r="GC47" s="853"/>
      <c r="GD47" s="825">
        <v>12409</v>
      </c>
      <c r="GE47" s="825" t="s">
        <v>3821</v>
      </c>
      <c r="GF47" s="853"/>
      <c r="GG47" s="825">
        <v>13222</v>
      </c>
      <c r="GH47" s="825" t="s">
        <v>5171</v>
      </c>
      <c r="GI47" s="853"/>
      <c r="GL47" s="853"/>
      <c r="GO47" s="853"/>
      <c r="GU47" s="853"/>
      <c r="HA47" s="853"/>
      <c r="HB47" s="825">
        <v>20407</v>
      </c>
      <c r="HC47" s="825" t="s">
        <v>5300</v>
      </c>
      <c r="HD47" s="853"/>
      <c r="HG47" s="853"/>
      <c r="HJ47" s="853"/>
      <c r="HK47" s="825">
        <v>23425</v>
      </c>
      <c r="HL47" s="825" t="s">
        <v>6524</v>
      </c>
      <c r="HM47" s="853"/>
      <c r="HP47" s="853"/>
      <c r="HS47" s="853"/>
      <c r="HV47" s="853"/>
      <c r="HY47" s="853"/>
      <c r="IB47" s="853"/>
      <c r="IE47" s="853"/>
      <c r="IH47" s="853"/>
      <c r="IK47" s="853"/>
      <c r="IN47" s="853"/>
      <c r="IQ47" s="853"/>
      <c r="IT47" s="853"/>
      <c r="IW47" s="853"/>
      <c r="IZ47" s="853"/>
      <c r="JC47" s="853"/>
      <c r="JF47" s="853"/>
      <c r="JI47" s="853"/>
      <c r="JJ47" s="825">
        <v>40448</v>
      </c>
      <c r="JK47" s="825" t="s">
        <v>142</v>
      </c>
      <c r="JL47" s="853"/>
      <c r="JO47" s="853"/>
      <c r="JR47" s="853"/>
      <c r="JS47" s="825">
        <v>43514</v>
      </c>
      <c r="JT47" s="825" t="s">
        <v>8802</v>
      </c>
      <c r="JU47" s="853"/>
      <c r="JX47" s="853"/>
      <c r="KA47" s="853"/>
      <c r="KB47" s="825">
        <v>46535</v>
      </c>
      <c r="KC47" s="825" t="s">
        <v>8969</v>
      </c>
      <c r="MP47" s="854">
        <v>512</v>
      </c>
      <c r="MQ47" s="825" t="s">
        <v>5925</v>
      </c>
      <c r="MS47" s="854">
        <v>528</v>
      </c>
      <c r="MT47" s="825" t="s">
        <v>9283</v>
      </c>
    </row>
    <row r="48" spans="2:358">
      <c r="B48" s="850" t="s">
        <v>1303</v>
      </c>
      <c r="C48" s="850" t="s">
        <v>7</v>
      </c>
      <c r="E48" s="851" t="s">
        <v>388</v>
      </c>
      <c r="F48" s="825" t="s">
        <v>1768</v>
      </c>
      <c r="G48" s="853"/>
      <c r="J48" s="853"/>
      <c r="M48" s="853"/>
      <c r="P48" s="853"/>
      <c r="S48" s="853"/>
      <c r="V48" s="853"/>
      <c r="W48" s="851" t="s">
        <v>3873</v>
      </c>
      <c r="X48" s="825" t="s">
        <v>251</v>
      </c>
      <c r="Y48" s="853"/>
      <c r="Z48" s="851" t="s">
        <v>2566</v>
      </c>
      <c r="AA48" s="825" t="s">
        <v>4196</v>
      </c>
      <c r="AB48" s="853"/>
      <c r="AE48" s="853"/>
      <c r="AF48" s="853"/>
      <c r="AG48" s="853"/>
      <c r="AH48" s="853"/>
      <c r="AI48" s="825">
        <v>11240</v>
      </c>
      <c r="AJ48" s="825" t="s">
        <v>4639</v>
      </c>
      <c r="AK48" s="853"/>
      <c r="AL48" s="825">
        <v>12329</v>
      </c>
      <c r="AM48" s="825" t="s">
        <v>4930</v>
      </c>
      <c r="AN48" s="853"/>
      <c r="AO48" s="825">
        <v>13223</v>
      </c>
      <c r="AP48" s="825" t="s">
        <v>5177</v>
      </c>
      <c r="AQ48" s="853"/>
      <c r="AR48" s="825">
        <v>14218</v>
      </c>
      <c r="AS48" s="825" t="s">
        <v>5311</v>
      </c>
      <c r="AT48" s="853"/>
      <c r="AW48" s="853"/>
      <c r="BC48" s="853"/>
      <c r="BI48" s="853"/>
      <c r="BJ48" s="825">
        <v>20409</v>
      </c>
      <c r="BK48" s="825" t="s">
        <v>6035</v>
      </c>
      <c r="BL48" s="853"/>
      <c r="BO48" s="853"/>
      <c r="BR48" s="853"/>
      <c r="BS48" s="825">
        <v>23229</v>
      </c>
      <c r="BT48" s="825" t="s">
        <v>6466</v>
      </c>
      <c r="BU48" s="853"/>
      <c r="BX48" s="853"/>
      <c r="CA48" s="853"/>
      <c r="CD48" s="853"/>
      <c r="CE48" s="825">
        <v>27214</v>
      </c>
      <c r="CF48" s="825" t="s">
        <v>5285</v>
      </c>
      <c r="CG48" s="853"/>
      <c r="CH48" s="825">
        <v>28446</v>
      </c>
      <c r="CI48" s="825" t="s">
        <v>7240</v>
      </c>
      <c r="CJ48" s="853"/>
      <c r="CM48" s="853"/>
      <c r="CP48" s="853"/>
      <c r="CS48" s="853"/>
      <c r="CV48" s="853"/>
      <c r="CY48" s="853"/>
      <c r="DB48" s="853"/>
      <c r="DE48" s="853"/>
      <c r="DH48" s="853"/>
      <c r="DK48" s="853"/>
      <c r="DN48" s="853"/>
      <c r="DQ48" s="853"/>
      <c r="DR48" s="825">
        <v>40343</v>
      </c>
      <c r="DS48" s="825" t="s">
        <v>2210</v>
      </c>
      <c r="DT48" s="853"/>
      <c r="DW48" s="853"/>
      <c r="DZ48" s="853"/>
      <c r="EA48" s="825">
        <v>43510</v>
      </c>
      <c r="EB48" s="825" t="s">
        <v>2250</v>
      </c>
      <c r="EC48" s="853"/>
      <c r="EF48" s="853"/>
      <c r="EI48" s="853"/>
      <c r="EP48" s="854">
        <v>528</v>
      </c>
      <c r="EQ48" s="825" t="s">
        <v>9283</v>
      </c>
      <c r="ES48" s="850" t="s">
        <v>1303</v>
      </c>
      <c r="ET48" s="850" t="s">
        <v>9746</v>
      </c>
      <c r="EU48" s="850" t="s">
        <v>7</v>
      </c>
      <c r="EW48" s="851" t="s">
        <v>1843</v>
      </c>
      <c r="EX48" s="825" t="s">
        <v>1288</v>
      </c>
      <c r="EY48" s="853"/>
      <c r="FB48" s="853"/>
      <c r="FE48" s="853"/>
      <c r="FH48" s="853"/>
      <c r="FK48" s="853"/>
      <c r="FN48" s="853"/>
      <c r="FO48" s="851" t="s">
        <v>3873</v>
      </c>
      <c r="FP48" s="825" t="s">
        <v>251</v>
      </c>
      <c r="FQ48" s="853"/>
      <c r="FR48" s="851" t="s">
        <v>2566</v>
      </c>
      <c r="FS48" s="825" t="s">
        <v>4196</v>
      </c>
      <c r="FT48" s="853"/>
      <c r="FW48" s="853"/>
      <c r="FX48" s="853"/>
      <c r="FY48" s="853"/>
      <c r="FZ48" s="853"/>
      <c r="GA48" s="825">
        <v>11341</v>
      </c>
      <c r="GB48" s="825" t="s">
        <v>3992</v>
      </c>
      <c r="GC48" s="853"/>
      <c r="GD48" s="825">
        <v>12410</v>
      </c>
      <c r="GE48" s="825" t="s">
        <v>4989</v>
      </c>
      <c r="GF48" s="853"/>
      <c r="GG48" s="825">
        <v>13223</v>
      </c>
      <c r="GH48" s="825" t="s">
        <v>5177</v>
      </c>
      <c r="GI48" s="853"/>
      <c r="GL48" s="853"/>
      <c r="GO48" s="853"/>
      <c r="GU48" s="853"/>
      <c r="HA48" s="853"/>
      <c r="HB48" s="825">
        <v>20409</v>
      </c>
      <c r="HC48" s="825" t="s">
        <v>6035</v>
      </c>
      <c r="HD48" s="853"/>
      <c r="HG48" s="853"/>
      <c r="HJ48" s="853"/>
      <c r="HK48" s="825">
        <v>23427</v>
      </c>
      <c r="HL48" s="825" t="s">
        <v>3379</v>
      </c>
      <c r="HM48" s="853"/>
      <c r="HP48" s="853"/>
      <c r="HS48" s="853"/>
      <c r="HV48" s="853"/>
      <c r="HY48" s="853"/>
      <c r="IB48" s="853"/>
      <c r="IE48" s="853"/>
      <c r="IH48" s="853"/>
      <c r="IK48" s="853"/>
      <c r="IN48" s="853"/>
      <c r="IQ48" s="853"/>
      <c r="IT48" s="853"/>
      <c r="IW48" s="853"/>
      <c r="IZ48" s="853"/>
      <c r="JC48" s="853"/>
      <c r="JF48" s="853"/>
      <c r="JI48" s="853"/>
      <c r="JJ48" s="825">
        <v>40503</v>
      </c>
      <c r="JK48" s="825" t="s">
        <v>505</v>
      </c>
      <c r="JL48" s="853"/>
      <c r="JO48" s="853"/>
      <c r="JR48" s="853"/>
      <c r="JS48" s="825">
        <v>43531</v>
      </c>
      <c r="JT48" s="825" t="s">
        <v>8812</v>
      </c>
      <c r="JU48" s="853"/>
      <c r="JX48" s="853"/>
      <c r="KA48" s="853"/>
      <c r="MP48" s="854">
        <v>528</v>
      </c>
      <c r="MQ48" s="825" t="s">
        <v>9283</v>
      </c>
      <c r="MS48" s="854">
        <v>288</v>
      </c>
      <c r="MT48" s="825" t="s">
        <v>5964</v>
      </c>
    </row>
    <row r="49" spans="2:358">
      <c r="B49" s="850" t="s">
        <v>721</v>
      </c>
      <c r="C49" s="850" t="s">
        <v>1478</v>
      </c>
      <c r="E49" s="851" t="s">
        <v>1771</v>
      </c>
      <c r="F49" s="825" t="s">
        <v>1773</v>
      </c>
      <c r="G49" s="853"/>
      <c r="J49" s="853"/>
      <c r="M49" s="853"/>
      <c r="P49" s="853"/>
      <c r="S49" s="853"/>
      <c r="V49" s="853"/>
      <c r="W49" s="851" t="s">
        <v>3869</v>
      </c>
      <c r="X49" s="825" t="s">
        <v>196</v>
      </c>
      <c r="Y49" s="853"/>
      <c r="AB49" s="853"/>
      <c r="AE49" s="853"/>
      <c r="AF49" s="853"/>
      <c r="AG49" s="853"/>
      <c r="AH49" s="853"/>
      <c r="AI49" s="825">
        <v>11241</v>
      </c>
      <c r="AJ49" s="825" t="s">
        <v>9643</v>
      </c>
      <c r="AK49" s="853"/>
      <c r="AL49" s="825">
        <v>12342</v>
      </c>
      <c r="AM49" s="825" t="s">
        <v>4935</v>
      </c>
      <c r="AN49" s="853"/>
      <c r="AO49" s="825">
        <v>13224</v>
      </c>
      <c r="AP49" s="825" t="s">
        <v>5180</v>
      </c>
      <c r="AQ49" s="853"/>
      <c r="AR49" s="825">
        <v>14301</v>
      </c>
      <c r="AS49" s="825" t="s">
        <v>5316</v>
      </c>
      <c r="AT49" s="853"/>
      <c r="AW49" s="853"/>
      <c r="BC49" s="853"/>
      <c r="BI49" s="853"/>
      <c r="BJ49" s="825">
        <v>20410</v>
      </c>
      <c r="BK49" s="825" t="s">
        <v>4167</v>
      </c>
      <c r="BL49" s="853"/>
      <c r="BO49" s="853"/>
      <c r="BR49" s="853"/>
      <c r="BS49" s="825">
        <v>23230</v>
      </c>
      <c r="BT49" s="825" t="s">
        <v>2246</v>
      </c>
      <c r="BU49" s="853"/>
      <c r="BX49" s="853"/>
      <c r="CA49" s="853"/>
      <c r="CD49" s="853"/>
      <c r="CE49" s="825">
        <v>27215</v>
      </c>
      <c r="CF49" s="825" t="s">
        <v>4014</v>
      </c>
      <c r="CG49" s="853"/>
      <c r="CH49" s="825">
        <v>28464</v>
      </c>
      <c r="CI49" s="825" t="s">
        <v>7248</v>
      </c>
      <c r="CJ49" s="853"/>
      <c r="CM49" s="853"/>
      <c r="CP49" s="853"/>
      <c r="CS49" s="853"/>
      <c r="CV49" s="853"/>
      <c r="CY49" s="853"/>
      <c r="DB49" s="853"/>
      <c r="DE49" s="853"/>
      <c r="DH49" s="853"/>
      <c r="DK49" s="853"/>
      <c r="DN49" s="853"/>
      <c r="DQ49" s="853"/>
      <c r="DR49" s="825">
        <v>40344</v>
      </c>
      <c r="DS49" s="825" t="s">
        <v>9656</v>
      </c>
      <c r="DT49" s="853"/>
      <c r="DW49" s="853"/>
      <c r="DZ49" s="853"/>
      <c r="EA49" s="825">
        <v>43511</v>
      </c>
      <c r="EB49" s="825" t="s">
        <v>8799</v>
      </c>
      <c r="EC49" s="853"/>
      <c r="EF49" s="853"/>
      <c r="EI49" s="853"/>
      <c r="EP49" s="854">
        <v>288</v>
      </c>
      <c r="EQ49" s="825" t="s">
        <v>5964</v>
      </c>
      <c r="ES49" s="850" t="s">
        <v>721</v>
      </c>
      <c r="ET49" s="850" t="s">
        <v>4320</v>
      </c>
      <c r="EU49" s="850" t="s">
        <v>1478</v>
      </c>
      <c r="EW49" s="851" t="s">
        <v>45</v>
      </c>
      <c r="EX49" s="825" t="s">
        <v>1521</v>
      </c>
      <c r="EY49" s="853"/>
      <c r="FB49" s="853"/>
      <c r="FE49" s="853"/>
      <c r="FH49" s="853"/>
      <c r="FK49" s="853"/>
      <c r="FN49" s="853"/>
      <c r="FO49" s="851" t="s">
        <v>3869</v>
      </c>
      <c r="FP49" s="825" t="s">
        <v>196</v>
      </c>
      <c r="FQ49" s="853"/>
      <c r="FT49" s="853"/>
      <c r="FW49" s="853"/>
      <c r="FX49" s="853"/>
      <c r="FY49" s="853"/>
      <c r="FZ49" s="853"/>
      <c r="GA49" s="825">
        <v>11342</v>
      </c>
      <c r="GB49" s="825" t="s">
        <v>4679</v>
      </c>
      <c r="GC49" s="853"/>
      <c r="GD49" s="825">
        <v>12421</v>
      </c>
      <c r="GE49" s="825" t="s">
        <v>85</v>
      </c>
      <c r="GF49" s="853"/>
      <c r="GG49" s="825">
        <v>13224</v>
      </c>
      <c r="GH49" s="825" t="s">
        <v>5180</v>
      </c>
      <c r="GI49" s="853"/>
      <c r="GL49" s="853"/>
      <c r="GO49" s="853"/>
      <c r="GU49" s="853"/>
      <c r="HA49" s="853"/>
      <c r="HB49" s="825">
        <v>20410</v>
      </c>
      <c r="HC49" s="825" t="s">
        <v>4167</v>
      </c>
      <c r="HD49" s="853"/>
      <c r="HG49" s="853"/>
      <c r="HJ49" s="853"/>
      <c r="HK49" s="825">
        <v>23441</v>
      </c>
      <c r="HL49" s="825" t="s">
        <v>6536</v>
      </c>
      <c r="HM49" s="853"/>
      <c r="HP49" s="853"/>
      <c r="HS49" s="853"/>
      <c r="HV49" s="853"/>
      <c r="HY49" s="853"/>
      <c r="IB49" s="853"/>
      <c r="IE49" s="853"/>
      <c r="IH49" s="853"/>
      <c r="IK49" s="853"/>
      <c r="IN49" s="853"/>
      <c r="IQ49" s="853"/>
      <c r="IT49" s="853"/>
      <c r="IW49" s="853"/>
      <c r="IZ49" s="853"/>
      <c r="JC49" s="853"/>
      <c r="JF49" s="853"/>
      <c r="JI49" s="853"/>
      <c r="JJ49" s="825">
        <v>40522</v>
      </c>
      <c r="JK49" s="825" t="s">
        <v>3381</v>
      </c>
      <c r="JL49" s="853"/>
      <c r="JO49" s="853"/>
      <c r="JR49" s="853"/>
      <c r="JU49" s="853"/>
      <c r="JX49" s="853"/>
      <c r="KA49" s="853"/>
      <c r="MP49" s="854">
        <v>288</v>
      </c>
      <c r="MQ49" s="825" t="s">
        <v>5964</v>
      </c>
      <c r="MS49" s="854">
        <v>132</v>
      </c>
      <c r="MT49" s="825" t="s">
        <v>9284</v>
      </c>
    </row>
    <row r="50" spans="2:358">
      <c r="B50" s="850" t="s">
        <v>1306</v>
      </c>
      <c r="C50" s="850" t="s">
        <v>1486</v>
      </c>
      <c r="E50" s="851" t="s">
        <v>513</v>
      </c>
      <c r="F50" s="825" t="s">
        <v>1163</v>
      </c>
      <c r="G50" s="853"/>
      <c r="J50" s="853"/>
      <c r="M50" s="853"/>
      <c r="P50" s="853"/>
      <c r="S50" s="853"/>
      <c r="W50" s="851" t="s">
        <v>3874</v>
      </c>
      <c r="X50" s="825" t="s">
        <v>3877</v>
      </c>
      <c r="Y50" s="853"/>
      <c r="AB50" s="853"/>
      <c r="AE50" s="853"/>
      <c r="AF50" s="853"/>
      <c r="AG50" s="853"/>
      <c r="AH50" s="853"/>
      <c r="AI50" s="825">
        <v>11242</v>
      </c>
      <c r="AJ50" s="825" t="s">
        <v>4643</v>
      </c>
      <c r="AK50" s="853"/>
      <c r="AL50" s="825">
        <v>12347</v>
      </c>
      <c r="AM50" s="825" t="s">
        <v>4564</v>
      </c>
      <c r="AN50" s="853"/>
      <c r="AO50" s="825">
        <v>13225</v>
      </c>
      <c r="AP50" s="825" t="s">
        <v>3669</v>
      </c>
      <c r="AQ50" s="853"/>
      <c r="AR50" s="825">
        <v>14321</v>
      </c>
      <c r="AS50" s="825" t="s">
        <v>2360</v>
      </c>
      <c r="AT50" s="853"/>
      <c r="AW50" s="853"/>
      <c r="BC50" s="853"/>
      <c r="BI50" s="853"/>
      <c r="BJ50" s="825">
        <v>20411</v>
      </c>
      <c r="BK50" s="825" t="s">
        <v>9651</v>
      </c>
      <c r="BL50" s="853"/>
      <c r="BO50" s="853"/>
      <c r="BR50" s="853"/>
      <c r="BS50" s="825">
        <v>23231</v>
      </c>
      <c r="BT50" s="825" t="s">
        <v>6470</v>
      </c>
      <c r="BU50" s="853"/>
      <c r="BX50" s="853"/>
      <c r="CA50" s="853"/>
      <c r="CD50" s="853"/>
      <c r="CE50" s="825">
        <v>27216</v>
      </c>
      <c r="CF50" s="825" t="s">
        <v>7068</v>
      </c>
      <c r="CG50" s="853"/>
      <c r="CH50" s="825">
        <v>28481</v>
      </c>
      <c r="CI50" s="825" t="s">
        <v>1694</v>
      </c>
      <c r="CJ50" s="853"/>
      <c r="CM50" s="853"/>
      <c r="CP50" s="853"/>
      <c r="CV50" s="853"/>
      <c r="CY50" s="853"/>
      <c r="DB50" s="853"/>
      <c r="DE50" s="853"/>
      <c r="DH50" s="853"/>
      <c r="DK50" s="853"/>
      <c r="DN50" s="853"/>
      <c r="DQ50" s="853"/>
      <c r="DR50" s="825">
        <v>40345</v>
      </c>
      <c r="DS50" s="825" t="s">
        <v>9657</v>
      </c>
      <c r="DT50" s="853"/>
      <c r="DW50" s="853"/>
      <c r="DZ50" s="853"/>
      <c r="EA50" s="825">
        <v>43512</v>
      </c>
      <c r="EB50" s="825" t="s">
        <v>5265</v>
      </c>
      <c r="EC50" s="853"/>
      <c r="EF50" s="853"/>
      <c r="EP50" s="854">
        <v>132</v>
      </c>
      <c r="EQ50" s="825" t="s">
        <v>9284</v>
      </c>
      <c r="ES50" s="850" t="s">
        <v>1306</v>
      </c>
      <c r="ET50" s="850" t="s">
        <v>9747</v>
      </c>
      <c r="EU50" s="850" t="s">
        <v>1486</v>
      </c>
      <c r="EW50" s="851" t="s">
        <v>1772</v>
      </c>
      <c r="EX50" s="825" t="s">
        <v>9637</v>
      </c>
      <c r="EY50" s="853"/>
      <c r="FB50" s="853"/>
      <c r="FE50" s="853"/>
      <c r="FH50" s="853"/>
      <c r="FK50" s="853"/>
      <c r="FO50" s="851" t="s">
        <v>3874</v>
      </c>
      <c r="FP50" s="825" t="s">
        <v>3877</v>
      </c>
      <c r="FQ50" s="853"/>
      <c r="FT50" s="853"/>
      <c r="FW50" s="853"/>
      <c r="FX50" s="853"/>
      <c r="FY50" s="853"/>
      <c r="FZ50" s="853"/>
      <c r="GA50" s="825">
        <v>11343</v>
      </c>
      <c r="GB50" s="825" t="s">
        <v>4606</v>
      </c>
      <c r="GC50" s="853"/>
      <c r="GD50" s="825">
        <v>12422</v>
      </c>
      <c r="GE50" s="825" t="s">
        <v>723</v>
      </c>
      <c r="GF50" s="853"/>
      <c r="GG50" s="825">
        <v>13225</v>
      </c>
      <c r="GH50" s="825" t="s">
        <v>3669</v>
      </c>
      <c r="GI50" s="853"/>
      <c r="GL50" s="853"/>
      <c r="GO50" s="853"/>
      <c r="GU50" s="853"/>
      <c r="HA50" s="853"/>
      <c r="HB50" s="825">
        <v>20411</v>
      </c>
      <c r="HC50" s="825" t="s">
        <v>9651</v>
      </c>
      <c r="HD50" s="853"/>
      <c r="HG50" s="853"/>
      <c r="HJ50" s="853"/>
      <c r="HK50" s="825">
        <v>23442</v>
      </c>
      <c r="HL50" s="825" t="s">
        <v>6538</v>
      </c>
      <c r="HM50" s="853"/>
      <c r="HP50" s="853"/>
      <c r="HS50" s="853"/>
      <c r="HV50" s="853"/>
      <c r="HY50" s="853"/>
      <c r="IB50" s="853"/>
      <c r="IE50" s="853"/>
      <c r="IH50" s="853"/>
      <c r="IN50" s="853"/>
      <c r="IQ50" s="853"/>
      <c r="IT50" s="853"/>
      <c r="IW50" s="853"/>
      <c r="IZ50" s="853"/>
      <c r="JC50" s="853"/>
      <c r="JF50" s="853"/>
      <c r="JI50" s="853"/>
      <c r="JJ50" s="825">
        <v>40544</v>
      </c>
      <c r="JK50" s="825" t="s">
        <v>7226</v>
      </c>
      <c r="JL50" s="853"/>
      <c r="JO50" s="853"/>
      <c r="JR50" s="853"/>
      <c r="JU50" s="853"/>
      <c r="JX50" s="853"/>
      <c r="MP50" s="854">
        <v>132</v>
      </c>
      <c r="MQ50" s="825" t="s">
        <v>9284</v>
      </c>
      <c r="MS50" s="854">
        <v>831</v>
      </c>
      <c r="MT50" s="825" t="s">
        <v>619</v>
      </c>
    </row>
    <row r="51" spans="2:358">
      <c r="B51" s="850" t="s">
        <v>1309</v>
      </c>
      <c r="C51" s="850" t="s">
        <v>206</v>
      </c>
      <c r="E51" s="851" t="s">
        <v>244</v>
      </c>
      <c r="F51" s="825" t="s">
        <v>1782</v>
      </c>
      <c r="G51" s="853"/>
      <c r="J51" s="853"/>
      <c r="M51" s="853"/>
      <c r="P51" s="853"/>
      <c r="S51" s="853"/>
      <c r="W51" s="851" t="s">
        <v>3857</v>
      </c>
      <c r="X51" s="825" t="s">
        <v>3878</v>
      </c>
      <c r="Y51" s="853"/>
      <c r="AB51" s="853"/>
      <c r="AE51" s="853"/>
      <c r="AF51" s="853"/>
      <c r="AG51" s="853"/>
      <c r="AH51" s="853"/>
      <c r="AI51" s="825">
        <v>11243</v>
      </c>
      <c r="AJ51" s="825" t="s">
        <v>4648</v>
      </c>
      <c r="AK51" s="853"/>
      <c r="AL51" s="825">
        <v>12349</v>
      </c>
      <c r="AM51" s="825" t="s">
        <v>4315</v>
      </c>
      <c r="AN51" s="853"/>
      <c r="AO51" s="825">
        <v>13227</v>
      </c>
      <c r="AP51" s="825" t="s">
        <v>5184</v>
      </c>
      <c r="AQ51" s="853"/>
      <c r="AR51" s="825">
        <v>14341</v>
      </c>
      <c r="AS51" s="825" t="s">
        <v>4402</v>
      </c>
      <c r="AT51" s="853"/>
      <c r="AW51" s="853"/>
      <c r="BC51" s="853"/>
      <c r="BI51" s="853"/>
      <c r="BJ51" s="825">
        <v>20412</v>
      </c>
      <c r="BK51" s="825" t="s">
        <v>4808</v>
      </c>
      <c r="BL51" s="853"/>
      <c r="BO51" s="853"/>
      <c r="BR51" s="853"/>
      <c r="BS51" s="825">
        <v>23232</v>
      </c>
      <c r="BT51" s="825" t="s">
        <v>6472</v>
      </c>
      <c r="BU51" s="853"/>
      <c r="BX51" s="853"/>
      <c r="CA51" s="853"/>
      <c r="CD51" s="853"/>
      <c r="CE51" s="825">
        <v>27217</v>
      </c>
      <c r="CF51" s="825" t="s">
        <v>7071</v>
      </c>
      <c r="CG51" s="853"/>
      <c r="CH51" s="825">
        <v>28501</v>
      </c>
      <c r="CI51" s="825" t="s">
        <v>7249</v>
      </c>
      <c r="CJ51" s="853"/>
      <c r="CM51" s="853"/>
      <c r="CP51" s="853"/>
      <c r="CV51" s="853"/>
      <c r="CY51" s="853"/>
      <c r="DB51" s="853"/>
      <c r="DE51" s="853"/>
      <c r="DH51" s="853"/>
      <c r="DK51" s="853"/>
      <c r="DN51" s="853"/>
      <c r="DQ51" s="853"/>
      <c r="DR51" s="825">
        <v>40348</v>
      </c>
      <c r="DS51" s="825" t="s">
        <v>9658</v>
      </c>
      <c r="DT51" s="853"/>
      <c r="DW51" s="853"/>
      <c r="DZ51" s="853"/>
      <c r="EA51" s="825">
        <v>43513</v>
      </c>
      <c r="EB51" s="825" t="s">
        <v>8801</v>
      </c>
      <c r="EC51" s="853"/>
      <c r="EF51" s="853"/>
      <c r="EP51" s="854">
        <v>831</v>
      </c>
      <c r="EQ51" s="825" t="s">
        <v>619</v>
      </c>
      <c r="ES51" s="850" t="s">
        <v>1309</v>
      </c>
      <c r="ET51" s="850" t="s">
        <v>9748</v>
      </c>
      <c r="EU51" s="850" t="s">
        <v>206</v>
      </c>
      <c r="EW51" s="851" t="s">
        <v>216</v>
      </c>
      <c r="EX51" s="825" t="s">
        <v>9636</v>
      </c>
      <c r="EY51" s="853"/>
      <c r="FB51" s="853"/>
      <c r="FE51" s="853"/>
      <c r="FH51" s="853"/>
      <c r="FK51" s="853"/>
      <c r="FO51" s="851" t="s">
        <v>3857</v>
      </c>
      <c r="FP51" s="825" t="s">
        <v>3878</v>
      </c>
      <c r="FQ51" s="853"/>
      <c r="FT51" s="853"/>
      <c r="FW51" s="853"/>
      <c r="FX51" s="853"/>
      <c r="FY51" s="853"/>
      <c r="FZ51" s="853"/>
      <c r="GA51" s="825">
        <v>11346</v>
      </c>
      <c r="GB51" s="825" t="s">
        <v>119</v>
      </c>
      <c r="GC51" s="853"/>
      <c r="GD51" s="825">
        <v>12423</v>
      </c>
      <c r="GE51" s="825" t="s">
        <v>4992</v>
      </c>
      <c r="GF51" s="853"/>
      <c r="GG51" s="825">
        <v>13227</v>
      </c>
      <c r="GH51" s="825" t="s">
        <v>5184</v>
      </c>
      <c r="GI51" s="853"/>
      <c r="GL51" s="853"/>
      <c r="GO51" s="853"/>
      <c r="GU51" s="853"/>
      <c r="HA51" s="853"/>
      <c r="HB51" s="825">
        <v>20412</v>
      </c>
      <c r="HC51" s="825" t="s">
        <v>4808</v>
      </c>
      <c r="HD51" s="853"/>
      <c r="HG51" s="853"/>
      <c r="HJ51" s="853"/>
      <c r="HK51" s="825">
        <v>23445</v>
      </c>
      <c r="HL51" s="825" t="s">
        <v>1774</v>
      </c>
      <c r="HM51" s="853"/>
      <c r="HP51" s="853"/>
      <c r="HS51" s="853"/>
      <c r="HV51" s="853"/>
      <c r="HY51" s="853"/>
      <c r="IB51" s="853"/>
      <c r="IE51" s="853"/>
      <c r="IH51" s="853"/>
      <c r="IN51" s="853"/>
      <c r="IQ51" s="853"/>
      <c r="IT51" s="853"/>
      <c r="IW51" s="853"/>
      <c r="IZ51" s="853"/>
      <c r="JC51" s="853"/>
      <c r="JF51" s="853"/>
      <c r="JI51" s="853"/>
      <c r="JJ51" s="825">
        <v>40601</v>
      </c>
      <c r="JK51" s="825" t="s">
        <v>4588</v>
      </c>
      <c r="JL51" s="853"/>
      <c r="JO51" s="853"/>
      <c r="JR51" s="853"/>
      <c r="JU51" s="853"/>
      <c r="JX51" s="853"/>
      <c r="MP51" s="854">
        <v>831</v>
      </c>
      <c r="MQ51" s="825" t="s">
        <v>619</v>
      </c>
      <c r="MS51" s="854">
        <v>328</v>
      </c>
      <c r="MT51" s="825" t="s">
        <v>9285</v>
      </c>
    </row>
    <row r="52" spans="2:358">
      <c r="B52" s="850" t="s">
        <v>1502</v>
      </c>
      <c r="C52" s="850" t="s">
        <v>805</v>
      </c>
      <c r="E52" s="851" t="s">
        <v>1785</v>
      </c>
      <c r="F52" s="825" t="s">
        <v>125</v>
      </c>
      <c r="G52" s="853"/>
      <c r="J52" s="853"/>
      <c r="M52" s="853"/>
      <c r="P52" s="853"/>
      <c r="S52" s="853"/>
      <c r="W52" s="851" t="s">
        <v>3881</v>
      </c>
      <c r="X52" s="825" t="s">
        <v>600</v>
      </c>
      <c r="Y52" s="853"/>
      <c r="AB52" s="853"/>
      <c r="AE52" s="853"/>
      <c r="AF52" s="853"/>
      <c r="AG52" s="853"/>
      <c r="AH52" s="853"/>
      <c r="AI52" s="825">
        <v>11245</v>
      </c>
      <c r="AJ52" s="825" t="s">
        <v>1244</v>
      </c>
      <c r="AK52" s="853"/>
      <c r="AL52" s="825">
        <v>12403</v>
      </c>
      <c r="AM52" s="825" t="s">
        <v>2763</v>
      </c>
      <c r="AN52" s="853"/>
      <c r="AO52" s="825">
        <v>13228</v>
      </c>
      <c r="AP52" s="825" t="s">
        <v>3527</v>
      </c>
      <c r="AQ52" s="853"/>
      <c r="AR52" s="825">
        <v>14342</v>
      </c>
      <c r="AS52" s="825" t="s">
        <v>5133</v>
      </c>
      <c r="AT52" s="853"/>
      <c r="AW52" s="853"/>
      <c r="BC52" s="853"/>
      <c r="BI52" s="853"/>
      <c r="BJ52" s="825">
        <v>20413</v>
      </c>
      <c r="BK52" s="825" t="s">
        <v>9653</v>
      </c>
      <c r="BL52" s="853"/>
      <c r="BO52" s="853"/>
      <c r="BR52" s="853"/>
      <c r="BS52" s="825">
        <v>23233</v>
      </c>
      <c r="BT52" s="825" t="s">
        <v>5987</v>
      </c>
      <c r="BU52" s="853"/>
      <c r="BX52" s="853"/>
      <c r="CA52" s="853"/>
      <c r="CD52" s="853"/>
      <c r="CE52" s="825">
        <v>27218</v>
      </c>
      <c r="CF52" s="825" t="s">
        <v>886</v>
      </c>
      <c r="CG52" s="853"/>
      <c r="CH52" s="825">
        <v>28585</v>
      </c>
      <c r="CI52" s="825" t="s">
        <v>7286</v>
      </c>
      <c r="CJ52" s="853"/>
      <c r="CM52" s="853"/>
      <c r="CP52" s="853"/>
      <c r="CV52" s="853"/>
      <c r="CY52" s="853"/>
      <c r="DB52" s="853"/>
      <c r="DE52" s="853"/>
      <c r="DH52" s="853"/>
      <c r="DK52" s="853"/>
      <c r="DN52" s="853"/>
      <c r="DQ52" s="853"/>
      <c r="DR52" s="825">
        <v>40349</v>
      </c>
      <c r="DS52" s="825" t="s">
        <v>8895</v>
      </c>
      <c r="DT52" s="853"/>
      <c r="DW52" s="853"/>
      <c r="DZ52" s="853"/>
      <c r="EA52" s="825">
        <v>43514</v>
      </c>
      <c r="EB52" s="825" t="s">
        <v>8802</v>
      </c>
      <c r="EC52" s="853"/>
      <c r="EF52" s="853"/>
      <c r="EP52" s="854">
        <v>328</v>
      </c>
      <c r="EQ52" s="825" t="s">
        <v>9285</v>
      </c>
      <c r="ES52" s="850" t="s">
        <v>9691</v>
      </c>
      <c r="ET52" s="850" t="s">
        <v>9749</v>
      </c>
      <c r="EU52" s="850" t="s">
        <v>1314</v>
      </c>
      <c r="EW52" s="851" t="s">
        <v>1794</v>
      </c>
      <c r="EX52" s="825" t="s">
        <v>9635</v>
      </c>
      <c r="EY52" s="853"/>
      <c r="FB52" s="853"/>
      <c r="FE52" s="853"/>
      <c r="FH52" s="853"/>
      <c r="FK52" s="853"/>
      <c r="FO52" s="851" t="s">
        <v>3881</v>
      </c>
      <c r="FP52" s="825" t="s">
        <v>600</v>
      </c>
      <c r="FQ52" s="853"/>
      <c r="FT52" s="853"/>
      <c r="FW52" s="853"/>
      <c r="FX52" s="853"/>
      <c r="FY52" s="853"/>
      <c r="FZ52" s="853"/>
      <c r="GA52" s="825">
        <v>11347</v>
      </c>
      <c r="GB52" s="825" t="s">
        <v>4683</v>
      </c>
      <c r="GC52" s="853"/>
      <c r="GD52" s="825">
        <v>12424</v>
      </c>
      <c r="GE52" s="825" t="s">
        <v>5000</v>
      </c>
      <c r="GF52" s="853"/>
      <c r="GG52" s="825">
        <v>13228</v>
      </c>
      <c r="GH52" s="825" t="s">
        <v>3527</v>
      </c>
      <c r="GI52" s="853"/>
      <c r="GL52" s="853"/>
      <c r="GO52" s="853"/>
      <c r="GU52" s="853"/>
      <c r="HA52" s="853"/>
      <c r="HB52" s="825">
        <v>20413</v>
      </c>
      <c r="HC52" s="825" t="s">
        <v>9653</v>
      </c>
      <c r="HD52" s="853"/>
      <c r="HG52" s="853"/>
      <c r="HJ52" s="853"/>
      <c r="HK52" s="825">
        <v>23446</v>
      </c>
      <c r="HL52" s="825" t="s">
        <v>6540</v>
      </c>
      <c r="HM52" s="853"/>
      <c r="HP52" s="853"/>
      <c r="HS52" s="853"/>
      <c r="HV52" s="853"/>
      <c r="HY52" s="853"/>
      <c r="IB52" s="853"/>
      <c r="IE52" s="853"/>
      <c r="IH52" s="853"/>
      <c r="IN52" s="853"/>
      <c r="IQ52" s="853"/>
      <c r="IT52" s="853"/>
      <c r="IW52" s="853"/>
      <c r="IZ52" s="853"/>
      <c r="JC52" s="853"/>
      <c r="JF52" s="853"/>
      <c r="JI52" s="853"/>
      <c r="JJ52" s="825">
        <v>40602</v>
      </c>
      <c r="JK52" s="825" t="s">
        <v>8520</v>
      </c>
      <c r="JL52" s="853"/>
      <c r="JO52" s="853"/>
      <c r="JR52" s="853"/>
      <c r="JU52" s="853"/>
      <c r="JX52" s="853"/>
      <c r="MP52" s="854">
        <v>328</v>
      </c>
      <c r="MQ52" s="825" t="s">
        <v>9285</v>
      </c>
      <c r="MS52" s="854">
        <v>398</v>
      </c>
      <c r="MT52" s="825" t="s">
        <v>3730</v>
      </c>
    </row>
    <row r="53" spans="2:358">
      <c r="E53" s="851" t="s">
        <v>159</v>
      </c>
      <c r="F53" s="825" t="s">
        <v>1791</v>
      </c>
      <c r="G53" s="853"/>
      <c r="J53" s="853"/>
      <c r="M53" s="853"/>
      <c r="P53" s="853"/>
      <c r="S53" s="853"/>
      <c r="W53" s="851" t="s">
        <v>3885</v>
      </c>
      <c r="X53" s="825" t="s">
        <v>3889</v>
      </c>
      <c r="Y53" s="853"/>
      <c r="AB53" s="853"/>
      <c r="AE53" s="853"/>
      <c r="AF53" s="853"/>
      <c r="AG53" s="853"/>
      <c r="AH53" s="853"/>
      <c r="AI53" s="825">
        <v>11246</v>
      </c>
      <c r="AJ53" s="825" t="s">
        <v>158</v>
      </c>
      <c r="AK53" s="853"/>
      <c r="AL53" s="825">
        <v>12409</v>
      </c>
      <c r="AM53" s="825" t="s">
        <v>3821</v>
      </c>
      <c r="AN53" s="853"/>
      <c r="AO53" s="825">
        <v>13229</v>
      </c>
      <c r="AP53" s="825" t="s">
        <v>407</v>
      </c>
      <c r="AQ53" s="853"/>
      <c r="AR53" s="825">
        <v>14361</v>
      </c>
      <c r="AS53" s="825" t="s">
        <v>5322</v>
      </c>
      <c r="AT53" s="853"/>
      <c r="AW53" s="853"/>
      <c r="BC53" s="853"/>
      <c r="BI53" s="853"/>
      <c r="BJ53" s="825">
        <v>20414</v>
      </c>
      <c r="BK53" s="825" t="s">
        <v>5878</v>
      </c>
      <c r="BL53" s="853"/>
      <c r="BO53" s="853"/>
      <c r="BR53" s="853"/>
      <c r="BS53" s="825">
        <v>23234</v>
      </c>
      <c r="BT53" s="825" t="s">
        <v>2690</v>
      </c>
      <c r="BU53" s="853"/>
      <c r="BX53" s="853"/>
      <c r="CA53" s="853"/>
      <c r="CD53" s="853"/>
      <c r="CE53" s="825">
        <v>27219</v>
      </c>
      <c r="CF53" s="825" t="s">
        <v>1557</v>
      </c>
      <c r="CG53" s="853"/>
      <c r="CH53" s="825">
        <v>28586</v>
      </c>
      <c r="CI53" s="825" t="s">
        <v>7288</v>
      </c>
      <c r="CJ53" s="853"/>
      <c r="CM53" s="853"/>
      <c r="CP53" s="853"/>
      <c r="CV53" s="853"/>
      <c r="CY53" s="853"/>
      <c r="DB53" s="853"/>
      <c r="DE53" s="853"/>
      <c r="DH53" s="853"/>
      <c r="DK53" s="853"/>
      <c r="DN53" s="853"/>
      <c r="DQ53" s="853"/>
      <c r="DR53" s="825">
        <v>40381</v>
      </c>
      <c r="DS53" s="825" t="s">
        <v>8477</v>
      </c>
      <c r="DT53" s="853"/>
      <c r="DW53" s="853"/>
      <c r="DZ53" s="853"/>
      <c r="EA53" s="825">
        <v>43531</v>
      </c>
      <c r="EB53" s="825" t="s">
        <v>8812</v>
      </c>
      <c r="EC53" s="853"/>
      <c r="EF53" s="853"/>
      <c r="EP53" s="854">
        <v>398</v>
      </c>
      <c r="EQ53" s="825" t="s">
        <v>3730</v>
      </c>
      <c r="ES53" s="850" t="s">
        <v>8726</v>
      </c>
      <c r="ET53" s="850" t="s">
        <v>9750</v>
      </c>
      <c r="EU53" s="850" t="s">
        <v>700</v>
      </c>
      <c r="EW53" s="851" t="s">
        <v>72</v>
      </c>
      <c r="EX53" s="825" t="s">
        <v>1860</v>
      </c>
      <c r="EY53" s="853"/>
      <c r="FB53" s="853"/>
      <c r="FE53" s="853"/>
      <c r="FH53" s="853"/>
      <c r="FK53" s="853"/>
      <c r="FO53" s="851" t="s">
        <v>3885</v>
      </c>
      <c r="FP53" s="825" t="s">
        <v>3889</v>
      </c>
      <c r="FQ53" s="853"/>
      <c r="FT53" s="853"/>
      <c r="FW53" s="853"/>
      <c r="FX53" s="853"/>
      <c r="FY53" s="853"/>
      <c r="FZ53" s="853"/>
      <c r="GA53" s="825">
        <v>11348</v>
      </c>
      <c r="GB53" s="825" t="s">
        <v>3425</v>
      </c>
      <c r="GC53" s="853"/>
      <c r="GD53" s="825">
        <v>12426</v>
      </c>
      <c r="GE53" s="825" t="s">
        <v>5002</v>
      </c>
      <c r="GF53" s="853"/>
      <c r="GG53" s="825">
        <v>13229</v>
      </c>
      <c r="GH53" s="825" t="s">
        <v>407</v>
      </c>
      <c r="GI53" s="853"/>
      <c r="GL53" s="853"/>
      <c r="GO53" s="853"/>
      <c r="GU53" s="853"/>
      <c r="HA53" s="853"/>
      <c r="HB53" s="825">
        <v>20414</v>
      </c>
      <c r="HC53" s="825" t="s">
        <v>5878</v>
      </c>
      <c r="HD53" s="853"/>
      <c r="HG53" s="853"/>
      <c r="HJ53" s="853"/>
      <c r="HK53" s="825">
        <v>23447</v>
      </c>
      <c r="HL53" s="825" t="s">
        <v>1379</v>
      </c>
      <c r="HM53" s="853"/>
      <c r="HP53" s="853"/>
      <c r="HS53" s="853"/>
      <c r="HV53" s="853"/>
      <c r="HY53" s="853"/>
      <c r="IB53" s="853"/>
      <c r="IE53" s="853"/>
      <c r="IH53" s="853"/>
      <c r="IN53" s="853"/>
      <c r="IQ53" s="853"/>
      <c r="IT53" s="853"/>
      <c r="IW53" s="853"/>
      <c r="IZ53" s="853"/>
      <c r="JC53" s="853"/>
      <c r="JF53" s="853"/>
      <c r="JI53" s="853"/>
      <c r="JJ53" s="825">
        <v>40604</v>
      </c>
      <c r="JK53" s="825" t="s">
        <v>7714</v>
      </c>
      <c r="JL53" s="853"/>
      <c r="JO53" s="853"/>
      <c r="JR53" s="853"/>
      <c r="JU53" s="853"/>
      <c r="JX53" s="853"/>
      <c r="MP53" s="854">
        <v>398</v>
      </c>
      <c r="MQ53" s="825" t="s">
        <v>3730</v>
      </c>
      <c r="MS53" s="854">
        <v>634</v>
      </c>
      <c r="MT53" s="825" t="s">
        <v>9286</v>
      </c>
    </row>
    <row r="54" spans="2:358">
      <c r="E54" s="851" t="s">
        <v>1796</v>
      </c>
      <c r="F54" s="825" t="s">
        <v>1783</v>
      </c>
      <c r="G54" s="853"/>
      <c r="J54" s="853"/>
      <c r="M54" s="853"/>
      <c r="P54" s="853"/>
      <c r="S54" s="853"/>
      <c r="W54" s="851" t="s">
        <v>3911</v>
      </c>
      <c r="X54" s="825" t="s">
        <v>2816</v>
      </c>
      <c r="Y54" s="853"/>
      <c r="AB54" s="853"/>
      <c r="AE54" s="853"/>
      <c r="AF54" s="853"/>
      <c r="AG54" s="853"/>
      <c r="AH54" s="853"/>
      <c r="AI54" s="825">
        <v>11301</v>
      </c>
      <c r="AJ54" s="825" t="s">
        <v>1251</v>
      </c>
      <c r="AK54" s="853"/>
      <c r="AL54" s="825">
        <v>12410</v>
      </c>
      <c r="AM54" s="825" t="s">
        <v>4989</v>
      </c>
      <c r="AN54" s="853"/>
      <c r="AO54" s="825">
        <v>13303</v>
      </c>
      <c r="AP54" s="825" t="s">
        <v>946</v>
      </c>
      <c r="AQ54" s="853"/>
      <c r="AR54" s="825">
        <v>14362</v>
      </c>
      <c r="AS54" s="825" t="s">
        <v>2760</v>
      </c>
      <c r="AT54" s="853"/>
      <c r="AW54" s="853"/>
      <c r="BC54" s="853"/>
      <c r="BI54" s="853"/>
      <c r="BJ54" s="825">
        <v>20415</v>
      </c>
      <c r="BK54" s="825" t="s">
        <v>1660</v>
      </c>
      <c r="BL54" s="853"/>
      <c r="BO54" s="853"/>
      <c r="BR54" s="853"/>
      <c r="BS54" s="825">
        <v>23235</v>
      </c>
      <c r="BT54" s="825" t="s">
        <v>6475</v>
      </c>
      <c r="BU54" s="853"/>
      <c r="BX54" s="853"/>
      <c r="CA54" s="853"/>
      <c r="CD54" s="853"/>
      <c r="CE54" s="825">
        <v>27220</v>
      </c>
      <c r="CF54" s="825" t="s">
        <v>7078</v>
      </c>
      <c r="CG54" s="853"/>
      <c r="CJ54" s="853"/>
      <c r="CP54" s="853"/>
      <c r="CV54" s="853"/>
      <c r="CY54" s="853"/>
      <c r="DB54" s="853"/>
      <c r="DE54" s="853"/>
      <c r="DH54" s="853"/>
      <c r="DN54" s="853"/>
      <c r="DQ54" s="853"/>
      <c r="DR54" s="825">
        <v>40382</v>
      </c>
      <c r="DS54" s="825" t="s">
        <v>6537</v>
      </c>
      <c r="DT54" s="853"/>
      <c r="DW54" s="853"/>
      <c r="DZ54" s="853"/>
      <c r="EC54" s="853"/>
      <c r="EF54" s="853"/>
      <c r="EP54" s="854">
        <v>634</v>
      </c>
      <c r="EQ54" s="825" t="s">
        <v>9286</v>
      </c>
      <c r="ES54" s="850" t="s">
        <v>3395</v>
      </c>
      <c r="ET54" s="850" t="s">
        <v>3427</v>
      </c>
      <c r="EU54" s="850" t="s">
        <v>1337</v>
      </c>
      <c r="EW54" s="851" t="s">
        <v>897</v>
      </c>
      <c r="EX54" s="825" t="s">
        <v>1869</v>
      </c>
      <c r="EY54" s="853"/>
      <c r="FB54" s="853"/>
      <c r="FE54" s="853"/>
      <c r="FH54" s="853"/>
      <c r="FK54" s="853"/>
      <c r="FO54" s="851" t="s">
        <v>3911</v>
      </c>
      <c r="FP54" s="825" t="s">
        <v>2816</v>
      </c>
      <c r="FQ54" s="853"/>
      <c r="FT54" s="853"/>
      <c r="FW54" s="853"/>
      <c r="FX54" s="853"/>
      <c r="FY54" s="853"/>
      <c r="FZ54" s="853"/>
      <c r="GA54" s="825">
        <v>11349</v>
      </c>
      <c r="GB54" s="825" t="s">
        <v>4688</v>
      </c>
      <c r="GC54" s="853"/>
      <c r="GD54" s="825">
        <v>12427</v>
      </c>
      <c r="GE54" s="825" t="s">
        <v>5005</v>
      </c>
      <c r="GF54" s="853"/>
      <c r="GG54" s="825">
        <v>13303</v>
      </c>
      <c r="GH54" s="825" t="s">
        <v>946</v>
      </c>
      <c r="GI54" s="853"/>
      <c r="GL54" s="853"/>
      <c r="GO54" s="853"/>
      <c r="GU54" s="853"/>
      <c r="HA54" s="853"/>
      <c r="HB54" s="825">
        <v>20415</v>
      </c>
      <c r="HC54" s="825" t="s">
        <v>1660</v>
      </c>
      <c r="HD54" s="853"/>
      <c r="HG54" s="853"/>
      <c r="HJ54" s="853"/>
      <c r="HK54" s="825">
        <v>23501</v>
      </c>
      <c r="HL54" s="825" t="s">
        <v>6544</v>
      </c>
      <c r="HM54" s="853"/>
      <c r="HP54" s="853"/>
      <c r="HS54" s="853"/>
      <c r="HV54" s="853"/>
      <c r="HY54" s="853"/>
      <c r="IB54" s="853"/>
      <c r="IH54" s="853"/>
      <c r="IN54" s="853"/>
      <c r="IQ54" s="853"/>
      <c r="IT54" s="853"/>
      <c r="IW54" s="853"/>
      <c r="IZ54" s="853"/>
      <c r="JF54" s="853"/>
      <c r="JI54" s="853"/>
      <c r="JJ54" s="825">
        <v>40605</v>
      </c>
      <c r="JK54" s="825" t="s">
        <v>7913</v>
      </c>
      <c r="JL54" s="853"/>
      <c r="JO54" s="853"/>
      <c r="JR54" s="853"/>
      <c r="JU54" s="853"/>
      <c r="JX54" s="853"/>
      <c r="MP54" s="854">
        <v>634</v>
      </c>
      <c r="MQ54" s="825" t="s">
        <v>9286</v>
      </c>
      <c r="MS54" s="854">
        <v>581</v>
      </c>
      <c r="MT54" s="825" t="s">
        <v>9287</v>
      </c>
    </row>
    <row r="55" spans="2:358">
      <c r="E55" s="851" t="s">
        <v>1695</v>
      </c>
      <c r="F55" s="825" t="s">
        <v>1592</v>
      </c>
      <c r="G55" s="853"/>
      <c r="J55" s="853"/>
      <c r="M55" s="853"/>
      <c r="P55" s="853"/>
      <c r="S55" s="853"/>
      <c r="W55" s="851" t="s">
        <v>417</v>
      </c>
      <c r="X55" s="825" t="s">
        <v>3913</v>
      </c>
      <c r="Y55" s="853"/>
      <c r="AB55" s="853"/>
      <c r="AE55" s="853"/>
      <c r="AF55" s="853"/>
      <c r="AG55" s="853"/>
      <c r="AH55" s="853"/>
      <c r="AI55" s="825">
        <v>11324</v>
      </c>
      <c r="AJ55" s="825" t="s">
        <v>4668</v>
      </c>
      <c r="AK55" s="853"/>
      <c r="AL55" s="825">
        <v>12421</v>
      </c>
      <c r="AM55" s="825" t="s">
        <v>85</v>
      </c>
      <c r="AN55" s="853"/>
      <c r="AO55" s="825">
        <v>13305</v>
      </c>
      <c r="AP55" s="825" t="s">
        <v>5186</v>
      </c>
      <c r="AQ55" s="853"/>
      <c r="AR55" s="825">
        <v>14363</v>
      </c>
      <c r="AS55" s="825" t="s">
        <v>5326</v>
      </c>
      <c r="AT55" s="853"/>
      <c r="AW55" s="853"/>
      <c r="BI55" s="853"/>
      <c r="BJ55" s="825">
        <v>20416</v>
      </c>
      <c r="BK55" s="825" t="s">
        <v>97</v>
      </c>
      <c r="BL55" s="853"/>
      <c r="BO55" s="853"/>
      <c r="BR55" s="853"/>
      <c r="BS55" s="825">
        <v>23236</v>
      </c>
      <c r="BT55" s="825" t="s">
        <v>5762</v>
      </c>
      <c r="BU55" s="853"/>
      <c r="BX55" s="853"/>
      <c r="CA55" s="853"/>
      <c r="CD55" s="853"/>
      <c r="CE55" s="825">
        <v>27221</v>
      </c>
      <c r="CF55" s="825" t="s">
        <v>7079</v>
      </c>
      <c r="CG55" s="853"/>
      <c r="CJ55" s="853"/>
      <c r="CP55" s="853"/>
      <c r="CV55" s="853"/>
      <c r="CY55" s="853"/>
      <c r="DB55" s="853"/>
      <c r="DE55" s="853"/>
      <c r="DH55" s="853"/>
      <c r="DN55" s="853"/>
      <c r="DQ55" s="853"/>
      <c r="DR55" s="825">
        <v>40383</v>
      </c>
      <c r="DS55" s="825" t="s">
        <v>7426</v>
      </c>
      <c r="DT55" s="853"/>
      <c r="DW55" s="853"/>
      <c r="DZ55" s="853"/>
      <c r="EC55" s="853"/>
      <c r="EF55" s="853"/>
      <c r="EP55" s="854">
        <v>581</v>
      </c>
      <c r="EQ55" s="825" t="s">
        <v>9287</v>
      </c>
      <c r="ES55" s="850" t="s">
        <v>1267</v>
      </c>
      <c r="ET55" s="850" t="s">
        <v>9751</v>
      </c>
      <c r="EU55" s="850" t="s">
        <v>1343</v>
      </c>
      <c r="EW55" s="851" t="s">
        <v>1575</v>
      </c>
      <c r="EX55" s="825" t="s">
        <v>1878</v>
      </c>
      <c r="EY55" s="853"/>
      <c r="FB55" s="853"/>
      <c r="FE55" s="853"/>
      <c r="FH55" s="853"/>
      <c r="FK55" s="853"/>
      <c r="FO55" s="851" t="s">
        <v>417</v>
      </c>
      <c r="FP55" s="825" t="s">
        <v>3913</v>
      </c>
      <c r="FQ55" s="853"/>
      <c r="FT55" s="853"/>
      <c r="FW55" s="853"/>
      <c r="FX55" s="853"/>
      <c r="FY55" s="853"/>
      <c r="FZ55" s="853"/>
      <c r="GA55" s="825">
        <v>11361</v>
      </c>
      <c r="GB55" s="825" t="s">
        <v>4690</v>
      </c>
      <c r="GC55" s="853"/>
      <c r="GD55" s="825">
        <v>12441</v>
      </c>
      <c r="GE55" s="825" t="s">
        <v>1408</v>
      </c>
      <c r="GF55" s="853"/>
      <c r="GG55" s="825">
        <v>13305</v>
      </c>
      <c r="GH55" s="825" t="s">
        <v>5186</v>
      </c>
      <c r="GI55" s="853"/>
      <c r="GL55" s="853"/>
      <c r="GO55" s="853"/>
      <c r="HA55" s="853"/>
      <c r="HB55" s="825">
        <v>20416</v>
      </c>
      <c r="HC55" s="825" t="s">
        <v>97</v>
      </c>
      <c r="HD55" s="853"/>
      <c r="HG55" s="853"/>
      <c r="HJ55" s="853"/>
      <c r="HK55" s="825">
        <v>23561</v>
      </c>
      <c r="HL55" s="825" t="s">
        <v>6563</v>
      </c>
      <c r="HM55" s="853"/>
      <c r="HP55" s="853"/>
      <c r="HS55" s="853"/>
      <c r="HV55" s="853"/>
      <c r="HY55" s="853"/>
      <c r="IB55" s="853"/>
      <c r="IH55" s="853"/>
      <c r="IN55" s="853"/>
      <c r="IQ55" s="853"/>
      <c r="IT55" s="853"/>
      <c r="IW55" s="853"/>
      <c r="IZ55" s="853"/>
      <c r="JF55" s="853"/>
      <c r="JI55" s="853"/>
      <c r="JJ55" s="825">
        <v>40608</v>
      </c>
      <c r="JK55" s="825" t="s">
        <v>8522</v>
      </c>
      <c r="JL55" s="853"/>
      <c r="JO55" s="853"/>
      <c r="JR55" s="853"/>
      <c r="JU55" s="853"/>
      <c r="JX55" s="853"/>
      <c r="MP55" s="854">
        <v>581</v>
      </c>
      <c r="MQ55" s="825" t="s">
        <v>9287</v>
      </c>
      <c r="MS55" s="854">
        <v>124</v>
      </c>
      <c r="MT55" s="825" t="s">
        <v>9288</v>
      </c>
    </row>
    <row r="56" spans="2:358">
      <c r="E56" s="851" t="s">
        <v>1831</v>
      </c>
      <c r="F56" s="825" t="s">
        <v>369</v>
      </c>
      <c r="G56" s="853"/>
      <c r="J56" s="853"/>
      <c r="M56" s="853"/>
      <c r="P56" s="853"/>
      <c r="S56" s="853"/>
      <c r="W56" s="851" t="s">
        <v>1362</v>
      </c>
      <c r="X56" s="825" t="s">
        <v>3916</v>
      </c>
      <c r="Y56" s="853"/>
      <c r="AB56" s="853"/>
      <c r="AE56" s="853"/>
      <c r="AF56" s="853"/>
      <c r="AG56" s="853"/>
      <c r="AH56" s="853"/>
      <c r="AI56" s="825">
        <v>11326</v>
      </c>
      <c r="AJ56" s="825" t="s">
        <v>4669</v>
      </c>
      <c r="AK56" s="853"/>
      <c r="AL56" s="825">
        <v>12422</v>
      </c>
      <c r="AM56" s="825" t="s">
        <v>723</v>
      </c>
      <c r="AN56" s="853"/>
      <c r="AO56" s="825">
        <v>13307</v>
      </c>
      <c r="AP56" s="825" t="s">
        <v>4235</v>
      </c>
      <c r="AQ56" s="853"/>
      <c r="AR56" s="825">
        <v>14364</v>
      </c>
      <c r="AS56" s="825" t="s">
        <v>5327</v>
      </c>
      <c r="AT56" s="853"/>
      <c r="AW56" s="853"/>
      <c r="BI56" s="853"/>
      <c r="BJ56" s="825">
        <v>20417</v>
      </c>
      <c r="BK56" s="825" t="s">
        <v>6047</v>
      </c>
      <c r="BL56" s="853"/>
      <c r="BO56" s="853"/>
      <c r="BR56" s="853"/>
      <c r="BS56" s="825">
        <v>23237</v>
      </c>
      <c r="BT56" s="825" t="s">
        <v>6478</v>
      </c>
      <c r="BU56" s="853"/>
      <c r="BX56" s="853"/>
      <c r="CA56" s="853"/>
      <c r="CD56" s="853"/>
      <c r="CE56" s="825">
        <v>27222</v>
      </c>
      <c r="CF56" s="825" t="s">
        <v>7084</v>
      </c>
      <c r="CG56" s="853"/>
      <c r="CJ56" s="853"/>
      <c r="CP56" s="853"/>
      <c r="CV56" s="853"/>
      <c r="CY56" s="853"/>
      <c r="DB56" s="853"/>
      <c r="DE56" s="853"/>
      <c r="DH56" s="853"/>
      <c r="DN56" s="853"/>
      <c r="DQ56" s="853"/>
      <c r="DR56" s="825">
        <v>40384</v>
      </c>
      <c r="DS56" s="825" t="s">
        <v>8483</v>
      </c>
      <c r="DT56" s="853"/>
      <c r="DW56" s="853"/>
      <c r="DZ56" s="853"/>
      <c r="EC56" s="853"/>
      <c r="EF56" s="853"/>
      <c r="EP56" s="854">
        <v>124</v>
      </c>
      <c r="EQ56" s="825" t="s">
        <v>9288</v>
      </c>
      <c r="ES56" s="850" t="s">
        <v>5464</v>
      </c>
      <c r="ET56" s="850" t="s">
        <v>9752</v>
      </c>
      <c r="EU56" s="850" t="s">
        <v>1344</v>
      </c>
      <c r="EW56" s="851" t="s">
        <v>704</v>
      </c>
      <c r="EX56" s="825" t="s">
        <v>740</v>
      </c>
      <c r="EY56" s="853"/>
      <c r="FB56" s="853"/>
      <c r="FE56" s="853"/>
      <c r="FH56" s="853"/>
      <c r="FK56" s="853"/>
      <c r="FO56" s="851" t="s">
        <v>1362</v>
      </c>
      <c r="FP56" s="825" t="s">
        <v>3916</v>
      </c>
      <c r="FQ56" s="853"/>
      <c r="FT56" s="853"/>
      <c r="FW56" s="853"/>
      <c r="FX56" s="853"/>
      <c r="FY56" s="853"/>
      <c r="FZ56" s="853"/>
      <c r="GA56" s="825">
        <v>11362</v>
      </c>
      <c r="GB56" s="825" t="s">
        <v>4693</v>
      </c>
      <c r="GC56" s="853"/>
      <c r="GD56" s="825">
        <v>12443</v>
      </c>
      <c r="GE56" s="825" t="s">
        <v>3931</v>
      </c>
      <c r="GF56" s="853"/>
      <c r="GG56" s="825">
        <v>13307</v>
      </c>
      <c r="GH56" s="825" t="s">
        <v>4235</v>
      </c>
      <c r="GI56" s="853"/>
      <c r="GL56" s="853"/>
      <c r="GO56" s="853"/>
      <c r="HA56" s="853"/>
      <c r="HB56" s="825">
        <v>20417</v>
      </c>
      <c r="HC56" s="825" t="s">
        <v>6047</v>
      </c>
      <c r="HD56" s="853"/>
      <c r="HG56" s="853"/>
      <c r="HJ56" s="853"/>
      <c r="HK56" s="825">
        <v>23562</v>
      </c>
      <c r="HL56" s="825" t="s">
        <v>4740</v>
      </c>
      <c r="HM56" s="853"/>
      <c r="HP56" s="853"/>
      <c r="HS56" s="853"/>
      <c r="HV56" s="853"/>
      <c r="HY56" s="853"/>
      <c r="IB56" s="853"/>
      <c r="IH56" s="853"/>
      <c r="IN56" s="853"/>
      <c r="IQ56" s="853"/>
      <c r="IT56" s="853"/>
      <c r="IW56" s="853"/>
      <c r="IZ56" s="853"/>
      <c r="JF56" s="853"/>
      <c r="JI56" s="853"/>
      <c r="JJ56" s="825">
        <v>40609</v>
      </c>
      <c r="JK56" s="825" t="s">
        <v>8524</v>
      </c>
      <c r="JL56" s="853"/>
      <c r="JO56" s="853"/>
      <c r="JR56" s="853"/>
      <c r="JU56" s="853"/>
      <c r="JX56" s="853"/>
      <c r="MP56" s="854">
        <v>124</v>
      </c>
      <c r="MQ56" s="825" t="s">
        <v>9288</v>
      </c>
      <c r="MS56" s="854">
        <v>266</v>
      </c>
      <c r="MT56" s="825" t="s">
        <v>7039</v>
      </c>
    </row>
    <row r="57" spans="2:358">
      <c r="E57" s="851" t="s">
        <v>1452</v>
      </c>
      <c r="F57" s="825" t="s">
        <v>1618</v>
      </c>
      <c r="G57" s="853"/>
      <c r="J57" s="853"/>
      <c r="M57" s="853"/>
      <c r="P57" s="853"/>
      <c r="S57" s="853"/>
      <c r="W57" s="851" t="s">
        <v>379</v>
      </c>
      <c r="X57" s="825" t="s">
        <v>3917</v>
      </c>
      <c r="Y57" s="853"/>
      <c r="AB57" s="853"/>
      <c r="AE57" s="853"/>
      <c r="AF57" s="853"/>
      <c r="AG57" s="853"/>
      <c r="AH57" s="853"/>
      <c r="AI57" s="825">
        <v>11327</v>
      </c>
      <c r="AJ57" s="825" t="s">
        <v>4672</v>
      </c>
      <c r="AK57" s="853"/>
      <c r="AL57" s="825">
        <v>12423</v>
      </c>
      <c r="AM57" s="825" t="s">
        <v>4992</v>
      </c>
      <c r="AN57" s="853"/>
      <c r="AO57" s="825">
        <v>13308</v>
      </c>
      <c r="AP57" s="825" t="s">
        <v>5195</v>
      </c>
      <c r="AQ57" s="853"/>
      <c r="AR57" s="825">
        <v>14366</v>
      </c>
      <c r="AS57" s="825" t="s">
        <v>5328</v>
      </c>
      <c r="AT57" s="853"/>
      <c r="AW57" s="853"/>
      <c r="BI57" s="853"/>
      <c r="BJ57" s="825">
        <v>20422</v>
      </c>
      <c r="BK57" s="825" t="s">
        <v>734</v>
      </c>
      <c r="BL57" s="853"/>
      <c r="BO57" s="853"/>
      <c r="BR57" s="853"/>
      <c r="BS57" s="825">
        <v>23238</v>
      </c>
      <c r="BT57" s="825" t="s">
        <v>6480</v>
      </c>
      <c r="BU57" s="853"/>
      <c r="BX57" s="853"/>
      <c r="CA57" s="853"/>
      <c r="CD57" s="853"/>
      <c r="CE57" s="825">
        <v>27223</v>
      </c>
      <c r="CF57" s="825" t="s">
        <v>7086</v>
      </c>
      <c r="CG57" s="853"/>
      <c r="CJ57" s="853"/>
      <c r="CP57" s="853"/>
      <c r="CV57" s="853"/>
      <c r="CY57" s="853"/>
      <c r="DB57" s="853"/>
      <c r="DE57" s="853"/>
      <c r="DH57" s="853"/>
      <c r="DN57" s="853"/>
      <c r="DQ57" s="853"/>
      <c r="DR57" s="825">
        <v>40401</v>
      </c>
      <c r="DS57" s="825" t="s">
        <v>2051</v>
      </c>
      <c r="DT57" s="853"/>
      <c r="DW57" s="853"/>
      <c r="DZ57" s="853"/>
      <c r="EC57" s="853"/>
      <c r="EF57" s="853"/>
      <c r="EP57" s="854">
        <v>266</v>
      </c>
      <c r="EQ57" s="825" t="s">
        <v>7039</v>
      </c>
      <c r="ES57" s="850" t="s">
        <v>9692</v>
      </c>
      <c r="ET57" s="850" t="s">
        <v>8395</v>
      </c>
      <c r="EU57" s="850" t="s">
        <v>1344</v>
      </c>
      <c r="EW57" s="851" t="s">
        <v>1886</v>
      </c>
      <c r="EX57" s="825" t="s">
        <v>89</v>
      </c>
      <c r="EY57" s="853"/>
      <c r="FB57" s="853"/>
      <c r="FE57" s="853"/>
      <c r="FH57" s="853"/>
      <c r="FK57" s="853"/>
      <c r="FO57" s="851" t="s">
        <v>379</v>
      </c>
      <c r="FP57" s="825" t="s">
        <v>3917</v>
      </c>
      <c r="FQ57" s="853"/>
      <c r="FT57" s="853"/>
      <c r="FW57" s="853"/>
      <c r="FX57" s="853"/>
      <c r="FY57" s="853"/>
      <c r="FZ57" s="853"/>
      <c r="GA57" s="825">
        <v>11363</v>
      </c>
      <c r="GB57" s="825" t="s">
        <v>4695</v>
      </c>
      <c r="GC57" s="853"/>
      <c r="GD57" s="825">
        <v>12463</v>
      </c>
      <c r="GE57" s="825" t="s">
        <v>1825</v>
      </c>
      <c r="GF57" s="853"/>
      <c r="GG57" s="825">
        <v>13308</v>
      </c>
      <c r="GH57" s="825" t="s">
        <v>5195</v>
      </c>
      <c r="GI57" s="853"/>
      <c r="GL57" s="853"/>
      <c r="GO57" s="853"/>
      <c r="HA57" s="853"/>
      <c r="HB57" s="825">
        <v>20422</v>
      </c>
      <c r="HC57" s="825" t="s">
        <v>734</v>
      </c>
      <c r="HD57" s="853"/>
      <c r="HG57" s="853"/>
      <c r="HJ57" s="853"/>
      <c r="HK57" s="825">
        <v>23563</v>
      </c>
      <c r="HL57" s="825" t="s">
        <v>949</v>
      </c>
      <c r="HM57" s="853"/>
      <c r="HP57" s="853"/>
      <c r="HS57" s="853"/>
      <c r="HV57" s="853"/>
      <c r="HY57" s="853"/>
      <c r="IB57" s="853"/>
      <c r="IH57" s="853"/>
      <c r="IN57" s="853"/>
      <c r="IQ57" s="853"/>
      <c r="IT57" s="853"/>
      <c r="IW57" s="853"/>
      <c r="IZ57" s="853"/>
      <c r="JF57" s="853"/>
      <c r="JI57" s="853"/>
      <c r="JJ57" s="825">
        <v>40610</v>
      </c>
      <c r="JK57" s="825" t="s">
        <v>8526</v>
      </c>
      <c r="JL57" s="853"/>
      <c r="JO57" s="853"/>
      <c r="JR57" s="853"/>
      <c r="JU57" s="853"/>
      <c r="JX57" s="853"/>
      <c r="MP57" s="854">
        <v>266</v>
      </c>
      <c r="MQ57" s="825" t="s">
        <v>7039</v>
      </c>
      <c r="MS57" s="854">
        <v>120</v>
      </c>
      <c r="MT57" s="825" t="s">
        <v>9132</v>
      </c>
    </row>
    <row r="58" spans="2:358">
      <c r="E58" s="851" t="s">
        <v>1843</v>
      </c>
      <c r="F58" s="825" t="s">
        <v>1288</v>
      </c>
      <c r="G58" s="853"/>
      <c r="J58" s="853"/>
      <c r="M58" s="853"/>
      <c r="P58" s="853"/>
      <c r="S58" s="853"/>
      <c r="W58" s="851" t="s">
        <v>3924</v>
      </c>
      <c r="X58" s="825" t="s">
        <v>3925</v>
      </c>
      <c r="Y58" s="853"/>
      <c r="AB58" s="853"/>
      <c r="AE58" s="853"/>
      <c r="AF58" s="853"/>
      <c r="AG58" s="853"/>
      <c r="AH58" s="853"/>
      <c r="AI58" s="825">
        <v>11341</v>
      </c>
      <c r="AJ58" s="825" t="s">
        <v>3992</v>
      </c>
      <c r="AK58" s="853"/>
      <c r="AL58" s="825">
        <v>12424</v>
      </c>
      <c r="AM58" s="825" t="s">
        <v>5000</v>
      </c>
      <c r="AN58" s="853"/>
      <c r="AO58" s="825">
        <v>13361</v>
      </c>
      <c r="AP58" s="825" t="s">
        <v>3162</v>
      </c>
      <c r="AQ58" s="853"/>
      <c r="AR58" s="825">
        <v>14382</v>
      </c>
      <c r="AS58" s="825" t="s">
        <v>1563</v>
      </c>
      <c r="AT58" s="853"/>
      <c r="AW58" s="853"/>
      <c r="BI58" s="853"/>
      <c r="BJ58" s="825">
        <v>20423</v>
      </c>
      <c r="BK58" s="825" t="s">
        <v>6054</v>
      </c>
      <c r="BL58" s="853"/>
      <c r="BO58" s="853"/>
      <c r="BR58" s="853"/>
      <c r="BS58" s="825">
        <v>23302</v>
      </c>
      <c r="BT58" s="825" t="s">
        <v>6483</v>
      </c>
      <c r="BU58" s="853"/>
      <c r="BX58" s="853"/>
      <c r="CA58" s="853"/>
      <c r="CD58" s="853"/>
      <c r="CE58" s="825">
        <v>27224</v>
      </c>
      <c r="CF58" s="825" t="s">
        <v>6791</v>
      </c>
      <c r="CG58" s="853"/>
      <c r="CJ58" s="853"/>
      <c r="CP58" s="853"/>
      <c r="CV58" s="853"/>
      <c r="CY58" s="853"/>
      <c r="DB58" s="853"/>
      <c r="DE58" s="853"/>
      <c r="DH58" s="853"/>
      <c r="DN58" s="853"/>
      <c r="DQ58" s="853"/>
      <c r="DR58" s="825">
        <v>40402</v>
      </c>
      <c r="DS58" s="825" t="s">
        <v>8486</v>
      </c>
      <c r="DT58" s="853"/>
      <c r="DW58" s="853"/>
      <c r="DZ58" s="853"/>
      <c r="EC58" s="853"/>
      <c r="EF58" s="853"/>
      <c r="EP58" s="854">
        <v>120</v>
      </c>
      <c r="EQ58" s="825" t="s">
        <v>9132</v>
      </c>
      <c r="ES58" s="850" t="s">
        <v>9123</v>
      </c>
      <c r="ET58" s="850" t="s">
        <v>5232</v>
      </c>
      <c r="EU58" s="850" t="s">
        <v>1344</v>
      </c>
      <c r="EW58" s="851" t="s">
        <v>1890</v>
      </c>
      <c r="EX58" s="825" t="s">
        <v>1123</v>
      </c>
      <c r="EY58" s="853"/>
      <c r="FB58" s="853"/>
      <c r="FE58" s="853"/>
      <c r="FH58" s="853"/>
      <c r="FK58" s="853"/>
      <c r="FO58" s="851" t="s">
        <v>3924</v>
      </c>
      <c r="FP58" s="825" t="s">
        <v>3925</v>
      </c>
      <c r="FQ58" s="853"/>
      <c r="FT58" s="853"/>
      <c r="FW58" s="853"/>
      <c r="FX58" s="853"/>
      <c r="FY58" s="853"/>
      <c r="FZ58" s="853"/>
      <c r="GA58" s="825">
        <v>11365</v>
      </c>
      <c r="GB58" s="825" t="s">
        <v>3696</v>
      </c>
      <c r="GC58" s="853"/>
      <c r="GF58" s="853"/>
      <c r="GG58" s="825">
        <v>13361</v>
      </c>
      <c r="GH58" s="825" t="s">
        <v>3162</v>
      </c>
      <c r="GI58" s="853"/>
      <c r="GL58" s="853"/>
      <c r="GO58" s="853"/>
      <c r="HA58" s="853"/>
      <c r="HB58" s="825">
        <v>20423</v>
      </c>
      <c r="HC58" s="825" t="s">
        <v>6054</v>
      </c>
      <c r="HD58" s="853"/>
      <c r="HG58" s="853"/>
      <c r="HJ58" s="853"/>
      <c r="HM58" s="853"/>
      <c r="HP58" s="853"/>
      <c r="HS58" s="853"/>
      <c r="HV58" s="853"/>
      <c r="HY58" s="853"/>
      <c r="IB58" s="853"/>
      <c r="IH58" s="853"/>
      <c r="IN58" s="853"/>
      <c r="IQ58" s="853"/>
      <c r="IT58" s="853"/>
      <c r="IW58" s="853"/>
      <c r="IZ58" s="853"/>
      <c r="JF58" s="853"/>
      <c r="JI58" s="853"/>
      <c r="JJ58" s="825">
        <v>40621</v>
      </c>
      <c r="JK58" s="825" t="s">
        <v>1313</v>
      </c>
      <c r="JL58" s="853"/>
      <c r="JO58" s="853"/>
      <c r="JR58" s="853"/>
      <c r="JU58" s="853"/>
      <c r="JX58" s="853"/>
      <c r="MP58" s="854">
        <v>120</v>
      </c>
      <c r="MQ58" s="825" t="s">
        <v>9132</v>
      </c>
      <c r="MS58" s="854">
        <v>270</v>
      </c>
      <c r="MT58" s="825" t="s">
        <v>5303</v>
      </c>
    </row>
    <row r="59" spans="2:358">
      <c r="E59" s="851" t="s">
        <v>45</v>
      </c>
      <c r="F59" s="825" t="s">
        <v>1521</v>
      </c>
      <c r="G59" s="853"/>
      <c r="J59" s="853"/>
      <c r="M59" s="853"/>
      <c r="P59" s="853"/>
      <c r="S59" s="853"/>
      <c r="W59" s="851" t="s">
        <v>3926</v>
      </c>
      <c r="X59" s="825" t="s">
        <v>3929</v>
      </c>
      <c r="Y59" s="853"/>
      <c r="AB59" s="853"/>
      <c r="AF59" s="853"/>
      <c r="AG59" s="853"/>
      <c r="AH59" s="853"/>
      <c r="AI59" s="825">
        <v>11342</v>
      </c>
      <c r="AJ59" s="825" t="s">
        <v>4679</v>
      </c>
      <c r="AK59" s="853"/>
      <c r="AL59" s="825">
        <v>12426</v>
      </c>
      <c r="AM59" s="825" t="s">
        <v>5002</v>
      </c>
      <c r="AN59" s="853"/>
      <c r="AO59" s="825">
        <v>13362</v>
      </c>
      <c r="AP59" s="825" t="s">
        <v>3126</v>
      </c>
      <c r="AQ59" s="853"/>
      <c r="AR59" s="825">
        <v>14383</v>
      </c>
      <c r="AS59" s="825" t="s">
        <v>3515</v>
      </c>
      <c r="AT59" s="853"/>
      <c r="AW59" s="853"/>
      <c r="BI59" s="853"/>
      <c r="BJ59" s="825">
        <v>20425</v>
      </c>
      <c r="BK59" s="825" t="s">
        <v>6060</v>
      </c>
      <c r="BL59" s="853"/>
      <c r="BO59" s="853"/>
      <c r="BR59" s="853"/>
      <c r="BS59" s="825">
        <v>23342</v>
      </c>
      <c r="BT59" s="825" t="s">
        <v>3741</v>
      </c>
      <c r="BU59" s="853"/>
      <c r="BX59" s="853"/>
      <c r="CA59" s="853"/>
      <c r="CD59" s="853"/>
      <c r="CE59" s="825">
        <v>27225</v>
      </c>
      <c r="CF59" s="825" t="s">
        <v>3896</v>
      </c>
      <c r="CG59" s="853"/>
      <c r="CJ59" s="853"/>
      <c r="CP59" s="853"/>
      <c r="CV59" s="853"/>
      <c r="CY59" s="853"/>
      <c r="DB59" s="853"/>
      <c r="DE59" s="853"/>
      <c r="DH59" s="853"/>
      <c r="DN59" s="853"/>
      <c r="DQ59" s="853"/>
      <c r="DR59" s="825">
        <v>40421</v>
      </c>
      <c r="DS59" s="825" t="s">
        <v>4995</v>
      </c>
      <c r="DT59" s="853"/>
      <c r="DZ59" s="853"/>
      <c r="EC59" s="853"/>
      <c r="EF59" s="853"/>
      <c r="EP59" s="854">
        <v>270</v>
      </c>
      <c r="EQ59" s="825" t="s">
        <v>5303</v>
      </c>
      <c r="ES59" s="850" t="s">
        <v>198</v>
      </c>
      <c r="ET59" s="850" t="s">
        <v>9753</v>
      </c>
      <c r="EU59" s="850" t="s">
        <v>1345</v>
      </c>
      <c r="EW59" s="851" t="s">
        <v>1900</v>
      </c>
      <c r="EX59" s="825" t="s">
        <v>356</v>
      </c>
      <c r="EY59" s="853"/>
      <c r="FB59" s="853"/>
      <c r="FE59" s="853"/>
      <c r="FH59" s="853"/>
      <c r="FK59" s="853"/>
      <c r="FO59" s="851" t="s">
        <v>3926</v>
      </c>
      <c r="FP59" s="825" t="s">
        <v>3929</v>
      </c>
      <c r="FQ59" s="853"/>
      <c r="FT59" s="853"/>
      <c r="FX59" s="853"/>
      <c r="FY59" s="853"/>
      <c r="FZ59" s="853"/>
      <c r="GA59" s="825">
        <v>11369</v>
      </c>
      <c r="GB59" s="825" t="s">
        <v>4712</v>
      </c>
      <c r="GC59" s="853"/>
      <c r="GF59" s="853"/>
      <c r="GG59" s="825">
        <v>13362</v>
      </c>
      <c r="GH59" s="825" t="s">
        <v>3126</v>
      </c>
      <c r="GI59" s="853"/>
      <c r="GL59" s="853"/>
      <c r="GO59" s="853"/>
      <c r="HA59" s="853"/>
      <c r="HB59" s="825">
        <v>20425</v>
      </c>
      <c r="HC59" s="825" t="s">
        <v>6060</v>
      </c>
      <c r="HD59" s="853"/>
      <c r="HG59" s="853"/>
      <c r="HJ59" s="853"/>
      <c r="HM59" s="853"/>
      <c r="HP59" s="853"/>
      <c r="HS59" s="853"/>
      <c r="HV59" s="853"/>
      <c r="HY59" s="853"/>
      <c r="IB59" s="853"/>
      <c r="IH59" s="853"/>
      <c r="IN59" s="853"/>
      <c r="IQ59" s="853"/>
      <c r="IT59" s="853"/>
      <c r="IW59" s="853"/>
      <c r="IZ59" s="853"/>
      <c r="JF59" s="853"/>
      <c r="JI59" s="853"/>
      <c r="JJ59" s="825">
        <v>40625</v>
      </c>
      <c r="JK59" s="825" t="s">
        <v>8532</v>
      </c>
      <c r="JL59" s="853"/>
      <c r="JR59" s="853"/>
      <c r="JU59" s="853"/>
      <c r="JX59" s="853"/>
      <c r="MP59" s="854">
        <v>270</v>
      </c>
      <c r="MQ59" s="825" t="s">
        <v>5303</v>
      </c>
      <c r="MS59" s="854">
        <v>116</v>
      </c>
      <c r="MT59" s="825" t="s">
        <v>9289</v>
      </c>
    </row>
    <row r="60" spans="2:358">
      <c r="E60" s="851" t="s">
        <v>1772</v>
      </c>
      <c r="F60" s="825" t="s">
        <v>9637</v>
      </c>
      <c r="G60" s="853"/>
      <c r="J60" s="853"/>
      <c r="M60" s="853"/>
      <c r="P60" s="853"/>
      <c r="S60" s="853"/>
      <c r="W60" s="851" t="s">
        <v>3938</v>
      </c>
      <c r="X60" s="825" t="s">
        <v>3939</v>
      </c>
      <c r="Y60" s="853"/>
      <c r="AB60" s="853"/>
      <c r="AF60" s="853"/>
      <c r="AG60" s="853"/>
      <c r="AH60" s="853"/>
      <c r="AI60" s="825">
        <v>11343</v>
      </c>
      <c r="AJ60" s="825" t="s">
        <v>4606</v>
      </c>
      <c r="AK60" s="853"/>
      <c r="AL60" s="825">
        <v>12427</v>
      </c>
      <c r="AM60" s="825" t="s">
        <v>5005</v>
      </c>
      <c r="AN60" s="853"/>
      <c r="AO60" s="825">
        <v>13363</v>
      </c>
      <c r="AP60" s="825" t="s">
        <v>5203</v>
      </c>
      <c r="AQ60" s="853"/>
      <c r="AR60" s="825">
        <v>14384</v>
      </c>
      <c r="AS60" s="825" t="s">
        <v>5152</v>
      </c>
      <c r="AT60" s="853"/>
      <c r="AW60" s="853"/>
      <c r="BI60" s="853"/>
      <c r="BJ60" s="825">
        <v>20429</v>
      </c>
      <c r="BK60" s="825" t="s">
        <v>6067</v>
      </c>
      <c r="BL60" s="853"/>
      <c r="BO60" s="853"/>
      <c r="BR60" s="853"/>
      <c r="BS60" s="825">
        <v>23361</v>
      </c>
      <c r="BT60" s="825" t="s">
        <v>6504</v>
      </c>
      <c r="BU60" s="853"/>
      <c r="BX60" s="853"/>
      <c r="CA60" s="853"/>
      <c r="CD60" s="853"/>
      <c r="CE60" s="825">
        <v>27226</v>
      </c>
      <c r="CF60" s="825" t="s">
        <v>7092</v>
      </c>
      <c r="CG60" s="853"/>
      <c r="CJ60" s="853"/>
      <c r="CP60" s="853"/>
      <c r="CV60" s="853"/>
      <c r="CY60" s="853"/>
      <c r="DB60" s="853"/>
      <c r="DE60" s="853"/>
      <c r="DH60" s="853"/>
      <c r="DN60" s="853"/>
      <c r="DQ60" s="853"/>
      <c r="DR60" s="825">
        <v>40447</v>
      </c>
      <c r="DS60" s="825" t="s">
        <v>8502</v>
      </c>
      <c r="DT60" s="853"/>
      <c r="DZ60" s="853"/>
      <c r="EC60" s="853"/>
      <c r="EF60" s="853"/>
      <c r="EP60" s="854">
        <v>116</v>
      </c>
      <c r="EQ60" s="825" t="s">
        <v>9289</v>
      </c>
      <c r="ES60" s="850" t="s">
        <v>9693</v>
      </c>
      <c r="ET60" s="850" t="s">
        <v>9754</v>
      </c>
      <c r="EU60" s="850" t="s">
        <v>1392</v>
      </c>
      <c r="EW60" s="851" t="s">
        <v>79</v>
      </c>
      <c r="EX60" s="825" t="s">
        <v>1904</v>
      </c>
      <c r="EY60" s="853"/>
      <c r="FB60" s="853"/>
      <c r="FE60" s="853"/>
      <c r="FH60" s="853"/>
      <c r="FK60" s="853"/>
      <c r="FO60" s="851" t="s">
        <v>3938</v>
      </c>
      <c r="FP60" s="825" t="s">
        <v>3939</v>
      </c>
      <c r="FQ60" s="853"/>
      <c r="FT60" s="853"/>
      <c r="FX60" s="853"/>
      <c r="FY60" s="853"/>
      <c r="FZ60" s="853"/>
      <c r="GA60" s="825">
        <v>11381</v>
      </c>
      <c r="GB60" s="825" t="s">
        <v>4714</v>
      </c>
      <c r="GC60" s="853"/>
      <c r="GF60" s="853"/>
      <c r="GG60" s="825">
        <v>13363</v>
      </c>
      <c r="GH60" s="825" t="s">
        <v>5203</v>
      </c>
      <c r="GI60" s="853"/>
      <c r="GL60" s="853"/>
      <c r="GO60" s="853"/>
      <c r="HA60" s="853"/>
      <c r="HB60" s="825">
        <v>20429</v>
      </c>
      <c r="HC60" s="825" t="s">
        <v>6067</v>
      </c>
      <c r="HD60" s="853"/>
      <c r="HG60" s="853"/>
      <c r="HJ60" s="853"/>
      <c r="HM60" s="853"/>
      <c r="HP60" s="853"/>
      <c r="HS60" s="853"/>
      <c r="HV60" s="853"/>
      <c r="HY60" s="853"/>
      <c r="IB60" s="853"/>
      <c r="IH60" s="853"/>
      <c r="IN60" s="853"/>
      <c r="IQ60" s="853"/>
      <c r="IT60" s="853"/>
      <c r="IW60" s="853"/>
      <c r="IZ60" s="853"/>
      <c r="JF60" s="853"/>
      <c r="JI60" s="853"/>
      <c r="JJ60" s="825">
        <v>40642</v>
      </c>
      <c r="JK60" s="825" t="s">
        <v>1007</v>
      </c>
      <c r="JL60" s="853"/>
      <c r="JR60" s="853"/>
      <c r="JU60" s="853"/>
      <c r="JX60" s="853"/>
      <c r="MP60" s="854">
        <v>116</v>
      </c>
      <c r="MQ60" s="825" t="s">
        <v>9289</v>
      </c>
      <c r="MS60" s="854">
        <v>580</v>
      </c>
      <c r="MT60" s="825" t="s">
        <v>9290</v>
      </c>
    </row>
    <row r="61" spans="2:358">
      <c r="E61" s="851" t="s">
        <v>216</v>
      </c>
      <c r="F61" s="825" t="s">
        <v>9636</v>
      </c>
      <c r="G61" s="853"/>
      <c r="J61" s="853"/>
      <c r="M61" s="853"/>
      <c r="P61" s="853"/>
      <c r="S61" s="853"/>
      <c r="W61" s="851" t="s">
        <v>3943</v>
      </c>
      <c r="X61" s="825" t="s">
        <v>3945</v>
      </c>
      <c r="Y61" s="853"/>
      <c r="AB61" s="853"/>
      <c r="AF61" s="853"/>
      <c r="AG61" s="853"/>
      <c r="AH61" s="853"/>
      <c r="AI61" s="825">
        <v>11346</v>
      </c>
      <c r="AJ61" s="825" t="s">
        <v>119</v>
      </c>
      <c r="AK61" s="853"/>
      <c r="AL61" s="825">
        <v>12441</v>
      </c>
      <c r="AM61" s="825" t="s">
        <v>1408</v>
      </c>
      <c r="AN61" s="853"/>
      <c r="AO61" s="825">
        <v>13364</v>
      </c>
      <c r="AP61" s="825" t="s">
        <v>727</v>
      </c>
      <c r="AQ61" s="853"/>
      <c r="AR61" s="825">
        <v>14401</v>
      </c>
      <c r="AS61" s="825" t="s">
        <v>5336</v>
      </c>
      <c r="AT61" s="853"/>
      <c r="AW61" s="853"/>
      <c r="BI61" s="853"/>
      <c r="BJ61" s="825">
        <v>20430</v>
      </c>
      <c r="BK61" s="825" t="s">
        <v>5136</v>
      </c>
      <c r="BL61" s="853"/>
      <c r="BO61" s="853"/>
      <c r="BR61" s="853"/>
      <c r="BS61" s="825">
        <v>23362</v>
      </c>
      <c r="BT61" s="825" t="s">
        <v>1958</v>
      </c>
      <c r="BU61" s="853"/>
      <c r="BX61" s="853"/>
      <c r="CA61" s="853"/>
      <c r="CD61" s="853"/>
      <c r="CE61" s="825">
        <v>27227</v>
      </c>
      <c r="CF61" s="825" t="s">
        <v>7093</v>
      </c>
      <c r="CG61" s="853"/>
      <c r="CJ61" s="853"/>
      <c r="CP61" s="853"/>
      <c r="CV61" s="853"/>
      <c r="CY61" s="853"/>
      <c r="DB61" s="853"/>
      <c r="DE61" s="853"/>
      <c r="DH61" s="853"/>
      <c r="DN61" s="853"/>
      <c r="DQ61" s="853"/>
      <c r="DR61" s="825">
        <v>40448</v>
      </c>
      <c r="DS61" s="825" t="s">
        <v>142</v>
      </c>
      <c r="DT61" s="853"/>
      <c r="DZ61" s="853"/>
      <c r="EC61" s="853"/>
      <c r="EF61" s="853"/>
      <c r="EP61" s="854">
        <v>580</v>
      </c>
      <c r="EQ61" s="825" t="s">
        <v>9290</v>
      </c>
      <c r="ES61" s="850" t="s">
        <v>9694</v>
      </c>
      <c r="ET61" s="850" t="s">
        <v>676</v>
      </c>
      <c r="EU61" s="850" t="s">
        <v>1392</v>
      </c>
      <c r="EW61" s="851" t="s">
        <v>512</v>
      </c>
      <c r="EX61" s="825" t="s">
        <v>1382</v>
      </c>
      <c r="EY61" s="853"/>
      <c r="FB61" s="853"/>
      <c r="FE61" s="853"/>
      <c r="FH61" s="853"/>
      <c r="FK61" s="853"/>
      <c r="FO61" s="851" t="s">
        <v>3943</v>
      </c>
      <c r="FP61" s="825" t="s">
        <v>3945</v>
      </c>
      <c r="FQ61" s="853"/>
      <c r="FT61" s="853"/>
      <c r="FX61" s="853"/>
      <c r="FY61" s="853"/>
      <c r="FZ61" s="853"/>
      <c r="GA61" s="825">
        <v>11383</v>
      </c>
      <c r="GB61" s="825" t="s">
        <v>4718</v>
      </c>
      <c r="GC61" s="853"/>
      <c r="GF61" s="853"/>
      <c r="GG61" s="825">
        <v>13364</v>
      </c>
      <c r="GH61" s="825" t="s">
        <v>727</v>
      </c>
      <c r="GI61" s="853"/>
      <c r="GL61" s="853"/>
      <c r="GO61" s="853"/>
      <c r="HA61" s="853"/>
      <c r="HB61" s="825">
        <v>20430</v>
      </c>
      <c r="HC61" s="825" t="s">
        <v>5136</v>
      </c>
      <c r="HD61" s="853"/>
      <c r="HG61" s="853"/>
      <c r="HJ61" s="853"/>
      <c r="HM61" s="853"/>
      <c r="HP61" s="853"/>
      <c r="HS61" s="853"/>
      <c r="HV61" s="853"/>
      <c r="HY61" s="853"/>
      <c r="IB61" s="853"/>
      <c r="IH61" s="853"/>
      <c r="IN61" s="853"/>
      <c r="IQ61" s="853"/>
      <c r="IT61" s="853"/>
      <c r="IW61" s="853"/>
      <c r="IZ61" s="853"/>
      <c r="JF61" s="853"/>
      <c r="JI61" s="853"/>
      <c r="JJ61" s="825">
        <v>40646</v>
      </c>
      <c r="JK61" s="825" t="s">
        <v>8537</v>
      </c>
      <c r="JL61" s="853"/>
      <c r="JR61" s="853"/>
      <c r="JU61" s="853"/>
      <c r="JX61" s="853"/>
      <c r="MP61" s="854">
        <v>580</v>
      </c>
      <c r="MQ61" s="825" t="s">
        <v>9290</v>
      </c>
      <c r="MS61" s="854">
        <v>324</v>
      </c>
      <c r="MT61" s="825" t="s">
        <v>9292</v>
      </c>
    </row>
    <row r="62" spans="2:358">
      <c r="E62" s="851" t="s">
        <v>1794</v>
      </c>
      <c r="F62" s="825" t="s">
        <v>9635</v>
      </c>
      <c r="G62" s="853"/>
      <c r="J62" s="853"/>
      <c r="M62" s="853"/>
      <c r="P62" s="853"/>
      <c r="S62" s="853"/>
      <c r="W62" s="851" t="s">
        <v>703</v>
      </c>
      <c r="X62" s="825" t="s">
        <v>2096</v>
      </c>
      <c r="Y62" s="853"/>
      <c r="AB62" s="853"/>
      <c r="AF62" s="853"/>
      <c r="AG62" s="853"/>
      <c r="AH62" s="853"/>
      <c r="AI62" s="825">
        <v>11347</v>
      </c>
      <c r="AJ62" s="825" t="s">
        <v>4683</v>
      </c>
      <c r="AK62" s="853"/>
      <c r="AL62" s="825">
        <v>12443</v>
      </c>
      <c r="AM62" s="825" t="s">
        <v>3931</v>
      </c>
      <c r="AN62" s="853"/>
      <c r="AO62" s="825">
        <v>13381</v>
      </c>
      <c r="AP62" s="825" t="s">
        <v>9644</v>
      </c>
      <c r="AQ62" s="853"/>
      <c r="AR62" s="825">
        <v>14402</v>
      </c>
      <c r="AS62" s="825" t="s">
        <v>5338</v>
      </c>
      <c r="AT62" s="853"/>
      <c r="AW62" s="853"/>
      <c r="BI62" s="853"/>
      <c r="BJ62" s="825">
        <v>20432</v>
      </c>
      <c r="BK62" s="825" t="s">
        <v>6076</v>
      </c>
      <c r="BL62" s="853"/>
      <c r="BO62" s="853"/>
      <c r="BR62" s="853"/>
      <c r="BS62" s="825">
        <v>23424</v>
      </c>
      <c r="BT62" s="825" t="s">
        <v>6519</v>
      </c>
      <c r="BU62" s="853"/>
      <c r="BX62" s="853"/>
      <c r="CA62" s="853"/>
      <c r="CD62" s="853"/>
      <c r="CE62" s="825">
        <v>27228</v>
      </c>
      <c r="CF62" s="825" t="s">
        <v>7094</v>
      </c>
      <c r="CG62" s="853"/>
      <c r="CJ62" s="853"/>
      <c r="CV62" s="853"/>
      <c r="CY62" s="853"/>
      <c r="DB62" s="853"/>
      <c r="DE62" s="853"/>
      <c r="DH62" s="853"/>
      <c r="DN62" s="853"/>
      <c r="DQ62" s="853"/>
      <c r="DR62" s="825">
        <v>40503</v>
      </c>
      <c r="DS62" s="825" t="s">
        <v>505</v>
      </c>
      <c r="DT62" s="853"/>
      <c r="DZ62" s="853"/>
      <c r="EC62" s="853"/>
      <c r="EF62" s="853"/>
      <c r="EP62" s="854">
        <v>324</v>
      </c>
      <c r="EQ62" s="825" t="s">
        <v>9292</v>
      </c>
      <c r="ES62" s="850" t="s">
        <v>1600</v>
      </c>
      <c r="ET62" s="850" t="s">
        <v>9756</v>
      </c>
      <c r="EU62" s="850" t="s">
        <v>1396</v>
      </c>
      <c r="EW62" s="851" t="s">
        <v>1911</v>
      </c>
      <c r="EX62" s="825" t="s">
        <v>1917</v>
      </c>
      <c r="EY62" s="853"/>
      <c r="FB62" s="853"/>
      <c r="FE62" s="853"/>
      <c r="FH62" s="853"/>
      <c r="FK62" s="853"/>
      <c r="FO62" s="851" t="s">
        <v>703</v>
      </c>
      <c r="FP62" s="825" t="s">
        <v>2096</v>
      </c>
      <c r="FQ62" s="853"/>
      <c r="FT62" s="853"/>
      <c r="FX62" s="853"/>
      <c r="FY62" s="853"/>
      <c r="FZ62" s="853"/>
      <c r="GA62" s="825">
        <v>11385</v>
      </c>
      <c r="GB62" s="825" t="s">
        <v>2137</v>
      </c>
      <c r="GC62" s="853"/>
      <c r="GF62" s="853"/>
      <c r="GG62" s="825">
        <v>13381</v>
      </c>
      <c r="GH62" s="825" t="s">
        <v>9644</v>
      </c>
      <c r="GI62" s="853"/>
      <c r="GL62" s="853"/>
      <c r="GO62" s="853"/>
      <c r="HA62" s="853"/>
      <c r="HB62" s="825">
        <v>20432</v>
      </c>
      <c r="HC62" s="825" t="s">
        <v>6076</v>
      </c>
      <c r="HD62" s="853"/>
      <c r="HG62" s="853"/>
      <c r="HJ62" s="853"/>
      <c r="HM62" s="853"/>
      <c r="HP62" s="853"/>
      <c r="HS62" s="853"/>
      <c r="HV62" s="853"/>
      <c r="HY62" s="853"/>
      <c r="IB62" s="853"/>
      <c r="IN62" s="853"/>
      <c r="IQ62" s="853"/>
      <c r="IT62" s="853"/>
      <c r="IW62" s="853"/>
      <c r="IZ62" s="853"/>
      <c r="JF62" s="853"/>
      <c r="JI62" s="853"/>
      <c r="JJ62" s="825">
        <v>40647</v>
      </c>
      <c r="JK62" s="825" t="s">
        <v>4551</v>
      </c>
      <c r="JL62" s="853"/>
      <c r="JR62" s="853"/>
      <c r="JU62" s="853"/>
      <c r="JX62" s="853"/>
      <c r="MP62" s="854">
        <v>324</v>
      </c>
      <c r="MQ62" s="825" t="s">
        <v>9292</v>
      </c>
      <c r="MS62" s="854">
        <v>624</v>
      </c>
      <c r="MT62" s="825" t="s">
        <v>9294</v>
      </c>
    </row>
    <row r="63" spans="2:358">
      <c r="E63" s="851" t="s">
        <v>72</v>
      </c>
      <c r="F63" s="825" t="s">
        <v>1860</v>
      </c>
      <c r="G63" s="853"/>
      <c r="J63" s="853"/>
      <c r="M63" s="853"/>
      <c r="P63" s="853"/>
      <c r="S63" s="853"/>
      <c r="W63" s="851" t="s">
        <v>3962</v>
      </c>
      <c r="X63" s="825" t="s">
        <v>3012</v>
      </c>
      <c r="Y63" s="853"/>
      <c r="AB63" s="853"/>
      <c r="AF63" s="853"/>
      <c r="AG63" s="853"/>
      <c r="AH63" s="853"/>
      <c r="AI63" s="825">
        <v>11348</v>
      </c>
      <c r="AJ63" s="825" t="s">
        <v>3425</v>
      </c>
      <c r="AK63" s="853"/>
      <c r="AL63" s="825">
        <v>12463</v>
      </c>
      <c r="AM63" s="825" t="s">
        <v>1825</v>
      </c>
      <c r="AN63" s="853"/>
      <c r="AO63" s="825">
        <v>13382</v>
      </c>
      <c r="AP63" s="825" t="s">
        <v>3204</v>
      </c>
      <c r="AQ63" s="853"/>
      <c r="AT63" s="853"/>
      <c r="AW63" s="853"/>
      <c r="BI63" s="853"/>
      <c r="BJ63" s="825">
        <v>20446</v>
      </c>
      <c r="BK63" s="825" t="s">
        <v>4928</v>
      </c>
      <c r="BL63" s="853"/>
      <c r="BO63" s="853"/>
      <c r="BR63" s="853"/>
      <c r="BS63" s="825">
        <v>23425</v>
      </c>
      <c r="BT63" s="825" t="s">
        <v>6524</v>
      </c>
      <c r="BU63" s="853"/>
      <c r="BX63" s="853"/>
      <c r="CD63" s="853"/>
      <c r="CE63" s="825">
        <v>27229</v>
      </c>
      <c r="CF63" s="825" t="s">
        <v>7095</v>
      </c>
      <c r="CG63" s="853"/>
      <c r="CJ63" s="853"/>
      <c r="CV63" s="853"/>
      <c r="CY63" s="853"/>
      <c r="DB63" s="853"/>
      <c r="DE63" s="853"/>
      <c r="DH63" s="853"/>
      <c r="DN63" s="853"/>
      <c r="DQ63" s="853"/>
      <c r="DR63" s="825">
        <v>40522</v>
      </c>
      <c r="DS63" s="825" t="s">
        <v>3381</v>
      </c>
      <c r="DT63" s="853"/>
      <c r="DZ63" s="853"/>
      <c r="EC63" s="853"/>
      <c r="EF63" s="853"/>
      <c r="EP63" s="854">
        <v>624</v>
      </c>
      <c r="EQ63" s="825" t="s">
        <v>9294</v>
      </c>
      <c r="ES63" s="850" t="s">
        <v>7543</v>
      </c>
      <c r="ET63" s="850" t="s">
        <v>539</v>
      </c>
      <c r="EU63" s="850" t="s">
        <v>1409</v>
      </c>
      <c r="EW63" s="851" t="s">
        <v>1922</v>
      </c>
      <c r="EX63" s="825" t="s">
        <v>1924</v>
      </c>
      <c r="EY63" s="853"/>
      <c r="FB63" s="853"/>
      <c r="FE63" s="853"/>
      <c r="FH63" s="853"/>
      <c r="FK63" s="853"/>
      <c r="FO63" s="851" t="s">
        <v>3962</v>
      </c>
      <c r="FP63" s="825" t="s">
        <v>3012</v>
      </c>
      <c r="FQ63" s="853"/>
      <c r="FT63" s="853"/>
      <c r="FX63" s="853"/>
      <c r="FY63" s="853"/>
      <c r="FZ63" s="853"/>
      <c r="GA63" s="825">
        <v>11408</v>
      </c>
      <c r="GB63" s="825" t="s">
        <v>4467</v>
      </c>
      <c r="GC63" s="853"/>
      <c r="GF63" s="853"/>
      <c r="GG63" s="825">
        <v>13382</v>
      </c>
      <c r="GH63" s="825" t="s">
        <v>3204</v>
      </c>
      <c r="GI63" s="853"/>
      <c r="GL63" s="853"/>
      <c r="GO63" s="853"/>
      <c r="HA63" s="853"/>
      <c r="HB63" s="825">
        <v>20446</v>
      </c>
      <c r="HC63" s="825" t="s">
        <v>4928</v>
      </c>
      <c r="HD63" s="853"/>
      <c r="HG63" s="853"/>
      <c r="HJ63" s="853"/>
      <c r="HM63" s="853"/>
      <c r="HP63" s="853"/>
      <c r="HV63" s="853"/>
      <c r="HY63" s="853"/>
      <c r="IB63" s="853"/>
      <c r="IN63" s="853"/>
      <c r="IQ63" s="853"/>
      <c r="IT63" s="853"/>
      <c r="IW63" s="853"/>
      <c r="IZ63" s="853"/>
      <c r="JF63" s="853"/>
      <c r="JI63" s="853"/>
      <c r="JL63" s="853"/>
      <c r="JR63" s="853"/>
      <c r="JU63" s="853"/>
      <c r="JX63" s="853"/>
      <c r="MP63" s="854">
        <v>624</v>
      </c>
      <c r="MQ63" s="825" t="s">
        <v>9294</v>
      </c>
      <c r="MS63" s="854">
        <v>196</v>
      </c>
      <c r="MT63" s="825" t="s">
        <v>2301</v>
      </c>
    </row>
    <row r="64" spans="2:358">
      <c r="E64" s="851" t="s">
        <v>897</v>
      </c>
      <c r="F64" s="825" t="s">
        <v>1869</v>
      </c>
      <c r="G64" s="853"/>
      <c r="J64" s="853"/>
      <c r="M64" s="853"/>
      <c r="P64" s="853"/>
      <c r="S64" s="853"/>
      <c r="Y64" s="853"/>
      <c r="AB64" s="853"/>
      <c r="AF64" s="853"/>
      <c r="AG64" s="853"/>
      <c r="AH64" s="853"/>
      <c r="AI64" s="825">
        <v>11349</v>
      </c>
      <c r="AJ64" s="825" t="s">
        <v>4688</v>
      </c>
      <c r="AK64" s="853"/>
      <c r="AN64" s="853"/>
      <c r="AO64" s="825">
        <v>13401</v>
      </c>
      <c r="AP64" s="825" t="s">
        <v>9645</v>
      </c>
      <c r="AQ64" s="853"/>
      <c r="AT64" s="853"/>
      <c r="AW64" s="853"/>
      <c r="BI64" s="853"/>
      <c r="BJ64" s="825">
        <v>20448</v>
      </c>
      <c r="BK64" s="825" t="s">
        <v>5387</v>
      </c>
      <c r="BL64" s="853"/>
      <c r="BO64" s="853"/>
      <c r="BR64" s="853"/>
      <c r="BS64" s="825">
        <v>23427</v>
      </c>
      <c r="BT64" s="825" t="s">
        <v>3379</v>
      </c>
      <c r="BU64" s="853"/>
      <c r="BX64" s="853"/>
      <c r="CD64" s="853"/>
      <c r="CE64" s="825">
        <v>27230</v>
      </c>
      <c r="CF64" s="825" t="s">
        <v>4210</v>
      </c>
      <c r="CG64" s="853"/>
      <c r="CJ64" s="853"/>
      <c r="CV64" s="853"/>
      <c r="CY64" s="853"/>
      <c r="DB64" s="853"/>
      <c r="DN64" s="853"/>
      <c r="DQ64" s="853"/>
      <c r="DR64" s="825">
        <v>40544</v>
      </c>
      <c r="DS64" s="825" t="s">
        <v>7226</v>
      </c>
      <c r="DT64" s="853"/>
      <c r="DZ64" s="853"/>
      <c r="EC64" s="853"/>
      <c r="EF64" s="853"/>
      <c r="EP64" s="854">
        <v>196</v>
      </c>
      <c r="EQ64" s="825" t="s">
        <v>2301</v>
      </c>
      <c r="ES64" s="850" t="s">
        <v>9695</v>
      </c>
      <c r="ET64" s="850" t="s">
        <v>3413</v>
      </c>
      <c r="EU64" s="850" t="s">
        <v>1034</v>
      </c>
      <c r="EW64" s="851" t="s">
        <v>696</v>
      </c>
      <c r="EX64" s="825" t="s">
        <v>408</v>
      </c>
      <c r="EY64" s="853"/>
      <c r="FB64" s="853"/>
      <c r="FE64" s="853"/>
      <c r="FH64" s="853"/>
      <c r="FK64" s="853"/>
      <c r="FQ64" s="853"/>
      <c r="FT64" s="853"/>
      <c r="FX64" s="853"/>
      <c r="FY64" s="853"/>
      <c r="FZ64" s="853"/>
      <c r="GA64" s="825">
        <v>11442</v>
      </c>
      <c r="GB64" s="825" t="s">
        <v>4744</v>
      </c>
      <c r="GC64" s="853"/>
      <c r="GF64" s="853"/>
      <c r="GG64" s="825">
        <v>13401</v>
      </c>
      <c r="GH64" s="825" t="s">
        <v>9645</v>
      </c>
      <c r="GI64" s="853"/>
      <c r="GL64" s="853"/>
      <c r="GO64" s="853"/>
      <c r="HA64" s="853"/>
      <c r="HB64" s="825">
        <v>20448</v>
      </c>
      <c r="HC64" s="825" t="s">
        <v>5387</v>
      </c>
      <c r="HD64" s="853"/>
      <c r="HG64" s="853"/>
      <c r="HJ64" s="853"/>
      <c r="HM64" s="853"/>
      <c r="HP64" s="853"/>
      <c r="HV64" s="853"/>
      <c r="HY64" s="853"/>
      <c r="IB64" s="853"/>
      <c r="IN64" s="853"/>
      <c r="IQ64" s="853"/>
      <c r="IT64" s="853"/>
      <c r="JF64" s="853"/>
      <c r="JI64" s="853"/>
      <c r="JL64" s="853"/>
      <c r="JR64" s="853"/>
      <c r="JU64" s="853"/>
      <c r="JX64" s="853"/>
      <c r="MP64" s="854">
        <v>196</v>
      </c>
      <c r="MQ64" s="825" t="s">
        <v>2301</v>
      </c>
      <c r="MS64" s="854">
        <v>192</v>
      </c>
      <c r="MT64" s="825" t="s">
        <v>9295</v>
      </c>
    </row>
    <row r="65" spans="5:358">
      <c r="E65" s="851" t="s">
        <v>1575</v>
      </c>
      <c r="F65" s="825" t="s">
        <v>1878</v>
      </c>
      <c r="G65" s="853"/>
      <c r="J65" s="853"/>
      <c r="M65" s="853"/>
      <c r="P65" s="853"/>
      <c r="S65" s="853"/>
      <c r="Y65" s="853"/>
      <c r="AB65" s="853"/>
      <c r="AF65" s="853"/>
      <c r="AG65" s="853"/>
      <c r="AH65" s="853"/>
      <c r="AI65" s="825">
        <v>11361</v>
      </c>
      <c r="AJ65" s="825" t="s">
        <v>4690</v>
      </c>
      <c r="AK65" s="853"/>
      <c r="AN65" s="853"/>
      <c r="AO65" s="825">
        <v>13402</v>
      </c>
      <c r="AP65" s="825" t="s">
        <v>9646</v>
      </c>
      <c r="AQ65" s="853"/>
      <c r="AT65" s="853"/>
      <c r="AW65" s="853"/>
      <c r="BI65" s="853"/>
      <c r="BJ65" s="825">
        <v>20450</v>
      </c>
      <c r="BK65" s="825" t="s">
        <v>234</v>
      </c>
      <c r="BL65" s="853"/>
      <c r="BO65" s="853"/>
      <c r="BR65" s="853"/>
      <c r="BS65" s="825">
        <v>23441</v>
      </c>
      <c r="BT65" s="825" t="s">
        <v>6536</v>
      </c>
      <c r="BU65" s="853"/>
      <c r="BX65" s="853"/>
      <c r="CE65" s="825">
        <v>27231</v>
      </c>
      <c r="CF65" s="825" t="s">
        <v>6266</v>
      </c>
      <c r="CG65" s="853"/>
      <c r="CJ65" s="853"/>
      <c r="CV65" s="853"/>
      <c r="CY65" s="853"/>
      <c r="DB65" s="853"/>
      <c r="DN65" s="853"/>
      <c r="DQ65" s="853"/>
      <c r="DR65" s="825">
        <v>40601</v>
      </c>
      <c r="DS65" s="825" t="s">
        <v>4588</v>
      </c>
      <c r="DT65" s="853"/>
      <c r="DZ65" s="853"/>
      <c r="EC65" s="853"/>
      <c r="EF65" s="853"/>
      <c r="EP65" s="854">
        <v>192</v>
      </c>
      <c r="EQ65" s="825" t="s">
        <v>9295</v>
      </c>
      <c r="ES65" s="850" t="s">
        <v>9696</v>
      </c>
      <c r="ET65" s="850" t="s">
        <v>8089</v>
      </c>
      <c r="EU65" s="850" t="s">
        <v>1034</v>
      </c>
      <c r="EW65" s="851" t="s">
        <v>1930</v>
      </c>
      <c r="EX65" s="825" t="s">
        <v>930</v>
      </c>
      <c r="EY65" s="853"/>
      <c r="FB65" s="853"/>
      <c r="FE65" s="853"/>
      <c r="FH65" s="853"/>
      <c r="FK65" s="853"/>
      <c r="FQ65" s="853"/>
      <c r="FT65" s="853"/>
      <c r="FX65" s="853"/>
      <c r="FY65" s="853"/>
      <c r="FZ65" s="853"/>
      <c r="GA65" s="825">
        <v>11464</v>
      </c>
      <c r="GB65" s="825" t="s">
        <v>4757</v>
      </c>
      <c r="GC65" s="853"/>
      <c r="GF65" s="853"/>
      <c r="GG65" s="825">
        <v>13402</v>
      </c>
      <c r="GH65" s="825" t="s">
        <v>9646</v>
      </c>
      <c r="GI65" s="853"/>
      <c r="GL65" s="853"/>
      <c r="GO65" s="853"/>
      <c r="HA65" s="853"/>
      <c r="HB65" s="825">
        <v>20450</v>
      </c>
      <c r="HC65" s="825" t="s">
        <v>234</v>
      </c>
      <c r="HD65" s="853"/>
      <c r="HG65" s="853"/>
      <c r="HJ65" s="853"/>
      <c r="HM65" s="853"/>
      <c r="HP65" s="853"/>
      <c r="HY65" s="853"/>
      <c r="IB65" s="853"/>
      <c r="IN65" s="853"/>
      <c r="IQ65" s="853"/>
      <c r="IT65" s="853"/>
      <c r="JF65" s="853"/>
      <c r="JI65" s="853"/>
      <c r="JL65" s="853"/>
      <c r="JR65" s="853"/>
      <c r="JU65" s="853"/>
      <c r="JX65" s="853"/>
      <c r="MP65" s="854">
        <v>192</v>
      </c>
      <c r="MQ65" s="825" t="s">
        <v>9295</v>
      </c>
      <c r="MS65" s="854">
        <v>531</v>
      </c>
      <c r="MT65" s="825" t="s">
        <v>9296</v>
      </c>
    </row>
    <row r="66" spans="5:358">
      <c r="E66" s="851" t="s">
        <v>704</v>
      </c>
      <c r="F66" s="825" t="s">
        <v>740</v>
      </c>
      <c r="G66" s="853"/>
      <c r="J66" s="853"/>
      <c r="M66" s="853"/>
      <c r="P66" s="853"/>
      <c r="S66" s="853"/>
      <c r="Y66" s="853"/>
      <c r="AB66" s="853"/>
      <c r="AF66" s="853"/>
      <c r="AG66" s="853"/>
      <c r="AH66" s="853"/>
      <c r="AI66" s="825">
        <v>11362</v>
      </c>
      <c r="AJ66" s="825" t="s">
        <v>4693</v>
      </c>
      <c r="AK66" s="853"/>
      <c r="AN66" s="853"/>
      <c r="AO66" s="825">
        <v>13421</v>
      </c>
      <c r="AP66" s="825" t="s">
        <v>5214</v>
      </c>
      <c r="AQ66" s="853"/>
      <c r="AT66" s="853"/>
      <c r="AW66" s="853"/>
      <c r="BI66" s="853"/>
      <c r="BJ66" s="825">
        <v>20451</v>
      </c>
      <c r="BK66" s="825" t="s">
        <v>6084</v>
      </c>
      <c r="BL66" s="853"/>
      <c r="BO66" s="853"/>
      <c r="BR66" s="853"/>
      <c r="BS66" s="825">
        <v>23442</v>
      </c>
      <c r="BT66" s="825" t="s">
        <v>6538</v>
      </c>
      <c r="BU66" s="853"/>
      <c r="BX66" s="853"/>
      <c r="CE66" s="825">
        <v>27232</v>
      </c>
      <c r="CF66" s="825" t="s">
        <v>527</v>
      </c>
      <c r="CG66" s="853"/>
      <c r="CJ66" s="853"/>
      <c r="CV66" s="853"/>
      <c r="CY66" s="853"/>
      <c r="DB66" s="853"/>
      <c r="DN66" s="853"/>
      <c r="DR66" s="825">
        <v>40602</v>
      </c>
      <c r="DS66" s="825" t="s">
        <v>8520</v>
      </c>
      <c r="DT66" s="853"/>
      <c r="DZ66" s="853"/>
      <c r="EC66" s="853"/>
      <c r="EP66" s="854">
        <v>531</v>
      </c>
      <c r="EQ66" s="825" t="s">
        <v>9296</v>
      </c>
      <c r="ES66" s="850" t="s">
        <v>9697</v>
      </c>
      <c r="ET66" s="850" t="s">
        <v>9757</v>
      </c>
      <c r="EU66" s="850" t="s">
        <v>1422</v>
      </c>
      <c r="EW66" s="851" t="s">
        <v>1938</v>
      </c>
      <c r="EX66" s="825" t="s">
        <v>1419</v>
      </c>
      <c r="EY66" s="853"/>
      <c r="FB66" s="853"/>
      <c r="FE66" s="853"/>
      <c r="FH66" s="853"/>
      <c r="FK66" s="853"/>
      <c r="FQ66" s="853"/>
      <c r="FT66" s="853"/>
      <c r="FX66" s="853"/>
      <c r="FY66" s="853"/>
      <c r="FZ66" s="853"/>
      <c r="GA66" s="825">
        <v>11465</v>
      </c>
      <c r="GB66" s="825" t="s">
        <v>4758</v>
      </c>
      <c r="GC66" s="853"/>
      <c r="GF66" s="853"/>
      <c r="GG66" s="825">
        <v>13421</v>
      </c>
      <c r="GH66" s="825" t="s">
        <v>5214</v>
      </c>
      <c r="GI66" s="853"/>
      <c r="GL66" s="853"/>
      <c r="GO66" s="853"/>
      <c r="HA66" s="853"/>
      <c r="HB66" s="825">
        <v>20451</v>
      </c>
      <c r="HC66" s="825" t="s">
        <v>6084</v>
      </c>
      <c r="HD66" s="853"/>
      <c r="HG66" s="853"/>
      <c r="HJ66" s="853"/>
      <c r="HM66" s="853"/>
      <c r="HP66" s="853"/>
      <c r="HY66" s="853"/>
      <c r="IB66" s="853"/>
      <c r="IN66" s="853"/>
      <c r="IQ66" s="853"/>
      <c r="IT66" s="853"/>
      <c r="JF66" s="853"/>
      <c r="JL66" s="853"/>
      <c r="JR66" s="853"/>
      <c r="JU66" s="853"/>
      <c r="MP66" s="854">
        <v>531</v>
      </c>
      <c r="MQ66" s="825" t="s">
        <v>9296</v>
      </c>
      <c r="MS66" s="854">
        <v>300</v>
      </c>
      <c r="MT66" s="825" t="s">
        <v>7832</v>
      </c>
    </row>
    <row r="67" spans="5:358">
      <c r="E67" s="851" t="s">
        <v>1886</v>
      </c>
      <c r="F67" s="825" t="s">
        <v>89</v>
      </c>
      <c r="G67" s="853"/>
      <c r="J67" s="853"/>
      <c r="M67" s="853"/>
      <c r="P67" s="853"/>
      <c r="S67" s="853"/>
      <c r="Y67" s="853"/>
      <c r="AB67" s="853"/>
      <c r="AF67" s="853"/>
      <c r="AG67" s="853"/>
      <c r="AH67" s="853"/>
      <c r="AI67" s="825">
        <v>11363</v>
      </c>
      <c r="AJ67" s="825" t="s">
        <v>4695</v>
      </c>
      <c r="AK67" s="853"/>
      <c r="AN67" s="853"/>
      <c r="AQ67" s="853"/>
      <c r="AT67" s="853"/>
      <c r="AW67" s="853"/>
      <c r="BI67" s="853"/>
      <c r="BJ67" s="825">
        <v>20452</v>
      </c>
      <c r="BK67" s="825" t="s">
        <v>2538</v>
      </c>
      <c r="BL67" s="853"/>
      <c r="BO67" s="853"/>
      <c r="BR67" s="853"/>
      <c r="BS67" s="825">
        <v>23445</v>
      </c>
      <c r="BT67" s="825" t="s">
        <v>1774</v>
      </c>
      <c r="BU67" s="853"/>
      <c r="BX67" s="853"/>
      <c r="CE67" s="825">
        <v>27301</v>
      </c>
      <c r="CF67" s="825" t="s">
        <v>7102</v>
      </c>
      <c r="CG67" s="853"/>
      <c r="CJ67" s="853"/>
      <c r="CV67" s="853"/>
      <c r="CY67" s="853"/>
      <c r="DB67" s="853"/>
      <c r="DN67" s="853"/>
      <c r="DR67" s="825">
        <v>40604</v>
      </c>
      <c r="DS67" s="825" t="s">
        <v>7714</v>
      </c>
      <c r="DT67" s="853"/>
      <c r="DZ67" s="853"/>
      <c r="EC67" s="853"/>
      <c r="EP67" s="854">
        <v>300</v>
      </c>
      <c r="EQ67" s="825" t="s">
        <v>7832</v>
      </c>
      <c r="ES67" s="850" t="s">
        <v>9698</v>
      </c>
      <c r="ET67" s="850" t="s">
        <v>9759</v>
      </c>
      <c r="EU67" s="850" t="s">
        <v>1258</v>
      </c>
      <c r="EW67" s="851" t="s">
        <v>1942</v>
      </c>
      <c r="EX67" s="825" t="s">
        <v>1950</v>
      </c>
      <c r="EY67" s="853"/>
      <c r="FB67" s="853"/>
      <c r="FE67" s="853"/>
      <c r="FH67" s="853"/>
      <c r="FK67" s="853"/>
      <c r="FQ67" s="853"/>
      <c r="FT67" s="853"/>
      <c r="FX67" s="853"/>
      <c r="FY67" s="853"/>
      <c r="FZ67" s="853"/>
      <c r="GC67" s="853"/>
      <c r="GF67" s="853"/>
      <c r="GI67" s="853"/>
      <c r="GL67" s="853"/>
      <c r="GO67" s="853"/>
      <c r="HA67" s="853"/>
      <c r="HB67" s="825">
        <v>20452</v>
      </c>
      <c r="HC67" s="825" t="s">
        <v>2538</v>
      </c>
      <c r="HD67" s="853"/>
      <c r="HG67" s="853"/>
      <c r="HJ67" s="853"/>
      <c r="HM67" s="853"/>
      <c r="HP67" s="853"/>
      <c r="HY67" s="853"/>
      <c r="IB67" s="853"/>
      <c r="IN67" s="853"/>
      <c r="IQ67" s="853"/>
      <c r="IT67" s="853"/>
      <c r="JF67" s="853"/>
      <c r="JL67" s="853"/>
      <c r="JR67" s="853"/>
      <c r="JU67" s="853"/>
      <c r="MP67" s="854">
        <v>300</v>
      </c>
      <c r="MQ67" s="825" t="s">
        <v>7832</v>
      </c>
      <c r="MS67" s="854">
        <v>296</v>
      </c>
      <c r="MT67" s="825" t="s">
        <v>7268</v>
      </c>
    </row>
    <row r="68" spans="5:358">
      <c r="E68" s="851" t="s">
        <v>1890</v>
      </c>
      <c r="F68" s="825" t="s">
        <v>1123</v>
      </c>
      <c r="G68" s="853"/>
      <c r="J68" s="853"/>
      <c r="M68" s="853"/>
      <c r="P68" s="853"/>
      <c r="S68" s="853"/>
      <c r="Y68" s="853"/>
      <c r="AB68" s="853"/>
      <c r="AF68" s="853"/>
      <c r="AG68" s="853"/>
      <c r="AH68" s="853"/>
      <c r="AI68" s="825">
        <v>11365</v>
      </c>
      <c r="AJ68" s="825" t="s">
        <v>3696</v>
      </c>
      <c r="AK68" s="853"/>
      <c r="AN68" s="853"/>
      <c r="AQ68" s="853"/>
      <c r="AW68" s="853"/>
      <c r="BI68" s="853"/>
      <c r="BJ68" s="825">
        <v>20481</v>
      </c>
      <c r="BK68" s="825" t="s">
        <v>6094</v>
      </c>
      <c r="BL68" s="853"/>
      <c r="BO68" s="853"/>
      <c r="BR68" s="853"/>
      <c r="BS68" s="825">
        <v>23446</v>
      </c>
      <c r="BT68" s="825" t="s">
        <v>6540</v>
      </c>
      <c r="BU68" s="853"/>
      <c r="BX68" s="853"/>
      <c r="CE68" s="825">
        <v>27321</v>
      </c>
      <c r="CF68" s="825" t="s">
        <v>5984</v>
      </c>
      <c r="CG68" s="853"/>
      <c r="CJ68" s="853"/>
      <c r="CV68" s="853"/>
      <c r="CY68" s="853"/>
      <c r="DB68" s="853"/>
      <c r="DN68" s="853"/>
      <c r="DR68" s="825">
        <v>40605</v>
      </c>
      <c r="DS68" s="825" t="s">
        <v>7913</v>
      </c>
      <c r="DT68" s="853"/>
      <c r="DZ68" s="853"/>
      <c r="EC68" s="853"/>
      <c r="EP68" s="854">
        <v>296</v>
      </c>
      <c r="EQ68" s="825" t="s">
        <v>7268</v>
      </c>
      <c r="ES68" s="850" t="s">
        <v>2915</v>
      </c>
      <c r="ET68" s="850" t="s">
        <v>9760</v>
      </c>
      <c r="EU68" s="850" t="s">
        <v>271</v>
      </c>
      <c r="EW68" s="851" t="s">
        <v>1951</v>
      </c>
      <c r="EX68" s="825" t="s">
        <v>1952</v>
      </c>
      <c r="EY68" s="853"/>
      <c r="FB68" s="853"/>
      <c r="FE68" s="853"/>
      <c r="FH68" s="853"/>
      <c r="FK68" s="853"/>
      <c r="FQ68" s="853"/>
      <c r="FT68" s="853"/>
      <c r="FX68" s="853"/>
      <c r="FY68" s="853"/>
      <c r="FZ68" s="853"/>
      <c r="GC68" s="853"/>
      <c r="GF68" s="853"/>
      <c r="GI68" s="853"/>
      <c r="GO68" s="853"/>
      <c r="HA68" s="853"/>
      <c r="HB68" s="825">
        <v>20481</v>
      </c>
      <c r="HC68" s="825" t="s">
        <v>6094</v>
      </c>
      <c r="HD68" s="853"/>
      <c r="HG68" s="853"/>
      <c r="HJ68" s="853"/>
      <c r="HM68" s="853"/>
      <c r="HP68" s="853"/>
      <c r="HY68" s="853"/>
      <c r="IB68" s="853"/>
      <c r="IN68" s="853"/>
      <c r="IQ68" s="853"/>
      <c r="IT68" s="853"/>
      <c r="JF68" s="853"/>
      <c r="JL68" s="853"/>
      <c r="JR68" s="853"/>
      <c r="JU68" s="853"/>
      <c r="MP68" s="854">
        <v>296</v>
      </c>
      <c r="MQ68" s="825" t="s">
        <v>7268</v>
      </c>
      <c r="MS68" s="854">
        <v>417</v>
      </c>
      <c r="MT68" s="825" t="s">
        <v>9214</v>
      </c>
    </row>
    <row r="69" spans="5:358">
      <c r="E69" s="851" t="s">
        <v>1900</v>
      </c>
      <c r="F69" s="825" t="s">
        <v>356</v>
      </c>
      <c r="G69" s="853"/>
      <c r="J69" s="853"/>
      <c r="M69" s="853"/>
      <c r="P69" s="853"/>
      <c r="S69" s="853"/>
      <c r="Y69" s="853"/>
      <c r="AB69" s="853"/>
      <c r="AF69" s="853"/>
      <c r="AG69" s="853"/>
      <c r="AH69" s="853"/>
      <c r="AI69" s="825">
        <v>11369</v>
      </c>
      <c r="AJ69" s="825" t="s">
        <v>4712</v>
      </c>
      <c r="AK69" s="853"/>
      <c r="AN69" s="853"/>
      <c r="AQ69" s="853"/>
      <c r="AW69" s="853"/>
      <c r="BI69" s="853"/>
      <c r="BJ69" s="825">
        <v>20482</v>
      </c>
      <c r="BK69" s="825" t="s">
        <v>6096</v>
      </c>
      <c r="BL69" s="853"/>
      <c r="BO69" s="853"/>
      <c r="BR69" s="853"/>
      <c r="BS69" s="825">
        <v>23447</v>
      </c>
      <c r="BT69" s="825" t="s">
        <v>1379</v>
      </c>
      <c r="BU69" s="853"/>
      <c r="BX69" s="853"/>
      <c r="CE69" s="825">
        <v>27322</v>
      </c>
      <c r="CF69" s="825" t="s">
        <v>7104</v>
      </c>
      <c r="CG69" s="853"/>
      <c r="CJ69" s="853"/>
      <c r="CV69" s="853"/>
      <c r="CY69" s="853"/>
      <c r="DB69" s="853"/>
      <c r="DN69" s="853"/>
      <c r="DR69" s="825">
        <v>40608</v>
      </c>
      <c r="DS69" s="825" t="s">
        <v>8522</v>
      </c>
      <c r="DT69" s="853"/>
      <c r="DZ69" s="853"/>
      <c r="EC69" s="853"/>
      <c r="EP69" s="854">
        <v>417</v>
      </c>
      <c r="EQ69" s="825" t="s">
        <v>9214</v>
      </c>
      <c r="ES69" s="850" t="s">
        <v>9699</v>
      </c>
      <c r="ET69" s="850" t="s">
        <v>9761</v>
      </c>
      <c r="EU69" s="850" t="s">
        <v>1457</v>
      </c>
      <c r="EW69" s="851" t="s">
        <v>1954</v>
      </c>
      <c r="EX69" s="825" t="s">
        <v>1107</v>
      </c>
      <c r="EY69" s="853"/>
      <c r="FB69" s="853"/>
      <c r="FE69" s="853"/>
      <c r="FH69" s="853"/>
      <c r="FK69" s="853"/>
      <c r="FQ69" s="853"/>
      <c r="FT69" s="853"/>
      <c r="FX69" s="853"/>
      <c r="FY69" s="853"/>
      <c r="FZ69" s="853"/>
      <c r="GC69" s="853"/>
      <c r="GF69" s="853"/>
      <c r="GI69" s="853"/>
      <c r="GO69" s="853"/>
      <c r="HA69" s="853"/>
      <c r="HB69" s="825">
        <v>20482</v>
      </c>
      <c r="HC69" s="825" t="s">
        <v>6096</v>
      </c>
      <c r="HD69" s="853"/>
      <c r="HG69" s="853"/>
      <c r="HJ69" s="853"/>
      <c r="HM69" s="853"/>
      <c r="HP69" s="853"/>
      <c r="HY69" s="853"/>
      <c r="IB69" s="853"/>
      <c r="IN69" s="853"/>
      <c r="IQ69" s="853"/>
      <c r="IT69" s="853"/>
      <c r="JF69" s="853"/>
      <c r="JL69" s="853"/>
      <c r="JR69" s="853"/>
      <c r="JU69" s="853"/>
      <c r="MP69" s="854">
        <v>417</v>
      </c>
      <c r="MQ69" s="825" t="s">
        <v>9214</v>
      </c>
      <c r="MS69" s="854">
        <v>320</v>
      </c>
      <c r="MT69" s="825" t="s">
        <v>9297</v>
      </c>
    </row>
    <row r="70" spans="5:358">
      <c r="E70" s="851" t="s">
        <v>79</v>
      </c>
      <c r="F70" s="825" t="s">
        <v>1904</v>
      </c>
      <c r="G70" s="853"/>
      <c r="J70" s="853"/>
      <c r="P70" s="853"/>
      <c r="S70" s="853"/>
      <c r="Y70" s="853"/>
      <c r="AB70" s="853"/>
      <c r="AF70" s="853"/>
      <c r="AG70" s="853"/>
      <c r="AH70" s="853"/>
      <c r="AI70" s="825">
        <v>11381</v>
      </c>
      <c r="AJ70" s="825" t="s">
        <v>4714</v>
      </c>
      <c r="AK70" s="853"/>
      <c r="AN70" s="853"/>
      <c r="AQ70" s="853"/>
      <c r="AW70" s="853"/>
      <c r="BI70" s="853"/>
      <c r="BJ70" s="825">
        <v>20485</v>
      </c>
      <c r="BK70" s="825" t="s">
        <v>4458</v>
      </c>
      <c r="BL70" s="853"/>
      <c r="BO70" s="853"/>
      <c r="BR70" s="853"/>
      <c r="BS70" s="825">
        <v>23501</v>
      </c>
      <c r="BT70" s="825" t="s">
        <v>6544</v>
      </c>
      <c r="BU70" s="853"/>
      <c r="BX70" s="853"/>
      <c r="CE70" s="825">
        <v>27341</v>
      </c>
      <c r="CF70" s="825" t="s">
        <v>7105</v>
      </c>
      <c r="CG70" s="853"/>
      <c r="CJ70" s="853"/>
      <c r="CV70" s="853"/>
      <c r="CY70" s="853"/>
      <c r="DB70" s="853"/>
      <c r="DN70" s="853"/>
      <c r="DR70" s="825">
        <v>40609</v>
      </c>
      <c r="DS70" s="825" t="s">
        <v>8524</v>
      </c>
      <c r="DT70" s="853"/>
      <c r="DZ70" s="853"/>
      <c r="EC70" s="853"/>
      <c r="EP70" s="854">
        <v>320</v>
      </c>
      <c r="EQ70" s="825" t="s">
        <v>9297</v>
      </c>
      <c r="ES70" s="850" t="s">
        <v>8322</v>
      </c>
      <c r="ET70" s="850" t="s">
        <v>9003</v>
      </c>
      <c r="EU70" s="850" t="s">
        <v>1457</v>
      </c>
      <c r="EW70" s="851" t="s">
        <v>422</v>
      </c>
      <c r="EX70" s="825" t="s">
        <v>1378</v>
      </c>
      <c r="EY70" s="853"/>
      <c r="FB70" s="853"/>
      <c r="FH70" s="853"/>
      <c r="FK70" s="853"/>
      <c r="FQ70" s="853"/>
      <c r="FT70" s="853"/>
      <c r="FX70" s="853"/>
      <c r="FY70" s="853"/>
      <c r="FZ70" s="853"/>
      <c r="GC70" s="853"/>
      <c r="GF70" s="853"/>
      <c r="GI70" s="853"/>
      <c r="GO70" s="853"/>
      <c r="HA70" s="853"/>
      <c r="HB70" s="825">
        <v>20485</v>
      </c>
      <c r="HC70" s="825" t="s">
        <v>4458</v>
      </c>
      <c r="HD70" s="853"/>
      <c r="HG70" s="853"/>
      <c r="HJ70" s="853"/>
      <c r="HM70" s="853"/>
      <c r="HP70" s="853"/>
      <c r="HY70" s="853"/>
      <c r="IB70" s="853"/>
      <c r="IN70" s="853"/>
      <c r="IQ70" s="853"/>
      <c r="IT70" s="853"/>
      <c r="JF70" s="853"/>
      <c r="JL70" s="853"/>
      <c r="JR70" s="853"/>
      <c r="JU70" s="853"/>
      <c r="MP70" s="854">
        <v>320</v>
      </c>
      <c r="MQ70" s="825" t="s">
        <v>9297</v>
      </c>
      <c r="MS70" s="854">
        <v>312</v>
      </c>
      <c r="MT70" s="825" t="s">
        <v>8170</v>
      </c>
    </row>
    <row r="71" spans="5:358">
      <c r="E71" s="851" t="s">
        <v>512</v>
      </c>
      <c r="F71" s="825" t="s">
        <v>1382</v>
      </c>
      <c r="G71" s="853"/>
      <c r="J71" s="853"/>
      <c r="P71" s="853"/>
      <c r="S71" s="853"/>
      <c r="Y71" s="853"/>
      <c r="AB71" s="853"/>
      <c r="AF71" s="853"/>
      <c r="AG71" s="853"/>
      <c r="AH71" s="853"/>
      <c r="AI71" s="825">
        <v>11383</v>
      </c>
      <c r="AJ71" s="825" t="s">
        <v>4718</v>
      </c>
      <c r="AK71" s="853"/>
      <c r="AN71" s="853"/>
      <c r="AW71" s="853"/>
      <c r="BI71" s="853"/>
      <c r="BJ71" s="825">
        <v>20486</v>
      </c>
      <c r="BK71" s="825" t="s">
        <v>3590</v>
      </c>
      <c r="BL71" s="853"/>
      <c r="BO71" s="853"/>
      <c r="BR71" s="853"/>
      <c r="BS71" s="825">
        <v>23561</v>
      </c>
      <c r="BT71" s="825" t="s">
        <v>6563</v>
      </c>
      <c r="BU71" s="853"/>
      <c r="BX71" s="853"/>
      <c r="CE71" s="825">
        <v>27361</v>
      </c>
      <c r="CF71" s="825" t="s">
        <v>373</v>
      </c>
      <c r="CG71" s="853"/>
      <c r="CJ71" s="853"/>
      <c r="CY71" s="853"/>
      <c r="DB71" s="853"/>
      <c r="DN71" s="853"/>
      <c r="DR71" s="825">
        <v>40610</v>
      </c>
      <c r="DS71" s="825" t="s">
        <v>8526</v>
      </c>
      <c r="DT71" s="853"/>
      <c r="DZ71" s="853"/>
      <c r="EC71" s="853"/>
      <c r="EP71" s="854">
        <v>312</v>
      </c>
      <c r="EQ71" s="825" t="s">
        <v>8170</v>
      </c>
      <c r="ES71" s="850" t="s">
        <v>9700</v>
      </c>
      <c r="ET71" s="850" t="s">
        <v>3919</v>
      </c>
      <c r="EU71" s="850" t="s">
        <v>1474</v>
      </c>
      <c r="EW71" s="851" t="s">
        <v>1964</v>
      </c>
      <c r="EX71" s="825" t="s">
        <v>1524</v>
      </c>
      <c r="EY71" s="853"/>
      <c r="FB71" s="853"/>
      <c r="FH71" s="853"/>
      <c r="FK71" s="853"/>
      <c r="FQ71" s="853"/>
      <c r="FT71" s="853"/>
      <c r="FX71" s="853"/>
      <c r="FY71" s="853"/>
      <c r="FZ71" s="853"/>
      <c r="GC71" s="853"/>
      <c r="GF71" s="853"/>
      <c r="GO71" s="853"/>
      <c r="HA71" s="853"/>
      <c r="HB71" s="825">
        <v>20486</v>
      </c>
      <c r="HC71" s="825" t="s">
        <v>3590</v>
      </c>
      <c r="HD71" s="853"/>
      <c r="HG71" s="853"/>
      <c r="HJ71" s="853"/>
      <c r="HM71" s="853"/>
      <c r="HP71" s="853"/>
      <c r="HY71" s="853"/>
      <c r="IB71" s="853"/>
      <c r="IQ71" s="853"/>
      <c r="IT71" s="853"/>
      <c r="JF71" s="853"/>
      <c r="JL71" s="853"/>
      <c r="JR71" s="853"/>
      <c r="JU71" s="853"/>
      <c r="MP71" s="854">
        <v>312</v>
      </c>
      <c r="MQ71" s="825" t="s">
        <v>8170</v>
      </c>
      <c r="MS71" s="854">
        <v>316</v>
      </c>
      <c r="MT71" s="825" t="s">
        <v>5479</v>
      </c>
    </row>
    <row r="72" spans="5:358">
      <c r="E72" s="851" t="s">
        <v>1911</v>
      </c>
      <c r="F72" s="825" t="s">
        <v>1917</v>
      </c>
      <c r="G72" s="853"/>
      <c r="J72" s="853"/>
      <c r="P72" s="853"/>
      <c r="S72" s="853"/>
      <c r="Y72" s="853"/>
      <c r="AB72" s="853"/>
      <c r="AF72" s="853"/>
      <c r="AG72" s="853"/>
      <c r="AH72" s="853"/>
      <c r="AI72" s="825">
        <v>11385</v>
      </c>
      <c r="AJ72" s="825" t="s">
        <v>2137</v>
      </c>
      <c r="AK72" s="853"/>
      <c r="AN72" s="853"/>
      <c r="AW72" s="853"/>
      <c r="BI72" s="853"/>
      <c r="BJ72" s="825">
        <v>20521</v>
      </c>
      <c r="BK72" s="825" t="s">
        <v>5290</v>
      </c>
      <c r="BL72" s="853"/>
      <c r="BO72" s="853"/>
      <c r="BR72" s="853"/>
      <c r="BS72" s="825">
        <v>23562</v>
      </c>
      <c r="BT72" s="825" t="s">
        <v>4740</v>
      </c>
      <c r="BU72" s="853"/>
      <c r="BX72" s="853"/>
      <c r="CE72" s="825">
        <v>27362</v>
      </c>
      <c r="CF72" s="825" t="s">
        <v>4525</v>
      </c>
      <c r="CG72" s="853"/>
      <c r="CJ72" s="853"/>
      <c r="CY72" s="853"/>
      <c r="DB72" s="853"/>
      <c r="DN72" s="853"/>
      <c r="DR72" s="825">
        <v>40621</v>
      </c>
      <c r="DS72" s="825" t="s">
        <v>1313</v>
      </c>
      <c r="DT72" s="853"/>
      <c r="DZ72" s="853"/>
      <c r="EC72" s="853"/>
      <c r="EP72" s="854">
        <v>316</v>
      </c>
      <c r="EQ72" s="825" t="s">
        <v>5479</v>
      </c>
      <c r="EW72" s="851" t="s">
        <v>1136</v>
      </c>
      <c r="EX72" s="825" t="s">
        <v>170</v>
      </c>
      <c r="EY72" s="853"/>
      <c r="FB72" s="853"/>
      <c r="FH72" s="853"/>
      <c r="FK72" s="853"/>
      <c r="FQ72" s="853"/>
      <c r="FT72" s="853"/>
      <c r="FX72" s="853"/>
      <c r="FY72" s="853"/>
      <c r="FZ72" s="853"/>
      <c r="GC72" s="853"/>
      <c r="GF72" s="853"/>
      <c r="GO72" s="853"/>
      <c r="HA72" s="853"/>
      <c r="HB72" s="825">
        <v>20521</v>
      </c>
      <c r="HC72" s="825" t="s">
        <v>5290</v>
      </c>
      <c r="HD72" s="853"/>
      <c r="HG72" s="853"/>
      <c r="HJ72" s="853"/>
      <c r="HM72" s="853"/>
      <c r="HP72" s="853"/>
      <c r="HY72" s="853"/>
      <c r="IB72" s="853"/>
      <c r="IQ72" s="853"/>
      <c r="IT72" s="853"/>
      <c r="JF72" s="853"/>
      <c r="JL72" s="853"/>
      <c r="JR72" s="853"/>
      <c r="JU72" s="853"/>
      <c r="MP72" s="854">
        <v>316</v>
      </c>
      <c r="MQ72" s="825" t="s">
        <v>5479</v>
      </c>
      <c r="MS72" s="854">
        <v>414</v>
      </c>
      <c r="MT72" s="825" t="s">
        <v>1142</v>
      </c>
    </row>
    <row r="73" spans="5:358">
      <c r="E73" s="851" t="s">
        <v>1922</v>
      </c>
      <c r="F73" s="825" t="s">
        <v>1924</v>
      </c>
      <c r="G73" s="853"/>
      <c r="J73" s="853"/>
      <c r="P73" s="853"/>
      <c r="S73" s="853"/>
      <c r="Y73" s="853"/>
      <c r="AB73" s="853"/>
      <c r="AF73" s="853"/>
      <c r="AG73" s="853"/>
      <c r="AH73" s="853"/>
      <c r="AI73" s="825">
        <v>11408</v>
      </c>
      <c r="AJ73" s="825" t="s">
        <v>4467</v>
      </c>
      <c r="AK73" s="853"/>
      <c r="AN73" s="853"/>
      <c r="AW73" s="853"/>
      <c r="BI73" s="853"/>
      <c r="BJ73" s="825">
        <v>20541</v>
      </c>
      <c r="BK73" s="825" t="s">
        <v>5425</v>
      </c>
      <c r="BL73" s="853"/>
      <c r="BO73" s="853"/>
      <c r="BR73" s="853"/>
      <c r="BS73" s="825">
        <v>23563</v>
      </c>
      <c r="BT73" s="825" t="s">
        <v>949</v>
      </c>
      <c r="BU73" s="853"/>
      <c r="BX73" s="853"/>
      <c r="CE73" s="825">
        <v>27366</v>
      </c>
      <c r="CF73" s="825" t="s">
        <v>7110</v>
      </c>
      <c r="CG73" s="853"/>
      <c r="CJ73" s="853"/>
      <c r="CY73" s="853"/>
      <c r="DB73" s="853"/>
      <c r="DN73" s="853"/>
      <c r="DR73" s="825">
        <v>40625</v>
      </c>
      <c r="DS73" s="825" t="s">
        <v>8532</v>
      </c>
      <c r="DT73" s="853"/>
      <c r="DZ73" s="853"/>
      <c r="EC73" s="853"/>
      <c r="EP73" s="854">
        <v>414</v>
      </c>
      <c r="EQ73" s="825" t="s">
        <v>1142</v>
      </c>
      <c r="EW73" s="851" t="s">
        <v>107</v>
      </c>
      <c r="EX73" s="825" t="s">
        <v>1965</v>
      </c>
      <c r="EY73" s="853"/>
      <c r="FB73" s="853"/>
      <c r="FH73" s="853"/>
      <c r="FK73" s="853"/>
      <c r="FQ73" s="853"/>
      <c r="FT73" s="853"/>
      <c r="FX73" s="853"/>
      <c r="FY73" s="853"/>
      <c r="FZ73" s="853"/>
      <c r="GC73" s="853"/>
      <c r="GF73" s="853"/>
      <c r="GO73" s="853"/>
      <c r="HA73" s="853"/>
      <c r="HB73" s="825">
        <v>20541</v>
      </c>
      <c r="HC73" s="825" t="s">
        <v>5425</v>
      </c>
      <c r="HD73" s="853"/>
      <c r="HG73" s="853"/>
      <c r="HJ73" s="853"/>
      <c r="HM73" s="853"/>
      <c r="HP73" s="853"/>
      <c r="HY73" s="853"/>
      <c r="IB73" s="853"/>
      <c r="IQ73" s="853"/>
      <c r="IT73" s="853"/>
      <c r="JF73" s="853"/>
      <c r="JL73" s="853"/>
      <c r="JR73" s="853"/>
      <c r="JU73" s="853"/>
      <c r="MP73" s="854">
        <v>414</v>
      </c>
      <c r="MQ73" s="825" t="s">
        <v>1142</v>
      </c>
      <c r="MS73" s="854">
        <v>184</v>
      </c>
      <c r="MT73" s="825" t="s">
        <v>1428</v>
      </c>
    </row>
    <row r="74" spans="5:358">
      <c r="E74" s="851" t="s">
        <v>696</v>
      </c>
      <c r="F74" s="825" t="s">
        <v>408</v>
      </c>
      <c r="G74" s="853"/>
      <c r="J74" s="853"/>
      <c r="P74" s="853"/>
      <c r="S74" s="853"/>
      <c r="Y74" s="853"/>
      <c r="AB74" s="853"/>
      <c r="AF74" s="853"/>
      <c r="AG74" s="853"/>
      <c r="AH74" s="853"/>
      <c r="AI74" s="825">
        <v>11442</v>
      </c>
      <c r="AJ74" s="825" t="s">
        <v>4744</v>
      </c>
      <c r="AK74" s="853"/>
      <c r="AN74" s="853"/>
      <c r="AW74" s="853"/>
      <c r="BI74" s="853"/>
      <c r="BJ74" s="825">
        <v>20543</v>
      </c>
      <c r="BK74" s="825" t="s">
        <v>3271</v>
      </c>
      <c r="BL74" s="853"/>
      <c r="BO74" s="853"/>
      <c r="BR74" s="853"/>
      <c r="BU74" s="853"/>
      <c r="BX74" s="853"/>
      <c r="CE74" s="825">
        <v>27381</v>
      </c>
      <c r="CF74" s="825" t="s">
        <v>7116</v>
      </c>
      <c r="CG74" s="853"/>
      <c r="CJ74" s="853"/>
      <c r="CY74" s="853"/>
      <c r="DB74" s="853"/>
      <c r="DN74" s="853"/>
      <c r="DR74" s="825">
        <v>40642</v>
      </c>
      <c r="DS74" s="825" t="s">
        <v>1007</v>
      </c>
      <c r="DT74" s="853"/>
      <c r="DZ74" s="853"/>
      <c r="EC74" s="853"/>
      <c r="EP74" s="854">
        <v>184</v>
      </c>
      <c r="EQ74" s="825" t="s">
        <v>1428</v>
      </c>
      <c r="EW74" s="851" t="s">
        <v>1963</v>
      </c>
      <c r="EX74" s="825" t="s">
        <v>720</v>
      </c>
      <c r="EY74" s="853"/>
      <c r="FB74" s="853"/>
      <c r="FH74" s="853"/>
      <c r="FK74" s="853"/>
      <c r="FQ74" s="853"/>
      <c r="FT74" s="853"/>
      <c r="FX74" s="853"/>
      <c r="FY74" s="853"/>
      <c r="FZ74" s="853"/>
      <c r="GC74" s="853"/>
      <c r="GF74" s="853"/>
      <c r="GO74" s="853"/>
      <c r="HA74" s="853"/>
      <c r="HB74" s="825">
        <v>20543</v>
      </c>
      <c r="HC74" s="825" t="s">
        <v>3271</v>
      </c>
      <c r="HD74" s="853"/>
      <c r="HG74" s="853"/>
      <c r="HJ74" s="853"/>
      <c r="HM74" s="853"/>
      <c r="HP74" s="853"/>
      <c r="HY74" s="853"/>
      <c r="IB74" s="853"/>
      <c r="IQ74" s="853"/>
      <c r="IT74" s="853"/>
      <c r="JF74" s="853"/>
      <c r="JL74" s="853"/>
      <c r="JR74" s="853"/>
      <c r="JU74" s="853"/>
      <c r="MP74" s="854">
        <v>184</v>
      </c>
      <c r="MQ74" s="825" t="s">
        <v>1428</v>
      </c>
      <c r="MS74" s="854">
        <v>304</v>
      </c>
      <c r="MT74" s="825" t="s">
        <v>3245</v>
      </c>
    </row>
    <row r="75" spans="5:358">
      <c r="E75" s="851" t="s">
        <v>1930</v>
      </c>
      <c r="F75" s="825" t="s">
        <v>930</v>
      </c>
      <c r="G75" s="853"/>
      <c r="J75" s="853"/>
      <c r="P75" s="853"/>
      <c r="S75" s="853"/>
      <c r="Y75" s="853"/>
      <c r="AB75" s="853"/>
      <c r="AF75" s="853"/>
      <c r="AG75" s="853"/>
      <c r="AH75" s="853"/>
      <c r="AI75" s="825">
        <v>11464</v>
      </c>
      <c r="AJ75" s="825" t="s">
        <v>4757</v>
      </c>
      <c r="AK75" s="853"/>
      <c r="AN75" s="853"/>
      <c r="AW75" s="853"/>
      <c r="BI75" s="853"/>
      <c r="BJ75" s="825">
        <v>20561</v>
      </c>
      <c r="BK75" s="825" t="s">
        <v>2141</v>
      </c>
      <c r="BL75" s="853"/>
      <c r="BO75" s="853"/>
      <c r="BR75" s="853"/>
      <c r="BU75" s="853"/>
      <c r="BX75" s="853"/>
      <c r="CE75" s="825">
        <v>27382</v>
      </c>
      <c r="CF75" s="825" t="s">
        <v>1908</v>
      </c>
      <c r="CG75" s="853"/>
      <c r="CJ75" s="853"/>
      <c r="CY75" s="853"/>
      <c r="DB75" s="853"/>
      <c r="DN75" s="853"/>
      <c r="DR75" s="825">
        <v>40646</v>
      </c>
      <c r="DS75" s="825" t="s">
        <v>8537</v>
      </c>
      <c r="DT75" s="853"/>
      <c r="DZ75" s="853"/>
      <c r="EC75" s="853"/>
      <c r="EP75" s="854">
        <v>304</v>
      </c>
      <c r="EQ75" s="825" t="s">
        <v>3245</v>
      </c>
      <c r="EW75" s="851" t="s">
        <v>1723</v>
      </c>
      <c r="EX75" s="825" t="s">
        <v>1966</v>
      </c>
      <c r="EY75" s="853"/>
      <c r="FB75" s="853"/>
      <c r="FH75" s="853"/>
      <c r="FK75" s="853"/>
      <c r="FQ75" s="853"/>
      <c r="FT75" s="853"/>
      <c r="FX75" s="853"/>
      <c r="FY75" s="853"/>
      <c r="FZ75" s="853"/>
      <c r="GC75" s="853"/>
      <c r="GF75" s="853"/>
      <c r="GO75" s="853"/>
      <c r="HA75" s="853"/>
      <c r="HB75" s="825">
        <v>20561</v>
      </c>
      <c r="HC75" s="825" t="s">
        <v>2141</v>
      </c>
      <c r="HD75" s="853"/>
      <c r="HG75" s="853"/>
      <c r="HJ75" s="853"/>
      <c r="HM75" s="853"/>
      <c r="HP75" s="853"/>
      <c r="HY75" s="853"/>
      <c r="IB75" s="853"/>
      <c r="IQ75" s="853"/>
      <c r="IT75" s="853"/>
      <c r="JF75" s="853"/>
      <c r="JL75" s="853"/>
      <c r="JR75" s="853"/>
      <c r="JU75" s="853"/>
      <c r="MP75" s="854">
        <v>304</v>
      </c>
      <c r="MQ75" s="825" t="s">
        <v>3245</v>
      </c>
      <c r="MS75" s="854">
        <v>162</v>
      </c>
      <c r="MT75" s="825" t="s">
        <v>9298</v>
      </c>
    </row>
    <row r="76" spans="5:358">
      <c r="E76" s="851" t="s">
        <v>1938</v>
      </c>
      <c r="F76" s="825" t="s">
        <v>1419</v>
      </c>
      <c r="G76" s="853"/>
      <c r="J76" s="853"/>
      <c r="P76" s="853"/>
      <c r="S76" s="853"/>
      <c r="Y76" s="853"/>
      <c r="AB76" s="853"/>
      <c r="AF76" s="853"/>
      <c r="AG76" s="853"/>
      <c r="AH76" s="853"/>
      <c r="AI76" s="825">
        <v>11465</v>
      </c>
      <c r="AJ76" s="825" t="s">
        <v>4758</v>
      </c>
      <c r="AK76" s="853"/>
      <c r="AN76" s="853"/>
      <c r="AW76" s="853"/>
      <c r="BI76" s="853"/>
      <c r="BJ76" s="825">
        <v>20562</v>
      </c>
      <c r="BK76" s="825" t="s">
        <v>5752</v>
      </c>
      <c r="BL76" s="853"/>
      <c r="BO76" s="853"/>
      <c r="BR76" s="853"/>
      <c r="BU76" s="853"/>
      <c r="BX76" s="853"/>
      <c r="CE76" s="825">
        <v>27383</v>
      </c>
      <c r="CF76" s="825" t="s">
        <v>5259</v>
      </c>
      <c r="CG76" s="853"/>
      <c r="CJ76" s="853"/>
      <c r="CY76" s="853"/>
      <c r="DB76" s="853"/>
      <c r="DN76" s="853"/>
      <c r="DR76" s="825">
        <v>40647</v>
      </c>
      <c r="DS76" s="825" t="s">
        <v>4551</v>
      </c>
      <c r="DT76" s="853"/>
      <c r="DZ76" s="853"/>
      <c r="EC76" s="853"/>
      <c r="EP76" s="854">
        <v>162</v>
      </c>
      <c r="EQ76" s="825" t="s">
        <v>9298</v>
      </c>
      <c r="EW76" s="851" t="s">
        <v>43</v>
      </c>
      <c r="EX76" s="825" t="s">
        <v>1347</v>
      </c>
      <c r="EY76" s="853"/>
      <c r="FB76" s="853"/>
      <c r="FH76" s="853"/>
      <c r="FK76" s="853"/>
      <c r="FQ76" s="853"/>
      <c r="FT76" s="853"/>
      <c r="FX76" s="853"/>
      <c r="FY76" s="853"/>
      <c r="FZ76" s="853"/>
      <c r="GC76" s="853"/>
      <c r="GF76" s="853"/>
      <c r="GO76" s="853"/>
      <c r="HA76" s="853"/>
      <c r="HB76" s="825">
        <v>20562</v>
      </c>
      <c r="HC76" s="825" t="s">
        <v>5752</v>
      </c>
      <c r="HD76" s="853"/>
      <c r="HG76" s="853"/>
      <c r="HJ76" s="853"/>
      <c r="HM76" s="853"/>
      <c r="HP76" s="853"/>
      <c r="HY76" s="853"/>
      <c r="IB76" s="853"/>
      <c r="IQ76" s="853"/>
      <c r="IT76" s="853"/>
      <c r="JF76" s="853"/>
      <c r="JL76" s="853"/>
      <c r="JR76" s="853"/>
      <c r="JU76" s="853"/>
      <c r="MP76" s="854">
        <v>162</v>
      </c>
      <c r="MQ76" s="825" t="s">
        <v>9298</v>
      </c>
      <c r="MS76" s="854">
        <v>308</v>
      </c>
      <c r="MT76" s="825" t="s">
        <v>9299</v>
      </c>
    </row>
    <row r="77" spans="5:358">
      <c r="E77" s="851" t="s">
        <v>1942</v>
      </c>
      <c r="F77" s="825" t="s">
        <v>1950</v>
      </c>
      <c r="G77" s="853"/>
      <c r="P77" s="853"/>
      <c r="S77" s="853"/>
      <c r="Y77" s="853"/>
      <c r="AB77" s="853"/>
      <c r="AF77" s="853"/>
      <c r="AG77" s="853"/>
      <c r="AH77" s="853"/>
      <c r="AK77" s="853"/>
      <c r="AN77" s="853"/>
      <c r="AW77" s="853"/>
      <c r="BI77" s="853"/>
      <c r="BJ77" s="825">
        <v>20563</v>
      </c>
      <c r="BK77" s="825" t="s">
        <v>327</v>
      </c>
      <c r="BL77" s="853"/>
      <c r="BO77" s="853"/>
      <c r="BR77" s="853"/>
      <c r="BU77" s="853"/>
      <c r="BX77" s="853"/>
      <c r="CG77" s="853"/>
      <c r="CJ77" s="853"/>
      <c r="CY77" s="853"/>
      <c r="DB77" s="853"/>
      <c r="DN77" s="853"/>
      <c r="DT77" s="853"/>
      <c r="DZ77" s="853"/>
      <c r="EC77" s="853"/>
      <c r="EP77" s="854">
        <v>308</v>
      </c>
      <c r="EQ77" s="825" t="s">
        <v>9299</v>
      </c>
      <c r="EW77" s="851" t="s">
        <v>1747</v>
      </c>
      <c r="EX77" s="825" t="s">
        <v>1235</v>
      </c>
      <c r="EY77" s="853"/>
      <c r="FH77" s="853"/>
      <c r="FK77" s="853"/>
      <c r="FQ77" s="853"/>
      <c r="FT77" s="853"/>
      <c r="FX77" s="853"/>
      <c r="FY77" s="853"/>
      <c r="FZ77" s="853"/>
      <c r="GC77" s="853"/>
      <c r="GF77" s="853"/>
      <c r="GO77" s="853"/>
      <c r="HA77" s="853"/>
      <c r="HB77" s="825">
        <v>20563</v>
      </c>
      <c r="HC77" s="825" t="s">
        <v>327</v>
      </c>
      <c r="HD77" s="853"/>
      <c r="HG77" s="853"/>
      <c r="HJ77" s="853"/>
      <c r="HM77" s="853"/>
      <c r="HP77" s="853"/>
      <c r="HY77" s="853"/>
      <c r="IB77" s="853"/>
      <c r="IQ77" s="853"/>
      <c r="IT77" s="853"/>
      <c r="JF77" s="853"/>
      <c r="JL77" s="853"/>
      <c r="JR77" s="853"/>
      <c r="JU77" s="853"/>
      <c r="MP77" s="854">
        <v>308</v>
      </c>
      <c r="MQ77" s="825" t="s">
        <v>9299</v>
      </c>
      <c r="MS77" s="854">
        <v>191</v>
      </c>
      <c r="MT77" s="825" t="s">
        <v>5256</v>
      </c>
    </row>
    <row r="78" spans="5:358">
      <c r="E78" s="851" t="s">
        <v>1951</v>
      </c>
      <c r="F78" s="825" t="s">
        <v>1952</v>
      </c>
      <c r="G78" s="853"/>
      <c r="P78" s="853"/>
      <c r="S78" s="853"/>
      <c r="Y78" s="853"/>
      <c r="AB78" s="853"/>
      <c r="AF78" s="853"/>
      <c r="AG78" s="853"/>
      <c r="AH78" s="853"/>
      <c r="AK78" s="853"/>
      <c r="AN78" s="853"/>
      <c r="AW78" s="853"/>
      <c r="BI78" s="853"/>
      <c r="BJ78" s="825">
        <v>20583</v>
      </c>
      <c r="BK78" s="825" t="s">
        <v>3397</v>
      </c>
      <c r="BL78" s="853"/>
      <c r="BO78" s="853"/>
      <c r="BR78" s="853"/>
      <c r="BU78" s="853"/>
      <c r="BX78" s="853"/>
      <c r="CG78" s="853"/>
      <c r="CJ78" s="853"/>
      <c r="CY78" s="853"/>
      <c r="DB78" s="853"/>
      <c r="DN78" s="853"/>
      <c r="DT78" s="853"/>
      <c r="DZ78" s="853"/>
      <c r="EC78" s="853"/>
      <c r="EP78" s="854">
        <v>191</v>
      </c>
      <c r="EQ78" s="825" t="s">
        <v>5256</v>
      </c>
      <c r="EW78" s="851" t="s">
        <v>1988</v>
      </c>
      <c r="EX78" s="825" t="s">
        <v>1720</v>
      </c>
      <c r="EY78" s="853"/>
      <c r="FH78" s="853"/>
      <c r="FK78" s="853"/>
      <c r="FQ78" s="853"/>
      <c r="FT78" s="853"/>
      <c r="FX78" s="853"/>
      <c r="FY78" s="853"/>
      <c r="FZ78" s="853"/>
      <c r="GC78" s="853"/>
      <c r="GF78" s="853"/>
      <c r="GO78" s="853"/>
      <c r="HA78" s="853"/>
      <c r="HB78" s="825">
        <v>20583</v>
      </c>
      <c r="HC78" s="825" t="s">
        <v>3397</v>
      </c>
      <c r="HD78" s="853"/>
      <c r="HG78" s="853"/>
      <c r="HJ78" s="853"/>
      <c r="HM78" s="853"/>
      <c r="HP78" s="853"/>
      <c r="HY78" s="853"/>
      <c r="IB78" s="853"/>
      <c r="IQ78" s="853"/>
      <c r="IT78" s="853"/>
      <c r="JF78" s="853"/>
      <c r="JL78" s="853"/>
      <c r="JR78" s="853"/>
      <c r="JU78" s="853"/>
      <c r="MP78" s="854">
        <v>191</v>
      </c>
      <c r="MQ78" s="825" t="s">
        <v>5256</v>
      </c>
      <c r="MS78" s="854">
        <v>136</v>
      </c>
      <c r="MT78" s="825" t="s">
        <v>9300</v>
      </c>
    </row>
    <row r="79" spans="5:358">
      <c r="E79" s="851" t="s">
        <v>1954</v>
      </c>
      <c r="F79" s="825" t="s">
        <v>1107</v>
      </c>
      <c r="G79" s="853"/>
      <c r="P79" s="853"/>
      <c r="S79" s="853"/>
      <c r="Y79" s="853"/>
      <c r="AB79" s="853"/>
      <c r="AK79" s="853"/>
      <c r="AN79" s="853"/>
      <c r="AW79" s="853"/>
      <c r="BJ79" s="825">
        <v>20588</v>
      </c>
      <c r="BK79" s="825" t="s">
        <v>479</v>
      </c>
      <c r="BL79" s="853"/>
      <c r="BO79" s="853"/>
      <c r="BR79" s="853"/>
      <c r="BU79" s="853"/>
      <c r="BX79" s="853"/>
      <c r="CJ79" s="853"/>
      <c r="CY79" s="853"/>
      <c r="DB79" s="853"/>
      <c r="DN79" s="853"/>
      <c r="DT79" s="853"/>
      <c r="DZ79" s="853"/>
      <c r="EC79" s="853"/>
      <c r="EP79" s="854">
        <v>136</v>
      </c>
      <c r="EQ79" s="825" t="s">
        <v>9300</v>
      </c>
      <c r="EW79" s="851" t="s">
        <v>1990</v>
      </c>
      <c r="EX79" s="825" t="s">
        <v>1688</v>
      </c>
      <c r="EY79" s="853"/>
      <c r="FH79" s="853"/>
      <c r="FK79" s="853"/>
      <c r="FQ79" s="853"/>
      <c r="FT79" s="853"/>
      <c r="GC79" s="853"/>
      <c r="GF79" s="853"/>
      <c r="GO79" s="853"/>
      <c r="HB79" s="825">
        <v>20588</v>
      </c>
      <c r="HC79" s="825" t="s">
        <v>479</v>
      </c>
      <c r="HD79" s="853"/>
      <c r="HG79" s="853"/>
      <c r="HJ79" s="853"/>
      <c r="HM79" s="853"/>
      <c r="HP79" s="853"/>
      <c r="IB79" s="853"/>
      <c r="IQ79" s="853"/>
      <c r="IT79" s="853"/>
      <c r="JF79" s="853"/>
      <c r="JL79" s="853"/>
      <c r="JR79" s="853"/>
      <c r="JU79" s="853"/>
      <c r="MP79" s="854">
        <v>136</v>
      </c>
      <c r="MQ79" s="825" t="s">
        <v>9300</v>
      </c>
      <c r="MS79" s="854">
        <v>404</v>
      </c>
      <c r="MT79" s="825" t="s">
        <v>9301</v>
      </c>
    </row>
    <row r="80" spans="5:358">
      <c r="E80" s="851" t="s">
        <v>422</v>
      </c>
      <c r="F80" s="825" t="s">
        <v>1378</v>
      </c>
      <c r="G80" s="853"/>
      <c r="P80" s="853"/>
      <c r="S80" s="853"/>
      <c r="Y80" s="853"/>
      <c r="AB80" s="853"/>
      <c r="AK80" s="853"/>
      <c r="AN80" s="853"/>
      <c r="AW80" s="853"/>
      <c r="BJ80" s="825">
        <v>20590</v>
      </c>
      <c r="BK80" s="825" t="s">
        <v>6122</v>
      </c>
      <c r="BL80" s="853"/>
      <c r="BO80" s="853"/>
      <c r="BR80" s="853"/>
      <c r="BU80" s="853"/>
      <c r="CJ80" s="853"/>
      <c r="CY80" s="853"/>
      <c r="DB80" s="853"/>
      <c r="DN80" s="853"/>
      <c r="DT80" s="853"/>
      <c r="DZ80" s="853"/>
      <c r="EC80" s="853"/>
      <c r="EP80" s="854">
        <v>404</v>
      </c>
      <c r="EQ80" s="825" t="s">
        <v>9301</v>
      </c>
      <c r="EW80" s="851" t="s">
        <v>791</v>
      </c>
      <c r="EX80" s="825" t="s">
        <v>1653</v>
      </c>
      <c r="EY80" s="853"/>
      <c r="FH80" s="853"/>
      <c r="FK80" s="853"/>
      <c r="FQ80" s="853"/>
      <c r="FT80" s="853"/>
      <c r="GC80" s="853"/>
      <c r="GF80" s="853"/>
      <c r="GO80" s="853"/>
      <c r="HB80" s="825">
        <v>20590</v>
      </c>
      <c r="HC80" s="825" t="s">
        <v>6122</v>
      </c>
      <c r="HD80" s="853"/>
      <c r="HG80" s="853"/>
      <c r="HJ80" s="853"/>
      <c r="HM80" s="853"/>
      <c r="IB80" s="853"/>
      <c r="IQ80" s="853"/>
      <c r="IT80" s="853"/>
      <c r="JF80" s="853"/>
      <c r="JL80" s="853"/>
      <c r="JR80" s="853"/>
      <c r="JU80" s="853"/>
      <c r="MP80" s="854">
        <v>404</v>
      </c>
      <c r="MQ80" s="825" t="s">
        <v>9301</v>
      </c>
      <c r="MS80" s="854">
        <v>384</v>
      </c>
      <c r="MT80" s="825" t="s">
        <v>6795</v>
      </c>
    </row>
    <row r="81" spans="5:358">
      <c r="E81" s="851" t="s">
        <v>1964</v>
      </c>
      <c r="F81" s="825" t="s">
        <v>1524</v>
      </c>
      <c r="G81" s="853"/>
      <c r="P81" s="853"/>
      <c r="S81" s="853"/>
      <c r="Y81" s="853"/>
      <c r="AB81" s="853"/>
      <c r="AK81" s="853"/>
      <c r="AN81" s="853"/>
      <c r="AW81" s="853"/>
      <c r="BJ81" s="825">
        <v>20602</v>
      </c>
      <c r="BK81" s="825" t="s">
        <v>6124</v>
      </c>
      <c r="BL81" s="853"/>
      <c r="BO81" s="853"/>
      <c r="BR81" s="853"/>
      <c r="BU81" s="853"/>
      <c r="CJ81" s="853"/>
      <c r="CY81" s="853"/>
      <c r="DB81" s="853"/>
      <c r="DN81" s="853"/>
      <c r="DT81" s="853"/>
      <c r="DZ81" s="853"/>
      <c r="EC81" s="853"/>
      <c r="EP81" s="854">
        <v>384</v>
      </c>
      <c r="EQ81" s="825" t="s">
        <v>6795</v>
      </c>
      <c r="EW81" s="851" t="s">
        <v>1203</v>
      </c>
      <c r="EX81" s="825" t="s">
        <v>1038</v>
      </c>
      <c r="EY81" s="853"/>
      <c r="FH81" s="853"/>
      <c r="FK81" s="853"/>
      <c r="FQ81" s="853"/>
      <c r="FT81" s="853"/>
      <c r="GC81" s="853"/>
      <c r="GF81" s="853"/>
      <c r="GO81" s="853"/>
      <c r="HB81" s="825">
        <v>20602</v>
      </c>
      <c r="HC81" s="825" t="s">
        <v>6124</v>
      </c>
      <c r="HD81" s="853"/>
      <c r="HG81" s="853"/>
      <c r="HJ81" s="853"/>
      <c r="HM81" s="853"/>
      <c r="IB81" s="853"/>
      <c r="IQ81" s="853"/>
      <c r="IT81" s="853"/>
      <c r="JF81" s="853"/>
      <c r="JL81" s="853"/>
      <c r="JR81" s="853"/>
      <c r="JU81" s="853"/>
      <c r="MP81" s="854">
        <v>384</v>
      </c>
      <c r="MQ81" s="825" t="s">
        <v>6795</v>
      </c>
      <c r="MS81" s="854">
        <v>166</v>
      </c>
      <c r="MT81" s="825" t="s">
        <v>9303</v>
      </c>
    </row>
    <row r="82" spans="5:358">
      <c r="E82" s="851" t="s">
        <v>1136</v>
      </c>
      <c r="F82" s="825" t="s">
        <v>170</v>
      </c>
      <c r="G82" s="853"/>
      <c r="P82" s="853"/>
      <c r="S82" s="853"/>
      <c r="Y82" s="853"/>
      <c r="AB82" s="853"/>
      <c r="AK82" s="853"/>
      <c r="AN82" s="853"/>
      <c r="AW82" s="853"/>
      <c r="BL82" s="853"/>
      <c r="BO82" s="853"/>
      <c r="BR82" s="853"/>
      <c r="BU82" s="853"/>
      <c r="CJ82" s="853"/>
      <c r="CY82" s="853"/>
      <c r="DB82" s="853"/>
      <c r="DT82" s="853"/>
      <c r="DZ82" s="853"/>
      <c r="EC82" s="853"/>
      <c r="EP82" s="854">
        <v>166</v>
      </c>
      <c r="EQ82" s="825" t="s">
        <v>9303</v>
      </c>
      <c r="EW82" s="851" t="s">
        <v>185</v>
      </c>
      <c r="EX82" s="825" t="s">
        <v>1993</v>
      </c>
      <c r="EY82" s="853"/>
      <c r="FH82" s="853"/>
      <c r="FK82" s="853"/>
      <c r="FQ82" s="853"/>
      <c r="FT82" s="853"/>
      <c r="GC82" s="853"/>
      <c r="GF82" s="853"/>
      <c r="GO82" s="853"/>
      <c r="HD82" s="853"/>
      <c r="HG82" s="853"/>
      <c r="HJ82" s="853"/>
      <c r="HM82" s="853"/>
      <c r="IB82" s="853"/>
      <c r="IQ82" s="853"/>
      <c r="IT82" s="853"/>
      <c r="JL82" s="853"/>
      <c r="JR82" s="853"/>
      <c r="JU82" s="853"/>
      <c r="MP82" s="854">
        <v>166</v>
      </c>
      <c r="MQ82" s="825" t="s">
        <v>9303</v>
      </c>
      <c r="MS82" s="854">
        <v>188</v>
      </c>
      <c r="MT82" s="825" t="s">
        <v>9304</v>
      </c>
    </row>
    <row r="83" spans="5:358">
      <c r="E83" s="851" t="s">
        <v>107</v>
      </c>
      <c r="F83" s="825" t="s">
        <v>1965</v>
      </c>
      <c r="G83" s="853"/>
      <c r="P83" s="853"/>
      <c r="Y83" s="853"/>
      <c r="AB83" s="853"/>
      <c r="AK83" s="853"/>
      <c r="AN83" s="853"/>
      <c r="AW83" s="853"/>
      <c r="BL83" s="853"/>
      <c r="BO83" s="853"/>
      <c r="BR83" s="853"/>
      <c r="BU83" s="853"/>
      <c r="CJ83" s="853"/>
      <c r="CY83" s="853"/>
      <c r="DB83" s="853"/>
      <c r="DT83" s="853"/>
      <c r="DZ83" s="853"/>
      <c r="EC83" s="853"/>
      <c r="EP83" s="854">
        <v>188</v>
      </c>
      <c r="EQ83" s="825" t="s">
        <v>9304</v>
      </c>
      <c r="EW83" s="851" t="s">
        <v>180</v>
      </c>
      <c r="EX83" s="825" t="s">
        <v>1994</v>
      </c>
      <c r="EY83" s="853"/>
      <c r="FH83" s="853"/>
      <c r="FQ83" s="853"/>
      <c r="FT83" s="853"/>
      <c r="GC83" s="853"/>
      <c r="GF83" s="853"/>
      <c r="GO83" s="853"/>
      <c r="HD83" s="853"/>
      <c r="HG83" s="853"/>
      <c r="HJ83" s="853"/>
      <c r="HM83" s="853"/>
      <c r="IB83" s="853"/>
      <c r="IQ83" s="853"/>
      <c r="IT83" s="853"/>
      <c r="JL83" s="853"/>
      <c r="JR83" s="853"/>
      <c r="JU83" s="853"/>
      <c r="MP83" s="854">
        <v>188</v>
      </c>
      <c r="MQ83" s="825" t="s">
        <v>9304</v>
      </c>
      <c r="MS83" s="854">
        <v>174</v>
      </c>
      <c r="MT83" s="825" t="s">
        <v>9305</v>
      </c>
    </row>
    <row r="84" spans="5:358">
      <c r="E84" s="851" t="s">
        <v>1963</v>
      </c>
      <c r="F84" s="825" t="s">
        <v>720</v>
      </c>
      <c r="G84" s="853"/>
      <c r="P84" s="853"/>
      <c r="Y84" s="853"/>
      <c r="AB84" s="853"/>
      <c r="AK84" s="853"/>
      <c r="AN84" s="853"/>
      <c r="AW84" s="853"/>
      <c r="BL84" s="853"/>
      <c r="BO84" s="853"/>
      <c r="BR84" s="853"/>
      <c r="BU84" s="853"/>
      <c r="CJ84" s="853"/>
      <c r="CY84" s="853"/>
      <c r="DB84" s="853"/>
      <c r="DT84" s="853"/>
      <c r="DZ84" s="853"/>
      <c r="EC84" s="853"/>
      <c r="EP84" s="854">
        <v>174</v>
      </c>
      <c r="EQ84" s="825" t="s">
        <v>9305</v>
      </c>
      <c r="EW84" s="851" t="s">
        <v>1581</v>
      </c>
      <c r="EX84" s="825" t="s">
        <v>857</v>
      </c>
      <c r="EY84" s="853"/>
      <c r="FH84" s="853"/>
      <c r="FQ84" s="853"/>
      <c r="FT84" s="853"/>
      <c r="GC84" s="853"/>
      <c r="GF84" s="853"/>
      <c r="GO84" s="853"/>
      <c r="HD84" s="853"/>
      <c r="HG84" s="853"/>
      <c r="HJ84" s="853"/>
      <c r="HM84" s="853"/>
      <c r="IB84" s="853"/>
      <c r="IQ84" s="853"/>
      <c r="IT84" s="853"/>
      <c r="JL84" s="853"/>
      <c r="JR84" s="853"/>
      <c r="JU84" s="853"/>
      <c r="MP84" s="854">
        <v>174</v>
      </c>
      <c r="MQ84" s="825" t="s">
        <v>9305</v>
      </c>
      <c r="MS84" s="854">
        <v>170</v>
      </c>
      <c r="MT84" s="825" t="s">
        <v>9306</v>
      </c>
    </row>
    <row r="85" spans="5:358">
      <c r="E85" s="851" t="s">
        <v>1723</v>
      </c>
      <c r="F85" s="825" t="s">
        <v>1966</v>
      </c>
      <c r="G85" s="853"/>
      <c r="P85" s="853"/>
      <c r="Y85" s="853"/>
      <c r="AB85" s="853"/>
      <c r="AK85" s="853"/>
      <c r="AN85" s="853"/>
      <c r="AW85" s="853"/>
      <c r="BL85" s="853"/>
      <c r="BO85" s="853"/>
      <c r="BR85" s="853"/>
      <c r="BU85" s="853"/>
      <c r="CJ85" s="853"/>
      <c r="CY85" s="853"/>
      <c r="DB85" s="853"/>
      <c r="DT85" s="853"/>
      <c r="DZ85" s="853"/>
      <c r="EC85" s="853"/>
      <c r="EP85" s="854">
        <v>170</v>
      </c>
      <c r="EQ85" s="825" t="s">
        <v>9306</v>
      </c>
      <c r="EW85" s="851" t="s">
        <v>1213</v>
      </c>
      <c r="EX85" s="825" t="s">
        <v>1173</v>
      </c>
      <c r="EY85" s="853"/>
      <c r="FH85" s="853"/>
      <c r="FQ85" s="853"/>
      <c r="FT85" s="853"/>
      <c r="GC85" s="853"/>
      <c r="GF85" s="853"/>
      <c r="GO85" s="853"/>
      <c r="HD85" s="853"/>
      <c r="HG85" s="853"/>
      <c r="HJ85" s="853"/>
      <c r="HM85" s="853"/>
      <c r="IB85" s="853"/>
      <c r="IQ85" s="853"/>
      <c r="IT85" s="853"/>
      <c r="JL85" s="853"/>
      <c r="JR85" s="853"/>
      <c r="JU85" s="853"/>
      <c r="MP85" s="854">
        <v>170</v>
      </c>
      <c r="MQ85" s="825" t="s">
        <v>9306</v>
      </c>
      <c r="MS85" s="854">
        <v>178</v>
      </c>
      <c r="MT85" s="825" t="s">
        <v>5551</v>
      </c>
    </row>
    <row r="86" spans="5:358">
      <c r="E86" s="851" t="s">
        <v>43</v>
      </c>
      <c r="F86" s="825" t="s">
        <v>1347</v>
      </c>
      <c r="G86" s="853"/>
      <c r="P86" s="853"/>
      <c r="Y86" s="853"/>
      <c r="AB86" s="853"/>
      <c r="AK86" s="853"/>
      <c r="AN86" s="853"/>
      <c r="AW86" s="853"/>
      <c r="BL86" s="853"/>
      <c r="BO86" s="853"/>
      <c r="BR86" s="853"/>
      <c r="BU86" s="853"/>
      <c r="CJ86" s="853"/>
      <c r="CY86" s="853"/>
      <c r="DB86" s="853"/>
      <c r="DT86" s="853"/>
      <c r="DZ86" s="853"/>
      <c r="EC86" s="853"/>
      <c r="EP86" s="854">
        <v>178</v>
      </c>
      <c r="EQ86" s="825" t="s">
        <v>5551</v>
      </c>
      <c r="EW86" s="851" t="s">
        <v>1756</v>
      </c>
      <c r="EX86" s="825" t="s">
        <v>1995</v>
      </c>
      <c r="EY86" s="853"/>
      <c r="FH86" s="853"/>
      <c r="FQ86" s="853"/>
      <c r="FT86" s="853"/>
      <c r="GC86" s="853"/>
      <c r="GF86" s="853"/>
      <c r="GO86" s="853"/>
      <c r="HD86" s="853"/>
      <c r="HG86" s="853"/>
      <c r="HJ86" s="853"/>
      <c r="HM86" s="853"/>
      <c r="IB86" s="853"/>
      <c r="IQ86" s="853"/>
      <c r="IT86" s="853"/>
      <c r="JL86" s="853"/>
      <c r="JR86" s="853"/>
      <c r="JU86" s="853"/>
      <c r="MP86" s="854">
        <v>178</v>
      </c>
      <c r="MQ86" s="825" t="s">
        <v>5551</v>
      </c>
      <c r="MS86" s="854">
        <v>180</v>
      </c>
      <c r="MT86" s="825" t="s">
        <v>9307</v>
      </c>
    </row>
    <row r="87" spans="5:358">
      <c r="E87" s="851" t="s">
        <v>1747</v>
      </c>
      <c r="F87" s="825" t="s">
        <v>1235</v>
      </c>
      <c r="G87" s="853"/>
      <c r="P87" s="853"/>
      <c r="Y87" s="853"/>
      <c r="AB87" s="853"/>
      <c r="AK87" s="853"/>
      <c r="AN87" s="853"/>
      <c r="AW87" s="853"/>
      <c r="BL87" s="853"/>
      <c r="BO87" s="853"/>
      <c r="BR87" s="853"/>
      <c r="BU87" s="853"/>
      <c r="CJ87" s="853"/>
      <c r="CY87" s="853"/>
      <c r="DB87" s="853"/>
      <c r="DT87" s="853"/>
      <c r="DZ87" s="853"/>
      <c r="EC87" s="853"/>
      <c r="EP87" s="854">
        <v>180</v>
      </c>
      <c r="EQ87" s="825" t="s">
        <v>9307</v>
      </c>
      <c r="EW87" s="851" t="s">
        <v>172</v>
      </c>
      <c r="EX87" s="825" t="s">
        <v>1987</v>
      </c>
      <c r="EY87" s="853"/>
      <c r="FH87" s="853"/>
      <c r="FQ87" s="853"/>
      <c r="FT87" s="853"/>
      <c r="GC87" s="853"/>
      <c r="GF87" s="853"/>
      <c r="GO87" s="853"/>
      <c r="HD87" s="853"/>
      <c r="HG87" s="853"/>
      <c r="HJ87" s="853"/>
      <c r="HM87" s="853"/>
      <c r="IB87" s="853"/>
      <c r="IQ87" s="853"/>
      <c r="IT87" s="853"/>
      <c r="JL87" s="853"/>
      <c r="JR87" s="853"/>
      <c r="JU87" s="853"/>
      <c r="MP87" s="854">
        <v>180</v>
      </c>
      <c r="MQ87" s="825" t="s">
        <v>9307</v>
      </c>
      <c r="MS87" s="854">
        <v>682</v>
      </c>
      <c r="MT87" s="825" t="s">
        <v>8149</v>
      </c>
    </row>
    <row r="88" spans="5:358">
      <c r="E88" s="851" t="s">
        <v>1988</v>
      </c>
      <c r="F88" s="825" t="s">
        <v>1720</v>
      </c>
      <c r="G88" s="853"/>
      <c r="Y88" s="853"/>
      <c r="AB88" s="853"/>
      <c r="AK88" s="853"/>
      <c r="AN88" s="853"/>
      <c r="AW88" s="853"/>
      <c r="BL88" s="853"/>
      <c r="BO88" s="853"/>
      <c r="BR88" s="853"/>
      <c r="BU88" s="853"/>
      <c r="CJ88" s="853"/>
      <c r="CY88" s="853"/>
      <c r="DB88" s="853"/>
      <c r="DT88" s="853"/>
      <c r="DZ88" s="853"/>
      <c r="EC88" s="853"/>
      <c r="EP88" s="854">
        <v>682</v>
      </c>
      <c r="EQ88" s="825" t="s">
        <v>8149</v>
      </c>
      <c r="EW88" s="851" t="s">
        <v>909</v>
      </c>
      <c r="EX88" s="825" t="s">
        <v>785</v>
      </c>
      <c r="EY88" s="853"/>
      <c r="FQ88" s="853"/>
      <c r="FT88" s="853"/>
      <c r="GC88" s="853"/>
      <c r="GF88" s="853"/>
      <c r="GO88" s="853"/>
      <c r="HD88" s="853"/>
      <c r="HG88" s="853"/>
      <c r="HJ88" s="853"/>
      <c r="HM88" s="853"/>
      <c r="IB88" s="853"/>
      <c r="IQ88" s="853"/>
      <c r="IT88" s="853"/>
      <c r="JL88" s="853"/>
      <c r="JR88" s="853"/>
      <c r="JU88" s="853"/>
      <c r="MP88" s="854">
        <v>682</v>
      </c>
      <c r="MQ88" s="825" t="s">
        <v>8149</v>
      </c>
      <c r="MS88" s="854">
        <v>239</v>
      </c>
      <c r="MT88" s="825" t="s">
        <v>8850</v>
      </c>
    </row>
    <row r="89" spans="5:358">
      <c r="E89" s="851" t="s">
        <v>1990</v>
      </c>
      <c r="F89" s="825" t="s">
        <v>1688</v>
      </c>
      <c r="G89" s="853"/>
      <c r="Y89" s="853"/>
      <c r="AB89" s="853"/>
      <c r="AK89" s="853"/>
      <c r="AN89" s="853"/>
      <c r="AW89" s="853"/>
      <c r="BL89" s="853"/>
      <c r="BO89" s="853"/>
      <c r="BR89" s="853"/>
      <c r="BU89" s="853"/>
      <c r="CJ89" s="853"/>
      <c r="CY89" s="853"/>
      <c r="DB89" s="853"/>
      <c r="DT89" s="853"/>
      <c r="DZ89" s="853"/>
      <c r="EC89" s="853"/>
      <c r="EP89" s="854">
        <v>239</v>
      </c>
      <c r="EQ89" s="825" t="s">
        <v>8850</v>
      </c>
      <c r="EW89" s="851" t="s">
        <v>1333</v>
      </c>
      <c r="EX89" s="825" t="s">
        <v>226</v>
      </c>
      <c r="EY89" s="853"/>
      <c r="FQ89" s="853"/>
      <c r="FT89" s="853"/>
      <c r="GC89" s="853"/>
      <c r="GF89" s="853"/>
      <c r="GO89" s="853"/>
      <c r="HD89" s="853"/>
      <c r="HG89" s="853"/>
      <c r="HJ89" s="853"/>
      <c r="HM89" s="853"/>
      <c r="IB89" s="853"/>
      <c r="IQ89" s="853"/>
      <c r="IT89" s="853"/>
      <c r="JL89" s="853"/>
      <c r="JR89" s="853"/>
      <c r="JU89" s="853"/>
      <c r="MP89" s="854">
        <v>239</v>
      </c>
      <c r="MQ89" s="825" t="s">
        <v>8850</v>
      </c>
      <c r="MS89" s="854">
        <v>882</v>
      </c>
      <c r="MT89" s="825" t="s">
        <v>1334</v>
      </c>
    </row>
    <row r="90" spans="5:358">
      <c r="E90" s="851" t="s">
        <v>791</v>
      </c>
      <c r="F90" s="825" t="s">
        <v>1653</v>
      </c>
      <c r="G90" s="853"/>
      <c r="Y90" s="853"/>
      <c r="AB90" s="853"/>
      <c r="AK90" s="853"/>
      <c r="AN90" s="853"/>
      <c r="AW90" s="853"/>
      <c r="BL90" s="853"/>
      <c r="BO90" s="853"/>
      <c r="BR90" s="853"/>
      <c r="BU90" s="853"/>
      <c r="CJ90" s="853"/>
      <c r="CY90" s="853"/>
      <c r="DB90" s="853"/>
      <c r="DT90" s="853"/>
      <c r="DZ90" s="853"/>
      <c r="EC90" s="853"/>
      <c r="EP90" s="854">
        <v>882</v>
      </c>
      <c r="EQ90" s="825" t="s">
        <v>1334</v>
      </c>
      <c r="EW90" s="851" t="s">
        <v>1998</v>
      </c>
      <c r="EX90" s="825" t="s">
        <v>2005</v>
      </c>
      <c r="EY90" s="853"/>
      <c r="FQ90" s="853"/>
      <c r="FT90" s="853"/>
      <c r="GC90" s="853"/>
      <c r="GF90" s="853"/>
      <c r="GO90" s="853"/>
      <c r="HD90" s="853"/>
      <c r="HG90" s="853"/>
      <c r="HJ90" s="853"/>
      <c r="HM90" s="853"/>
      <c r="IB90" s="853"/>
      <c r="IQ90" s="853"/>
      <c r="IT90" s="853"/>
      <c r="JL90" s="853"/>
      <c r="JR90" s="853"/>
      <c r="JU90" s="853"/>
      <c r="MP90" s="854">
        <v>882</v>
      </c>
      <c r="MQ90" s="825" t="s">
        <v>1334</v>
      </c>
      <c r="MS90" s="854">
        <v>678</v>
      </c>
      <c r="MT90" s="825" t="s">
        <v>9308</v>
      </c>
    </row>
    <row r="91" spans="5:358">
      <c r="E91" s="851" t="s">
        <v>1203</v>
      </c>
      <c r="F91" s="825" t="s">
        <v>1038</v>
      </c>
      <c r="G91" s="853"/>
      <c r="Y91" s="853"/>
      <c r="AB91" s="853"/>
      <c r="AK91" s="853"/>
      <c r="AN91" s="853"/>
      <c r="AW91" s="853"/>
      <c r="BL91" s="853"/>
      <c r="BO91" s="853"/>
      <c r="BR91" s="853"/>
      <c r="BU91" s="853"/>
      <c r="CJ91" s="853"/>
      <c r="CY91" s="853"/>
      <c r="DB91" s="853"/>
      <c r="DT91" s="853"/>
      <c r="EC91" s="853"/>
      <c r="EP91" s="854">
        <v>678</v>
      </c>
      <c r="EQ91" s="825" t="s">
        <v>9308</v>
      </c>
      <c r="EW91" s="851" t="s">
        <v>2008</v>
      </c>
      <c r="EX91" s="825" t="s">
        <v>2013</v>
      </c>
      <c r="EY91" s="853"/>
      <c r="FQ91" s="853"/>
      <c r="FT91" s="853"/>
      <c r="GC91" s="853"/>
      <c r="GF91" s="853"/>
      <c r="GO91" s="853"/>
      <c r="HD91" s="853"/>
      <c r="HG91" s="853"/>
      <c r="HJ91" s="853"/>
      <c r="HM91" s="853"/>
      <c r="IB91" s="853"/>
      <c r="IQ91" s="853"/>
      <c r="IT91" s="853"/>
      <c r="JL91" s="853"/>
      <c r="JU91" s="853"/>
      <c r="MP91" s="854">
        <v>678</v>
      </c>
      <c r="MQ91" s="825" t="s">
        <v>9308</v>
      </c>
      <c r="MS91" s="854">
        <v>652</v>
      </c>
      <c r="MT91" s="825" t="s">
        <v>9113</v>
      </c>
    </row>
    <row r="92" spans="5:358">
      <c r="E92" s="851" t="s">
        <v>185</v>
      </c>
      <c r="F92" s="825" t="s">
        <v>1993</v>
      </c>
      <c r="G92" s="853"/>
      <c r="Y92" s="853"/>
      <c r="AB92" s="853"/>
      <c r="AK92" s="853"/>
      <c r="AN92" s="853"/>
      <c r="AW92" s="853"/>
      <c r="BL92" s="853"/>
      <c r="BO92" s="853"/>
      <c r="BR92" s="853"/>
      <c r="BU92" s="853"/>
      <c r="CJ92" s="853"/>
      <c r="CY92" s="853"/>
      <c r="DB92" s="853"/>
      <c r="DT92" s="853"/>
      <c r="EC92" s="853"/>
      <c r="EP92" s="854">
        <v>652</v>
      </c>
      <c r="EQ92" s="825" t="s">
        <v>9113</v>
      </c>
      <c r="EW92" s="851" t="s">
        <v>967</v>
      </c>
      <c r="EX92" s="825" t="s">
        <v>2014</v>
      </c>
      <c r="EY92" s="853"/>
      <c r="FQ92" s="853"/>
      <c r="FT92" s="853"/>
      <c r="GC92" s="853"/>
      <c r="GF92" s="853"/>
      <c r="GO92" s="853"/>
      <c r="HD92" s="853"/>
      <c r="HG92" s="853"/>
      <c r="HJ92" s="853"/>
      <c r="HM92" s="853"/>
      <c r="IB92" s="853"/>
      <c r="IQ92" s="853"/>
      <c r="IT92" s="853"/>
      <c r="JL92" s="853"/>
      <c r="JU92" s="853"/>
      <c r="MP92" s="854">
        <v>652</v>
      </c>
      <c r="MQ92" s="825" t="s">
        <v>9113</v>
      </c>
      <c r="MS92" s="854">
        <v>894</v>
      </c>
      <c r="MT92" s="825" t="s">
        <v>249</v>
      </c>
    </row>
    <row r="93" spans="5:358">
      <c r="E93" s="851" t="s">
        <v>180</v>
      </c>
      <c r="F93" s="825" t="s">
        <v>1994</v>
      </c>
      <c r="G93" s="853"/>
      <c r="Y93" s="853"/>
      <c r="AB93" s="853"/>
      <c r="AK93" s="853"/>
      <c r="AN93" s="853"/>
      <c r="AW93" s="853"/>
      <c r="BL93" s="853"/>
      <c r="BO93" s="853"/>
      <c r="BR93" s="853"/>
      <c r="BU93" s="853"/>
      <c r="CJ93" s="853"/>
      <c r="CY93" s="853"/>
      <c r="DB93" s="853"/>
      <c r="DT93" s="853"/>
      <c r="EC93" s="853"/>
      <c r="EP93" s="854">
        <v>894</v>
      </c>
      <c r="EQ93" s="825" t="s">
        <v>249</v>
      </c>
      <c r="EW93" s="851" t="s">
        <v>1823</v>
      </c>
      <c r="EX93" s="825" t="s">
        <v>2025</v>
      </c>
      <c r="EY93" s="853"/>
      <c r="FQ93" s="853"/>
      <c r="FT93" s="853"/>
      <c r="GC93" s="853"/>
      <c r="GF93" s="853"/>
      <c r="GO93" s="853"/>
      <c r="HD93" s="853"/>
      <c r="HG93" s="853"/>
      <c r="HJ93" s="853"/>
      <c r="HM93" s="853"/>
      <c r="IB93" s="853"/>
      <c r="IQ93" s="853"/>
      <c r="IT93" s="853"/>
      <c r="JL93" s="853"/>
      <c r="JU93" s="853"/>
      <c r="MP93" s="854">
        <v>894</v>
      </c>
      <c r="MQ93" s="825" t="s">
        <v>249</v>
      </c>
      <c r="MS93" s="854">
        <v>666</v>
      </c>
      <c r="MT93" s="825" t="s">
        <v>7674</v>
      </c>
    </row>
    <row r="94" spans="5:358">
      <c r="E94" s="851" t="s">
        <v>1581</v>
      </c>
      <c r="F94" s="825" t="s">
        <v>857</v>
      </c>
      <c r="G94" s="853"/>
      <c r="Y94" s="853"/>
      <c r="AB94" s="853"/>
      <c r="AK94" s="853"/>
      <c r="AN94" s="853"/>
      <c r="AW94" s="853"/>
      <c r="BL94" s="853"/>
      <c r="BO94" s="853"/>
      <c r="BR94" s="853"/>
      <c r="BU94" s="853"/>
      <c r="CJ94" s="853"/>
      <c r="DB94" s="853"/>
      <c r="DT94" s="853"/>
      <c r="EC94" s="853"/>
      <c r="EP94" s="854">
        <v>666</v>
      </c>
      <c r="EQ94" s="825" t="s">
        <v>7674</v>
      </c>
      <c r="EW94" s="851" t="s">
        <v>113</v>
      </c>
      <c r="EX94" s="825" t="s">
        <v>54</v>
      </c>
      <c r="EY94" s="853"/>
      <c r="FQ94" s="853"/>
      <c r="FT94" s="853"/>
      <c r="GC94" s="853"/>
      <c r="GF94" s="853"/>
      <c r="GO94" s="853"/>
      <c r="HD94" s="853"/>
      <c r="HG94" s="853"/>
      <c r="HJ94" s="853"/>
      <c r="HM94" s="853"/>
      <c r="IB94" s="853"/>
      <c r="IT94" s="853"/>
      <c r="JL94" s="853"/>
      <c r="JU94" s="853"/>
      <c r="MP94" s="854">
        <v>666</v>
      </c>
      <c r="MQ94" s="825" t="s">
        <v>7674</v>
      </c>
      <c r="MS94" s="854">
        <v>674</v>
      </c>
      <c r="MT94" s="825" t="s">
        <v>7050</v>
      </c>
    </row>
    <row r="95" spans="5:358">
      <c r="E95" s="851" t="s">
        <v>1213</v>
      </c>
      <c r="F95" s="825" t="s">
        <v>1173</v>
      </c>
      <c r="G95" s="853"/>
      <c r="Y95" s="853"/>
      <c r="AB95" s="853"/>
      <c r="AK95" s="853"/>
      <c r="AN95" s="853"/>
      <c r="AW95" s="853"/>
      <c r="BL95" s="853"/>
      <c r="BO95" s="853"/>
      <c r="BR95" s="853"/>
      <c r="BU95" s="853"/>
      <c r="CJ95" s="853"/>
      <c r="DB95" s="853"/>
      <c r="DT95" s="853"/>
      <c r="EC95" s="853"/>
      <c r="EP95" s="854">
        <v>674</v>
      </c>
      <c r="EQ95" s="825" t="s">
        <v>7050</v>
      </c>
      <c r="EW95" s="851" t="s">
        <v>2031</v>
      </c>
      <c r="EX95" s="825" t="s">
        <v>2038</v>
      </c>
      <c r="EY95" s="853"/>
      <c r="FQ95" s="853"/>
      <c r="FT95" s="853"/>
      <c r="GC95" s="853"/>
      <c r="GF95" s="853"/>
      <c r="GO95" s="853"/>
      <c r="HD95" s="853"/>
      <c r="HG95" s="853"/>
      <c r="HJ95" s="853"/>
      <c r="HM95" s="853"/>
      <c r="IB95" s="853"/>
      <c r="IT95" s="853"/>
      <c r="JL95" s="853"/>
      <c r="JU95" s="853"/>
      <c r="MP95" s="854">
        <v>674</v>
      </c>
      <c r="MQ95" s="825" t="s">
        <v>7050</v>
      </c>
      <c r="MS95" s="854">
        <v>663</v>
      </c>
      <c r="MT95" s="825" t="s">
        <v>9309</v>
      </c>
    </row>
    <row r="96" spans="5:358">
      <c r="E96" s="851" t="s">
        <v>1756</v>
      </c>
      <c r="F96" s="825" t="s">
        <v>1995</v>
      </c>
      <c r="G96" s="853"/>
      <c r="Y96" s="853"/>
      <c r="AB96" s="853"/>
      <c r="AK96" s="853"/>
      <c r="AN96" s="853"/>
      <c r="AW96" s="853"/>
      <c r="BL96" s="853"/>
      <c r="BO96" s="853"/>
      <c r="BR96" s="853"/>
      <c r="BU96" s="853"/>
      <c r="CJ96" s="853"/>
      <c r="DB96" s="853"/>
      <c r="DT96" s="853"/>
      <c r="EC96" s="853"/>
      <c r="EP96" s="854">
        <v>663</v>
      </c>
      <c r="EQ96" s="825" t="s">
        <v>9309</v>
      </c>
      <c r="EW96" s="851" t="s">
        <v>1996</v>
      </c>
      <c r="EX96" s="825" t="s">
        <v>2040</v>
      </c>
      <c r="EY96" s="853"/>
      <c r="FQ96" s="853"/>
      <c r="FT96" s="853"/>
      <c r="GC96" s="853"/>
      <c r="GF96" s="853"/>
      <c r="GO96" s="853"/>
      <c r="HD96" s="853"/>
      <c r="HG96" s="853"/>
      <c r="HJ96" s="853"/>
      <c r="HM96" s="853"/>
      <c r="IB96" s="853"/>
      <c r="IT96" s="853"/>
      <c r="JL96" s="853"/>
      <c r="JU96" s="853"/>
      <c r="MP96" s="854">
        <v>663</v>
      </c>
      <c r="MQ96" s="825" t="s">
        <v>9309</v>
      </c>
      <c r="MS96" s="854">
        <v>694</v>
      </c>
      <c r="MT96" s="825" t="s">
        <v>9310</v>
      </c>
    </row>
    <row r="97" spans="5:358">
      <c r="E97" s="851" t="s">
        <v>172</v>
      </c>
      <c r="F97" s="825" t="s">
        <v>1987</v>
      </c>
      <c r="G97" s="853"/>
      <c r="Y97" s="853"/>
      <c r="AB97" s="853"/>
      <c r="AK97" s="853"/>
      <c r="AN97" s="853"/>
      <c r="AW97" s="853"/>
      <c r="BL97" s="853"/>
      <c r="BO97" s="853"/>
      <c r="BR97" s="853"/>
      <c r="BU97" s="853"/>
      <c r="CJ97" s="853"/>
      <c r="DB97" s="853"/>
      <c r="DT97" s="853"/>
      <c r="EC97" s="853"/>
      <c r="EP97" s="854">
        <v>694</v>
      </c>
      <c r="EQ97" s="825" t="s">
        <v>9310</v>
      </c>
      <c r="EW97" s="851" t="s">
        <v>2048</v>
      </c>
      <c r="EX97" s="825" t="s">
        <v>733</v>
      </c>
      <c r="EY97" s="853"/>
      <c r="FQ97" s="853"/>
      <c r="FT97" s="853"/>
      <c r="GC97" s="853"/>
      <c r="GF97" s="853"/>
      <c r="GO97" s="853"/>
      <c r="HD97" s="853"/>
      <c r="HG97" s="853"/>
      <c r="HJ97" s="853"/>
      <c r="HM97" s="853"/>
      <c r="IB97" s="853"/>
      <c r="IT97" s="853"/>
      <c r="JL97" s="853"/>
      <c r="JU97" s="853"/>
      <c r="MP97" s="854">
        <v>694</v>
      </c>
      <c r="MQ97" s="825" t="s">
        <v>9310</v>
      </c>
      <c r="MS97" s="854">
        <v>262</v>
      </c>
      <c r="MT97" s="825" t="s">
        <v>9311</v>
      </c>
    </row>
    <row r="98" spans="5:358">
      <c r="E98" s="851" t="s">
        <v>909</v>
      </c>
      <c r="F98" s="825" t="s">
        <v>785</v>
      </c>
      <c r="G98" s="853"/>
      <c r="Y98" s="853"/>
      <c r="AB98" s="853"/>
      <c r="AK98" s="853"/>
      <c r="AN98" s="853"/>
      <c r="AW98" s="853"/>
      <c r="BL98" s="853"/>
      <c r="BO98" s="853"/>
      <c r="BU98" s="853"/>
      <c r="CJ98" s="853"/>
      <c r="DB98" s="853"/>
      <c r="DT98" s="853"/>
      <c r="EC98" s="853"/>
      <c r="EP98" s="854">
        <v>262</v>
      </c>
      <c r="EQ98" s="825" t="s">
        <v>9311</v>
      </c>
      <c r="EW98" s="851" t="s">
        <v>1159</v>
      </c>
      <c r="EX98" s="825" t="s">
        <v>2053</v>
      </c>
      <c r="EY98" s="853"/>
      <c r="FQ98" s="853"/>
      <c r="FT98" s="853"/>
      <c r="GC98" s="853"/>
      <c r="GF98" s="853"/>
      <c r="GO98" s="853"/>
      <c r="HD98" s="853"/>
      <c r="HG98" s="853"/>
      <c r="HM98" s="853"/>
      <c r="IB98" s="853"/>
      <c r="IT98" s="853"/>
      <c r="JL98" s="853"/>
      <c r="JU98" s="853"/>
      <c r="MP98" s="854">
        <v>262</v>
      </c>
      <c r="MQ98" s="825" t="s">
        <v>9311</v>
      </c>
      <c r="MS98" s="854">
        <v>292</v>
      </c>
      <c r="MT98" s="825" t="s">
        <v>9312</v>
      </c>
    </row>
    <row r="99" spans="5:358">
      <c r="E99" s="851" t="s">
        <v>1333</v>
      </c>
      <c r="F99" s="825" t="s">
        <v>226</v>
      </c>
      <c r="G99" s="853"/>
      <c r="Y99" s="853"/>
      <c r="AB99" s="853"/>
      <c r="AK99" s="853"/>
      <c r="AN99" s="853"/>
      <c r="AW99" s="853"/>
      <c r="BL99" s="853"/>
      <c r="BO99" s="853"/>
      <c r="BU99" s="853"/>
      <c r="CJ99" s="853"/>
      <c r="DB99" s="853"/>
      <c r="DT99" s="853"/>
      <c r="EC99" s="853"/>
      <c r="EP99" s="854">
        <v>292</v>
      </c>
      <c r="EQ99" s="825" t="s">
        <v>9312</v>
      </c>
      <c r="EW99" s="851" t="s">
        <v>2056</v>
      </c>
      <c r="EX99" s="825" t="s">
        <v>2028</v>
      </c>
      <c r="EY99" s="853"/>
      <c r="FQ99" s="853"/>
      <c r="FT99" s="853"/>
      <c r="GC99" s="853"/>
      <c r="GF99" s="853"/>
      <c r="GO99" s="853"/>
      <c r="HD99" s="853"/>
      <c r="HG99" s="853"/>
      <c r="HM99" s="853"/>
      <c r="IB99" s="853"/>
      <c r="IT99" s="853"/>
      <c r="JL99" s="853"/>
      <c r="JU99" s="853"/>
      <c r="MP99" s="854">
        <v>292</v>
      </c>
      <c r="MQ99" s="825" t="s">
        <v>9312</v>
      </c>
      <c r="MS99" s="855">
        <v>832</v>
      </c>
      <c r="MT99" s="825" t="s">
        <v>9313</v>
      </c>
    </row>
    <row r="100" spans="5:358">
      <c r="E100" s="851" t="s">
        <v>1998</v>
      </c>
      <c r="F100" s="825" t="s">
        <v>2005</v>
      </c>
      <c r="G100" s="853"/>
      <c r="Y100" s="853"/>
      <c r="AB100" s="853"/>
      <c r="AK100" s="853"/>
      <c r="AW100" s="853"/>
      <c r="BL100" s="853"/>
      <c r="BO100" s="853"/>
      <c r="BU100" s="853"/>
      <c r="CJ100" s="853"/>
      <c r="DB100" s="853"/>
      <c r="DT100" s="853"/>
      <c r="EC100" s="853"/>
      <c r="EP100" s="855">
        <v>832</v>
      </c>
      <c r="EQ100" s="825" t="s">
        <v>9313</v>
      </c>
      <c r="EW100" s="851" t="s">
        <v>2061</v>
      </c>
      <c r="EX100" s="825" t="s">
        <v>796</v>
      </c>
      <c r="EY100" s="853"/>
      <c r="FQ100" s="853"/>
      <c r="FT100" s="853"/>
      <c r="GC100" s="853"/>
      <c r="GO100" s="853"/>
      <c r="HD100" s="853"/>
      <c r="HG100" s="853"/>
      <c r="HM100" s="853"/>
      <c r="IB100" s="853"/>
      <c r="IT100" s="853"/>
      <c r="JL100" s="853"/>
      <c r="JU100" s="853"/>
      <c r="MP100" s="855">
        <v>832</v>
      </c>
      <c r="MQ100" s="825" t="s">
        <v>9313</v>
      </c>
      <c r="MS100" s="854">
        <v>388</v>
      </c>
      <c r="MT100" s="825" t="s">
        <v>8491</v>
      </c>
    </row>
    <row r="101" spans="5:358">
      <c r="E101" s="851" t="s">
        <v>2008</v>
      </c>
      <c r="F101" s="825" t="s">
        <v>2013</v>
      </c>
      <c r="G101" s="853"/>
      <c r="Y101" s="853"/>
      <c r="AB101" s="853"/>
      <c r="AK101" s="853"/>
      <c r="AW101" s="853"/>
      <c r="BL101" s="853"/>
      <c r="BO101" s="853"/>
      <c r="BU101" s="853"/>
      <c r="CJ101" s="853"/>
      <c r="DB101" s="853"/>
      <c r="DT101" s="853"/>
      <c r="EC101" s="853"/>
      <c r="EP101" s="854">
        <v>388</v>
      </c>
      <c r="EQ101" s="825" t="s">
        <v>8491</v>
      </c>
      <c r="EW101" s="851" t="s">
        <v>2073</v>
      </c>
      <c r="EX101" s="825" t="s">
        <v>2083</v>
      </c>
      <c r="EY101" s="853"/>
      <c r="FQ101" s="853"/>
      <c r="FT101" s="853"/>
      <c r="GC101" s="853"/>
      <c r="GO101" s="853"/>
      <c r="HD101" s="853"/>
      <c r="HG101" s="853"/>
      <c r="HM101" s="853"/>
      <c r="IB101" s="853"/>
      <c r="IT101" s="853"/>
      <c r="JL101" s="853"/>
      <c r="JU101" s="853"/>
      <c r="MP101" s="854">
        <v>388</v>
      </c>
      <c r="MQ101" s="825" t="s">
        <v>8491</v>
      </c>
      <c r="MS101" s="854">
        <v>268</v>
      </c>
      <c r="MT101" s="825" t="s">
        <v>9314</v>
      </c>
    </row>
    <row r="102" spans="5:358">
      <c r="E102" s="851" t="s">
        <v>967</v>
      </c>
      <c r="F102" s="825" t="s">
        <v>2014</v>
      </c>
      <c r="G102" s="853"/>
      <c r="AB102" s="853"/>
      <c r="AK102" s="853"/>
      <c r="AW102" s="853"/>
      <c r="BL102" s="853"/>
      <c r="BO102" s="853"/>
      <c r="BU102" s="853"/>
      <c r="CJ102" s="853"/>
      <c r="DB102" s="853"/>
      <c r="DT102" s="853"/>
      <c r="EC102" s="853"/>
      <c r="EP102" s="854">
        <v>268</v>
      </c>
      <c r="EQ102" s="825" t="s">
        <v>9314</v>
      </c>
      <c r="EW102" s="851" t="s">
        <v>2085</v>
      </c>
      <c r="EX102" s="825" t="s">
        <v>2089</v>
      </c>
      <c r="EY102" s="853"/>
      <c r="FT102" s="853"/>
      <c r="GC102" s="853"/>
      <c r="GO102" s="853"/>
      <c r="HD102" s="853"/>
      <c r="HG102" s="853"/>
      <c r="HM102" s="853"/>
      <c r="IB102" s="853"/>
      <c r="IT102" s="853"/>
      <c r="JL102" s="853"/>
      <c r="JU102" s="853"/>
      <c r="MP102" s="854">
        <v>268</v>
      </c>
      <c r="MQ102" s="825" t="s">
        <v>9314</v>
      </c>
      <c r="MS102" s="854">
        <v>760</v>
      </c>
      <c r="MT102" s="825" t="s">
        <v>1482</v>
      </c>
    </row>
    <row r="103" spans="5:358">
      <c r="E103" s="851" t="s">
        <v>1823</v>
      </c>
      <c r="F103" s="825" t="s">
        <v>2025</v>
      </c>
      <c r="G103" s="853"/>
      <c r="AB103" s="853"/>
      <c r="AK103" s="853"/>
      <c r="AW103" s="853"/>
      <c r="BL103" s="853"/>
      <c r="BO103" s="853"/>
      <c r="BU103" s="853"/>
      <c r="CJ103" s="853"/>
      <c r="DB103" s="853"/>
      <c r="DT103" s="853"/>
      <c r="EC103" s="853"/>
      <c r="EP103" s="854">
        <v>760</v>
      </c>
      <c r="EQ103" s="825" t="s">
        <v>1482</v>
      </c>
      <c r="EW103" s="851" t="s">
        <v>1245</v>
      </c>
      <c r="EX103" s="825" t="s">
        <v>2090</v>
      </c>
      <c r="EY103" s="853"/>
      <c r="FT103" s="853"/>
      <c r="GC103" s="853"/>
      <c r="GO103" s="853"/>
      <c r="HD103" s="853"/>
      <c r="HG103" s="853"/>
      <c r="HM103" s="853"/>
      <c r="IB103" s="853"/>
      <c r="IT103" s="853"/>
      <c r="JL103" s="853"/>
      <c r="JU103" s="853"/>
      <c r="MP103" s="854">
        <v>760</v>
      </c>
      <c r="MQ103" s="825" t="s">
        <v>1482</v>
      </c>
      <c r="MS103" s="854">
        <v>702</v>
      </c>
      <c r="MT103" s="825" t="s">
        <v>5159</v>
      </c>
    </row>
    <row r="104" spans="5:358">
      <c r="E104" s="851" t="s">
        <v>113</v>
      </c>
      <c r="F104" s="825" t="s">
        <v>54</v>
      </c>
      <c r="G104" s="853"/>
      <c r="AB104" s="853"/>
      <c r="AK104" s="853"/>
      <c r="AW104" s="853"/>
      <c r="BL104" s="853"/>
      <c r="BO104" s="853"/>
      <c r="BU104" s="853"/>
      <c r="CJ104" s="853"/>
      <c r="DT104" s="853"/>
      <c r="EC104" s="853"/>
      <c r="EP104" s="854">
        <v>702</v>
      </c>
      <c r="EQ104" s="825" t="s">
        <v>5159</v>
      </c>
      <c r="EW104" s="851" t="s">
        <v>2102</v>
      </c>
      <c r="EX104" s="825" t="s">
        <v>2111</v>
      </c>
      <c r="EY104" s="853"/>
      <c r="FT104" s="853"/>
      <c r="GC104" s="853"/>
      <c r="GO104" s="853"/>
      <c r="HD104" s="853"/>
      <c r="HG104" s="853"/>
      <c r="HM104" s="853"/>
      <c r="IB104" s="853"/>
      <c r="JL104" s="853"/>
      <c r="JU104" s="853"/>
      <c r="MP104" s="854">
        <v>702</v>
      </c>
      <c r="MQ104" s="825" t="s">
        <v>5159</v>
      </c>
      <c r="MS104" s="854">
        <v>534</v>
      </c>
      <c r="MT104" s="825" t="s">
        <v>9315</v>
      </c>
    </row>
    <row r="105" spans="5:358">
      <c r="E105" s="851" t="s">
        <v>2031</v>
      </c>
      <c r="F105" s="825" t="s">
        <v>2038</v>
      </c>
      <c r="G105" s="853"/>
      <c r="AB105" s="853"/>
      <c r="AK105" s="853"/>
      <c r="AW105" s="853"/>
      <c r="BL105" s="853"/>
      <c r="BO105" s="853"/>
      <c r="BU105" s="853"/>
      <c r="CJ105" s="853"/>
      <c r="DT105" s="853"/>
      <c r="EC105" s="853"/>
      <c r="EP105" s="854">
        <v>534</v>
      </c>
      <c r="EQ105" s="825" t="s">
        <v>9315</v>
      </c>
      <c r="EW105" s="851" t="s">
        <v>2112</v>
      </c>
      <c r="EX105" s="825" t="s">
        <v>1553</v>
      </c>
      <c r="EY105" s="853"/>
      <c r="FT105" s="853"/>
      <c r="GC105" s="853"/>
      <c r="GO105" s="853"/>
      <c r="HD105" s="853"/>
      <c r="HG105" s="853"/>
      <c r="HM105" s="853"/>
      <c r="IB105" s="853"/>
      <c r="JL105" s="853"/>
      <c r="JU105" s="853"/>
      <c r="MP105" s="854">
        <v>534</v>
      </c>
      <c r="MQ105" s="825" t="s">
        <v>9315</v>
      </c>
      <c r="MS105" s="854">
        <v>716</v>
      </c>
      <c r="MT105" s="825" t="s">
        <v>7166</v>
      </c>
    </row>
    <row r="106" spans="5:358">
      <c r="E106" s="851" t="s">
        <v>1996</v>
      </c>
      <c r="F106" s="825" t="s">
        <v>2040</v>
      </c>
      <c r="G106" s="853"/>
      <c r="AB106" s="853"/>
      <c r="AK106" s="853"/>
      <c r="AW106" s="853"/>
      <c r="BL106" s="853"/>
      <c r="BO106" s="853"/>
      <c r="BU106" s="853"/>
      <c r="CJ106" s="853"/>
      <c r="DT106" s="853"/>
      <c r="EC106" s="853"/>
      <c r="EP106" s="854">
        <v>716</v>
      </c>
      <c r="EQ106" s="825" t="s">
        <v>7166</v>
      </c>
      <c r="EW106" s="851" t="s">
        <v>978</v>
      </c>
      <c r="EX106" s="825" t="s">
        <v>169</v>
      </c>
      <c r="EY106" s="853"/>
      <c r="FT106" s="853"/>
      <c r="GC106" s="853"/>
      <c r="GO106" s="853"/>
      <c r="HD106" s="853"/>
      <c r="HG106" s="853"/>
      <c r="HM106" s="853"/>
      <c r="IB106" s="853"/>
      <c r="JL106" s="853"/>
      <c r="JU106" s="853"/>
      <c r="MP106" s="854">
        <v>716</v>
      </c>
      <c r="MQ106" s="825" t="s">
        <v>7166</v>
      </c>
      <c r="MS106" s="854">
        <v>756</v>
      </c>
      <c r="MT106" s="825" t="s">
        <v>5151</v>
      </c>
    </row>
    <row r="107" spans="5:358">
      <c r="E107" s="851" t="s">
        <v>2048</v>
      </c>
      <c r="F107" s="825" t="s">
        <v>733</v>
      </c>
      <c r="G107" s="853"/>
      <c r="AB107" s="853"/>
      <c r="AK107" s="853"/>
      <c r="AW107" s="853"/>
      <c r="BL107" s="853"/>
      <c r="BO107" s="853"/>
      <c r="BU107" s="853"/>
      <c r="CJ107" s="853"/>
      <c r="DT107" s="853"/>
      <c r="EC107" s="853"/>
      <c r="EP107" s="854">
        <v>756</v>
      </c>
      <c r="EQ107" s="825" t="s">
        <v>5151</v>
      </c>
      <c r="EW107" s="851" t="s">
        <v>2114</v>
      </c>
      <c r="EX107" s="825" t="s">
        <v>2118</v>
      </c>
      <c r="EY107" s="853"/>
      <c r="FT107" s="853"/>
      <c r="GC107" s="853"/>
      <c r="GO107" s="853"/>
      <c r="HD107" s="853"/>
      <c r="HG107" s="853"/>
      <c r="HM107" s="853"/>
      <c r="IB107" s="853"/>
      <c r="JL107" s="853"/>
      <c r="JU107" s="853"/>
      <c r="MP107" s="854">
        <v>756</v>
      </c>
      <c r="MQ107" s="825" t="s">
        <v>5151</v>
      </c>
      <c r="MS107" s="854">
        <v>752</v>
      </c>
      <c r="MT107" s="825" t="s">
        <v>2606</v>
      </c>
    </row>
    <row r="108" spans="5:358">
      <c r="E108" s="851" t="s">
        <v>1159</v>
      </c>
      <c r="F108" s="825" t="s">
        <v>2053</v>
      </c>
      <c r="G108" s="853"/>
      <c r="AB108" s="853"/>
      <c r="AK108" s="853"/>
      <c r="AW108" s="853"/>
      <c r="BL108" s="853"/>
      <c r="BO108" s="853"/>
      <c r="BU108" s="853"/>
      <c r="CJ108" s="853"/>
      <c r="DT108" s="853"/>
      <c r="EC108" s="853"/>
      <c r="EP108" s="854">
        <v>752</v>
      </c>
      <c r="EQ108" s="825" t="s">
        <v>2606</v>
      </c>
      <c r="EW108" s="851" t="s">
        <v>2120</v>
      </c>
      <c r="EX108" s="825" t="s">
        <v>2122</v>
      </c>
      <c r="EY108" s="853"/>
      <c r="FT108" s="853"/>
      <c r="GC108" s="853"/>
      <c r="GO108" s="853"/>
      <c r="HD108" s="853"/>
      <c r="HG108" s="853"/>
      <c r="HM108" s="853"/>
      <c r="IB108" s="853"/>
      <c r="JL108" s="853"/>
      <c r="JU108" s="853"/>
      <c r="MP108" s="854">
        <v>752</v>
      </c>
      <c r="MQ108" s="825" t="s">
        <v>2606</v>
      </c>
      <c r="MS108" s="854">
        <v>729</v>
      </c>
      <c r="MT108" s="825" t="s">
        <v>9316</v>
      </c>
    </row>
    <row r="109" spans="5:358">
      <c r="E109" s="851" t="s">
        <v>2056</v>
      </c>
      <c r="F109" s="825" t="s">
        <v>2028</v>
      </c>
      <c r="G109" s="853"/>
      <c r="AK109" s="853"/>
      <c r="AW109" s="853"/>
      <c r="BL109" s="853"/>
      <c r="BO109" s="853"/>
      <c r="BU109" s="853"/>
      <c r="CJ109" s="853"/>
      <c r="DT109" s="853"/>
      <c r="EC109" s="853"/>
      <c r="EP109" s="854">
        <v>729</v>
      </c>
      <c r="EQ109" s="825" t="s">
        <v>9316</v>
      </c>
      <c r="EW109" s="851" t="s">
        <v>2131</v>
      </c>
      <c r="EX109" s="825" t="s">
        <v>1239</v>
      </c>
      <c r="EY109" s="853"/>
      <c r="GC109" s="853"/>
      <c r="GO109" s="853"/>
      <c r="HD109" s="853"/>
      <c r="HG109" s="853"/>
      <c r="HM109" s="853"/>
      <c r="IB109" s="853"/>
      <c r="JL109" s="853"/>
      <c r="JU109" s="853"/>
      <c r="MP109" s="854">
        <v>729</v>
      </c>
      <c r="MQ109" s="825" t="s">
        <v>9316</v>
      </c>
      <c r="MS109" s="854">
        <v>744</v>
      </c>
      <c r="MT109" s="825" t="s">
        <v>1241</v>
      </c>
    </row>
    <row r="110" spans="5:358">
      <c r="E110" s="851" t="s">
        <v>2061</v>
      </c>
      <c r="F110" s="825" t="s">
        <v>796</v>
      </c>
      <c r="G110" s="853"/>
      <c r="AK110" s="853"/>
      <c r="AW110" s="853"/>
      <c r="BL110" s="853"/>
      <c r="BO110" s="853"/>
      <c r="BU110" s="853"/>
      <c r="CJ110" s="853"/>
      <c r="DT110" s="853"/>
      <c r="EC110" s="853"/>
      <c r="EP110" s="854">
        <v>744</v>
      </c>
      <c r="EQ110" s="825" t="s">
        <v>1241</v>
      </c>
      <c r="EW110" s="851" t="s">
        <v>2135</v>
      </c>
      <c r="EX110" s="825" t="s">
        <v>342</v>
      </c>
      <c r="EY110" s="853"/>
      <c r="GC110" s="853"/>
      <c r="GO110" s="853"/>
      <c r="HD110" s="853"/>
      <c r="HG110" s="853"/>
      <c r="HM110" s="853"/>
      <c r="IB110" s="853"/>
      <c r="JL110" s="853"/>
      <c r="JU110" s="853"/>
      <c r="MP110" s="854">
        <v>744</v>
      </c>
      <c r="MQ110" s="825" t="s">
        <v>1241</v>
      </c>
      <c r="MS110" s="854">
        <v>724</v>
      </c>
      <c r="MT110" s="825" t="s">
        <v>9317</v>
      </c>
    </row>
    <row r="111" spans="5:358">
      <c r="E111" s="851" t="s">
        <v>2073</v>
      </c>
      <c r="F111" s="825" t="s">
        <v>2083</v>
      </c>
      <c r="G111" s="853"/>
      <c r="AK111" s="853"/>
      <c r="AW111" s="853"/>
      <c r="BL111" s="853"/>
      <c r="BU111" s="853"/>
      <c r="CJ111" s="853"/>
      <c r="DT111" s="853"/>
      <c r="EC111" s="853"/>
      <c r="EP111" s="854">
        <v>724</v>
      </c>
      <c r="EQ111" s="825" t="s">
        <v>9317</v>
      </c>
      <c r="EW111" s="851" t="s">
        <v>1933</v>
      </c>
      <c r="EX111" s="825" t="s">
        <v>2140</v>
      </c>
      <c r="EY111" s="853"/>
      <c r="GC111" s="853"/>
      <c r="GO111" s="853"/>
      <c r="HD111" s="853"/>
      <c r="HM111" s="853"/>
      <c r="IB111" s="853"/>
      <c r="JL111" s="853"/>
      <c r="JU111" s="853"/>
      <c r="MP111" s="854">
        <v>724</v>
      </c>
      <c r="MQ111" s="825" t="s">
        <v>9317</v>
      </c>
      <c r="MS111" s="854">
        <v>740</v>
      </c>
      <c r="MT111" s="825" t="s">
        <v>2827</v>
      </c>
    </row>
    <row r="112" spans="5:358">
      <c r="E112" s="851" t="s">
        <v>2085</v>
      </c>
      <c r="F112" s="825" t="s">
        <v>2089</v>
      </c>
      <c r="G112" s="853"/>
      <c r="AW112" s="853"/>
      <c r="BL112" s="853"/>
      <c r="BU112" s="853"/>
      <c r="CJ112" s="853"/>
      <c r="DT112" s="853"/>
      <c r="EC112" s="853"/>
      <c r="EP112" s="854">
        <v>740</v>
      </c>
      <c r="EQ112" s="825" t="s">
        <v>2827</v>
      </c>
      <c r="EW112" s="851" t="s">
        <v>2145</v>
      </c>
      <c r="EX112" s="825" t="s">
        <v>2147</v>
      </c>
      <c r="EY112" s="853"/>
      <c r="GO112" s="853"/>
      <c r="HD112" s="853"/>
      <c r="HM112" s="853"/>
      <c r="IB112" s="853"/>
      <c r="JL112" s="853"/>
      <c r="JU112" s="853"/>
      <c r="MP112" s="854">
        <v>740</v>
      </c>
      <c r="MQ112" s="825" t="s">
        <v>2827</v>
      </c>
      <c r="MS112" s="854">
        <v>144</v>
      </c>
      <c r="MT112" s="825" t="s">
        <v>9318</v>
      </c>
    </row>
    <row r="113" spans="5:358">
      <c r="E113" s="851" t="s">
        <v>1245</v>
      </c>
      <c r="F113" s="825" t="s">
        <v>2090</v>
      </c>
      <c r="G113" s="853"/>
      <c r="AW113" s="853"/>
      <c r="BL113" s="853"/>
      <c r="BU113" s="853"/>
      <c r="CJ113" s="853"/>
      <c r="DT113" s="853"/>
      <c r="EC113" s="853"/>
      <c r="EP113" s="854">
        <v>144</v>
      </c>
      <c r="EQ113" s="825" t="s">
        <v>9318</v>
      </c>
      <c r="EW113" s="851" t="s">
        <v>2150</v>
      </c>
      <c r="EX113" s="825" t="s">
        <v>2154</v>
      </c>
      <c r="EY113" s="853"/>
      <c r="GO113" s="853"/>
      <c r="HD113" s="853"/>
      <c r="HM113" s="853"/>
      <c r="IB113" s="853"/>
      <c r="JL113" s="853"/>
      <c r="JU113" s="853"/>
      <c r="MP113" s="854">
        <v>144</v>
      </c>
      <c r="MQ113" s="825" t="s">
        <v>9318</v>
      </c>
      <c r="MS113" s="854">
        <v>703</v>
      </c>
      <c r="MT113" s="825" t="s">
        <v>9319</v>
      </c>
    </row>
    <row r="114" spans="5:358">
      <c r="E114" s="851" t="s">
        <v>2102</v>
      </c>
      <c r="F114" s="825" t="s">
        <v>2111</v>
      </c>
      <c r="G114" s="853"/>
      <c r="AW114" s="853"/>
      <c r="BL114" s="853"/>
      <c r="BU114" s="853"/>
      <c r="CJ114" s="853"/>
      <c r="DT114" s="853"/>
      <c r="EC114" s="853"/>
      <c r="EP114" s="854">
        <v>703</v>
      </c>
      <c r="EQ114" s="825" t="s">
        <v>9319</v>
      </c>
      <c r="EW114" s="851" t="s">
        <v>2160</v>
      </c>
      <c r="EX114" s="825" t="s">
        <v>1108</v>
      </c>
      <c r="EY114" s="853"/>
      <c r="GO114" s="853"/>
      <c r="HD114" s="853"/>
      <c r="HM114" s="853"/>
      <c r="IB114" s="853"/>
      <c r="JL114" s="853"/>
      <c r="JU114" s="853"/>
      <c r="MP114" s="854">
        <v>703</v>
      </c>
      <c r="MQ114" s="825" t="s">
        <v>9319</v>
      </c>
      <c r="MS114" s="854">
        <v>705</v>
      </c>
      <c r="MT114" s="825" t="s">
        <v>3423</v>
      </c>
    </row>
    <row r="115" spans="5:358">
      <c r="E115" s="851" t="s">
        <v>2112</v>
      </c>
      <c r="F115" s="825" t="s">
        <v>1553</v>
      </c>
      <c r="G115" s="853"/>
      <c r="AW115" s="853"/>
      <c r="BL115" s="853"/>
      <c r="BU115" s="853"/>
      <c r="CJ115" s="853"/>
      <c r="DT115" s="853"/>
      <c r="EP115" s="854">
        <v>705</v>
      </c>
      <c r="EQ115" s="825" t="s">
        <v>3423</v>
      </c>
      <c r="EW115" s="851" t="s">
        <v>2167</v>
      </c>
      <c r="EX115" s="825" t="s">
        <v>2173</v>
      </c>
      <c r="EY115" s="853"/>
      <c r="GO115" s="853"/>
      <c r="HD115" s="853"/>
      <c r="HM115" s="853"/>
      <c r="IB115" s="853"/>
      <c r="JL115" s="853"/>
      <c r="MP115" s="854">
        <v>705</v>
      </c>
      <c r="MQ115" s="825" t="s">
        <v>3423</v>
      </c>
      <c r="MS115" s="854">
        <v>748</v>
      </c>
      <c r="MT115" s="825" t="s">
        <v>9320</v>
      </c>
    </row>
    <row r="116" spans="5:358">
      <c r="E116" s="851" t="s">
        <v>978</v>
      </c>
      <c r="F116" s="825" t="s">
        <v>169</v>
      </c>
      <c r="G116" s="853"/>
      <c r="AW116" s="853"/>
      <c r="BL116" s="853"/>
      <c r="BU116" s="853"/>
      <c r="CJ116" s="853"/>
      <c r="DT116" s="853"/>
      <c r="EP116" s="854">
        <v>748</v>
      </c>
      <c r="EQ116" s="825" t="s">
        <v>9320</v>
      </c>
      <c r="EW116" s="851" t="s">
        <v>2179</v>
      </c>
      <c r="EX116" s="825" t="s">
        <v>738</v>
      </c>
      <c r="EY116" s="853"/>
      <c r="GO116" s="853"/>
      <c r="HD116" s="853"/>
      <c r="HM116" s="853"/>
      <c r="IB116" s="853"/>
      <c r="JL116" s="853"/>
      <c r="MP116" s="854">
        <v>748</v>
      </c>
      <c r="MQ116" s="825" t="s">
        <v>9320</v>
      </c>
      <c r="MS116" s="854">
        <v>690</v>
      </c>
      <c r="MT116" s="825" t="s">
        <v>9321</v>
      </c>
    </row>
    <row r="117" spans="5:358">
      <c r="E117" s="851" t="s">
        <v>2114</v>
      </c>
      <c r="F117" s="825" t="s">
        <v>2118</v>
      </c>
      <c r="G117" s="853"/>
      <c r="AW117" s="853"/>
      <c r="BL117" s="853"/>
      <c r="BU117" s="853"/>
      <c r="DT117" s="853"/>
      <c r="EP117" s="854">
        <v>690</v>
      </c>
      <c r="EQ117" s="825" t="s">
        <v>9321</v>
      </c>
      <c r="EW117" s="851" t="s">
        <v>2180</v>
      </c>
      <c r="EX117" s="825" t="s">
        <v>1852</v>
      </c>
      <c r="EY117" s="853"/>
      <c r="GO117" s="853"/>
      <c r="HD117" s="853"/>
      <c r="HM117" s="853"/>
      <c r="JL117" s="853"/>
      <c r="MP117" s="854">
        <v>690</v>
      </c>
      <c r="MQ117" s="825" t="s">
        <v>9321</v>
      </c>
      <c r="MS117" s="854">
        <v>226</v>
      </c>
      <c r="MT117" s="825" t="s">
        <v>9322</v>
      </c>
    </row>
    <row r="118" spans="5:358">
      <c r="E118" s="851" t="s">
        <v>2120</v>
      </c>
      <c r="F118" s="825" t="s">
        <v>2122</v>
      </c>
      <c r="G118" s="853"/>
      <c r="AW118" s="853"/>
      <c r="BL118" s="853"/>
      <c r="DT118" s="853"/>
      <c r="EP118" s="854">
        <v>226</v>
      </c>
      <c r="EQ118" s="825" t="s">
        <v>9322</v>
      </c>
      <c r="EW118" s="851" t="s">
        <v>1149</v>
      </c>
      <c r="EX118" s="825" t="s">
        <v>1733</v>
      </c>
      <c r="EY118" s="853"/>
      <c r="GO118" s="853"/>
      <c r="HD118" s="853"/>
      <c r="JL118" s="853"/>
      <c r="MP118" s="854">
        <v>226</v>
      </c>
      <c r="MQ118" s="825" t="s">
        <v>9322</v>
      </c>
      <c r="MS118" s="854">
        <v>686</v>
      </c>
      <c r="MT118" s="825" t="s">
        <v>9323</v>
      </c>
    </row>
    <row r="119" spans="5:358">
      <c r="E119" s="851" t="s">
        <v>2131</v>
      </c>
      <c r="F119" s="825" t="s">
        <v>1239</v>
      </c>
      <c r="G119" s="853"/>
      <c r="AW119" s="853"/>
      <c r="BL119" s="853"/>
      <c r="DT119" s="853"/>
      <c r="EP119" s="854">
        <v>686</v>
      </c>
      <c r="EQ119" s="825" t="s">
        <v>9323</v>
      </c>
      <c r="EW119" s="851" t="s">
        <v>2027</v>
      </c>
      <c r="EX119" s="825" t="s">
        <v>2184</v>
      </c>
      <c r="EY119" s="853"/>
      <c r="GO119" s="853"/>
      <c r="HD119" s="853"/>
      <c r="JL119" s="853"/>
      <c r="MP119" s="854">
        <v>686</v>
      </c>
      <c r="MQ119" s="825" t="s">
        <v>9323</v>
      </c>
      <c r="MS119" s="854">
        <v>688</v>
      </c>
      <c r="MT119" s="825" t="s">
        <v>8013</v>
      </c>
    </row>
    <row r="120" spans="5:358">
      <c r="E120" s="851" t="s">
        <v>2135</v>
      </c>
      <c r="F120" s="825" t="s">
        <v>342</v>
      </c>
      <c r="G120" s="853"/>
      <c r="AW120" s="853"/>
      <c r="BL120" s="853"/>
      <c r="DT120" s="853"/>
      <c r="EP120" s="854">
        <v>688</v>
      </c>
      <c r="EQ120" s="825" t="s">
        <v>8013</v>
      </c>
      <c r="EW120" s="851" t="s">
        <v>250</v>
      </c>
      <c r="EX120" s="825" t="s">
        <v>2191</v>
      </c>
      <c r="EY120" s="853"/>
      <c r="GO120" s="853"/>
      <c r="HD120" s="853"/>
      <c r="JL120" s="853"/>
      <c r="MP120" s="854">
        <v>688</v>
      </c>
      <c r="MQ120" s="825" t="s">
        <v>8013</v>
      </c>
      <c r="MS120" s="854">
        <v>659</v>
      </c>
      <c r="MT120" s="825" t="s">
        <v>2579</v>
      </c>
    </row>
    <row r="121" spans="5:358">
      <c r="E121" s="851" t="s">
        <v>1933</v>
      </c>
      <c r="F121" s="825" t="s">
        <v>2140</v>
      </c>
      <c r="G121" s="853"/>
      <c r="AW121" s="853"/>
      <c r="BL121" s="853"/>
      <c r="DT121" s="853"/>
      <c r="EP121" s="854">
        <v>659</v>
      </c>
      <c r="EQ121" s="825" t="s">
        <v>2579</v>
      </c>
      <c r="EW121" s="851" t="s">
        <v>2194</v>
      </c>
      <c r="EX121" s="825" t="s">
        <v>2196</v>
      </c>
      <c r="EY121" s="853"/>
      <c r="GO121" s="853"/>
      <c r="HD121" s="853"/>
      <c r="JL121" s="853"/>
      <c r="MP121" s="854">
        <v>659</v>
      </c>
      <c r="MQ121" s="825" t="s">
        <v>2579</v>
      </c>
      <c r="MS121" s="854">
        <v>670</v>
      </c>
      <c r="MT121" s="825" t="s">
        <v>9324</v>
      </c>
    </row>
    <row r="122" spans="5:358">
      <c r="E122" s="851" t="s">
        <v>2145</v>
      </c>
      <c r="F122" s="825" t="s">
        <v>2147</v>
      </c>
      <c r="G122" s="853"/>
      <c r="AW122" s="853"/>
      <c r="BL122" s="853"/>
      <c r="DT122" s="853"/>
      <c r="EP122" s="854">
        <v>670</v>
      </c>
      <c r="EQ122" s="825" t="s">
        <v>9324</v>
      </c>
      <c r="EW122" s="851" t="s">
        <v>257</v>
      </c>
      <c r="EX122" s="825" t="s">
        <v>2199</v>
      </c>
      <c r="EY122" s="853"/>
      <c r="GO122" s="853"/>
      <c r="HD122" s="853"/>
      <c r="JL122" s="853"/>
      <c r="MP122" s="854">
        <v>670</v>
      </c>
      <c r="MQ122" s="825" t="s">
        <v>9324</v>
      </c>
      <c r="MS122" s="854">
        <v>654</v>
      </c>
      <c r="MT122" s="825" t="s">
        <v>9325</v>
      </c>
    </row>
    <row r="123" spans="5:358">
      <c r="E123" s="851" t="s">
        <v>2150</v>
      </c>
      <c r="F123" s="825" t="s">
        <v>2154</v>
      </c>
      <c r="G123" s="853"/>
      <c r="AW123" s="853"/>
      <c r="BL123" s="853"/>
      <c r="DT123" s="853"/>
      <c r="EP123" s="854">
        <v>654</v>
      </c>
      <c r="EQ123" s="825" t="s">
        <v>9325</v>
      </c>
      <c r="EW123" s="851" t="s">
        <v>1744</v>
      </c>
      <c r="EX123" s="825" t="s">
        <v>2200</v>
      </c>
      <c r="EY123" s="853"/>
      <c r="GO123" s="853"/>
      <c r="HD123" s="853"/>
      <c r="JL123" s="853"/>
      <c r="MP123" s="854">
        <v>654</v>
      </c>
      <c r="MQ123" s="825" t="s">
        <v>9325</v>
      </c>
      <c r="MS123" s="854">
        <v>662</v>
      </c>
      <c r="MT123" s="825" t="s">
        <v>9326</v>
      </c>
    </row>
    <row r="124" spans="5:358">
      <c r="E124" s="851" t="s">
        <v>2160</v>
      </c>
      <c r="F124" s="825" t="s">
        <v>1108</v>
      </c>
      <c r="G124" s="853"/>
      <c r="AW124" s="853"/>
      <c r="BL124" s="853"/>
      <c r="DT124" s="853"/>
      <c r="EP124" s="854">
        <v>662</v>
      </c>
      <c r="EQ124" s="825" t="s">
        <v>9326</v>
      </c>
      <c r="EW124" s="851" t="s">
        <v>2207</v>
      </c>
      <c r="EX124" s="825" t="s">
        <v>2209</v>
      </c>
      <c r="EY124" s="853"/>
      <c r="GO124" s="853"/>
      <c r="HD124" s="853"/>
      <c r="JL124" s="853"/>
      <c r="MP124" s="854">
        <v>662</v>
      </c>
      <c r="MQ124" s="825" t="s">
        <v>9326</v>
      </c>
      <c r="MS124" s="854">
        <v>706</v>
      </c>
      <c r="MT124" s="825" t="s">
        <v>9327</v>
      </c>
    </row>
    <row r="125" spans="5:358">
      <c r="E125" s="851" t="s">
        <v>2167</v>
      </c>
      <c r="F125" s="825" t="s">
        <v>2173</v>
      </c>
      <c r="G125" s="853"/>
      <c r="AW125" s="853"/>
      <c r="BL125" s="853"/>
      <c r="DT125" s="853"/>
      <c r="EP125" s="854">
        <v>706</v>
      </c>
      <c r="EQ125" s="825" t="s">
        <v>9327</v>
      </c>
      <c r="EW125" s="851" t="s">
        <v>824</v>
      </c>
      <c r="EX125" s="825" t="s">
        <v>2224</v>
      </c>
      <c r="EY125" s="853"/>
      <c r="GO125" s="853"/>
      <c r="HD125" s="853"/>
      <c r="JL125" s="853"/>
      <c r="MP125" s="854">
        <v>706</v>
      </c>
      <c r="MQ125" s="825" t="s">
        <v>9327</v>
      </c>
      <c r="MS125" s="854" t="s">
        <v>9157</v>
      </c>
      <c r="MT125" s="825" t="s">
        <v>5143</v>
      </c>
    </row>
    <row r="126" spans="5:358">
      <c r="E126" s="851" t="s">
        <v>2179</v>
      </c>
      <c r="F126" s="825" t="s">
        <v>738</v>
      </c>
      <c r="G126" s="853"/>
      <c r="AW126" s="853"/>
      <c r="BL126" s="853"/>
      <c r="DT126" s="853"/>
      <c r="EP126" s="854" t="s">
        <v>9157</v>
      </c>
      <c r="EQ126" s="825" t="s">
        <v>5143</v>
      </c>
      <c r="EW126" s="851" t="s">
        <v>2228</v>
      </c>
      <c r="EX126" s="825" t="s">
        <v>2214</v>
      </c>
      <c r="EY126" s="853"/>
      <c r="GO126" s="853"/>
      <c r="HD126" s="853"/>
      <c r="JL126" s="853"/>
      <c r="MP126" s="854" t="s">
        <v>9157</v>
      </c>
      <c r="MQ126" s="825" t="s">
        <v>5143</v>
      </c>
      <c r="MS126" s="854">
        <v>796</v>
      </c>
      <c r="MT126" s="825" t="s">
        <v>9328</v>
      </c>
    </row>
    <row r="127" spans="5:358">
      <c r="E127" s="851" t="s">
        <v>2180</v>
      </c>
      <c r="F127" s="825" t="s">
        <v>1852</v>
      </c>
      <c r="G127" s="853"/>
      <c r="AW127" s="853"/>
      <c r="BL127" s="853"/>
      <c r="DT127" s="853"/>
      <c r="EP127" s="854">
        <v>796</v>
      </c>
      <c r="EQ127" s="825" t="s">
        <v>9328</v>
      </c>
      <c r="EW127" s="851" t="s">
        <v>2233</v>
      </c>
      <c r="EX127" s="825" t="s">
        <v>2237</v>
      </c>
      <c r="EY127" s="853"/>
      <c r="GO127" s="853"/>
      <c r="HD127" s="853"/>
      <c r="JL127" s="853"/>
      <c r="MP127" s="854">
        <v>796</v>
      </c>
      <c r="MQ127" s="825" t="s">
        <v>9328</v>
      </c>
      <c r="MS127" s="854">
        <v>764</v>
      </c>
      <c r="MT127" s="825" t="s">
        <v>9331</v>
      </c>
    </row>
    <row r="128" spans="5:358">
      <c r="E128" s="851" t="s">
        <v>1149</v>
      </c>
      <c r="F128" s="825" t="s">
        <v>1733</v>
      </c>
      <c r="G128" s="853"/>
      <c r="AW128" s="853"/>
      <c r="BL128" s="853"/>
      <c r="DT128" s="853"/>
      <c r="EP128" s="854">
        <v>764</v>
      </c>
      <c r="EQ128" s="825" t="s">
        <v>9331</v>
      </c>
      <c r="EW128" s="851" t="s">
        <v>2240</v>
      </c>
      <c r="EX128" s="825" t="s">
        <v>329</v>
      </c>
      <c r="EY128" s="853"/>
      <c r="GO128" s="853"/>
      <c r="HD128" s="853"/>
      <c r="JL128" s="853"/>
      <c r="MP128" s="854">
        <v>764</v>
      </c>
      <c r="MQ128" s="825" t="s">
        <v>9331</v>
      </c>
      <c r="MS128" s="854">
        <v>410</v>
      </c>
      <c r="MT128" s="825" t="s">
        <v>9332</v>
      </c>
    </row>
    <row r="129" spans="5:358">
      <c r="E129" s="851" t="s">
        <v>2027</v>
      </c>
      <c r="F129" s="825" t="s">
        <v>2184</v>
      </c>
      <c r="G129" s="853"/>
      <c r="AW129" s="853"/>
      <c r="BL129" s="853"/>
      <c r="DT129" s="853"/>
      <c r="EP129" s="854">
        <v>410</v>
      </c>
      <c r="EQ129" s="825" t="s">
        <v>9332</v>
      </c>
      <c r="EW129" s="851" t="s">
        <v>2243</v>
      </c>
      <c r="EX129" s="825" t="s">
        <v>1961</v>
      </c>
      <c r="EY129" s="853"/>
      <c r="GO129" s="853"/>
      <c r="HD129" s="853"/>
      <c r="JL129" s="853"/>
      <c r="MP129" s="854">
        <v>410</v>
      </c>
      <c r="MQ129" s="825" t="s">
        <v>9332</v>
      </c>
      <c r="MS129" s="854">
        <v>158</v>
      </c>
      <c r="MT129" s="825" t="s">
        <v>9333</v>
      </c>
    </row>
    <row r="130" spans="5:358">
      <c r="E130" s="851" t="s">
        <v>250</v>
      </c>
      <c r="F130" s="825" t="s">
        <v>2191</v>
      </c>
      <c r="G130" s="853"/>
      <c r="AW130" s="853"/>
      <c r="BL130" s="853"/>
      <c r="EP130" s="854">
        <v>158</v>
      </c>
      <c r="EQ130" s="825" t="s">
        <v>9333</v>
      </c>
      <c r="EW130" s="851" t="s">
        <v>2247</v>
      </c>
      <c r="EX130" s="825" t="s">
        <v>2091</v>
      </c>
      <c r="EY130" s="853"/>
      <c r="GO130" s="853"/>
      <c r="HD130" s="853"/>
      <c r="MP130" s="854">
        <v>158</v>
      </c>
      <c r="MQ130" s="825" t="s">
        <v>9333</v>
      </c>
      <c r="MS130" s="854">
        <v>762</v>
      </c>
      <c r="MT130" s="825" t="s">
        <v>8778</v>
      </c>
    </row>
    <row r="131" spans="5:358">
      <c r="E131" s="851" t="s">
        <v>2194</v>
      </c>
      <c r="F131" s="825" t="s">
        <v>2196</v>
      </c>
      <c r="G131" s="853"/>
      <c r="BL131" s="853"/>
      <c r="EP131" s="854">
        <v>762</v>
      </c>
      <c r="EQ131" s="825" t="s">
        <v>8778</v>
      </c>
      <c r="EW131" s="851" t="s">
        <v>2248</v>
      </c>
      <c r="EX131" s="825" t="s">
        <v>706</v>
      </c>
      <c r="EY131" s="853"/>
      <c r="HD131" s="853"/>
      <c r="MP131" s="854">
        <v>762</v>
      </c>
      <c r="MQ131" s="825" t="s">
        <v>8778</v>
      </c>
      <c r="MS131" s="855">
        <v>834</v>
      </c>
      <c r="MT131" s="825" t="s">
        <v>3317</v>
      </c>
    </row>
    <row r="132" spans="5:358">
      <c r="E132" s="851" t="s">
        <v>257</v>
      </c>
      <c r="F132" s="825" t="s">
        <v>2199</v>
      </c>
      <c r="G132" s="853"/>
      <c r="BL132" s="853"/>
      <c r="EP132" s="855">
        <v>834</v>
      </c>
      <c r="EQ132" s="825" t="s">
        <v>3317</v>
      </c>
      <c r="EW132" s="851" t="s">
        <v>392</v>
      </c>
      <c r="EX132" s="825" t="s">
        <v>2260</v>
      </c>
      <c r="EY132" s="853"/>
      <c r="HD132" s="853"/>
      <c r="MP132" s="855">
        <v>834</v>
      </c>
      <c r="MQ132" s="825" t="s">
        <v>3317</v>
      </c>
      <c r="MS132" s="854">
        <v>203</v>
      </c>
      <c r="MT132" s="825" t="s">
        <v>3547</v>
      </c>
    </row>
    <row r="133" spans="5:358">
      <c r="E133" s="851" t="s">
        <v>1744</v>
      </c>
      <c r="F133" s="825" t="s">
        <v>2200</v>
      </c>
      <c r="G133" s="853"/>
      <c r="BL133" s="853"/>
      <c r="EP133" s="854">
        <v>203</v>
      </c>
      <c r="EQ133" s="825" t="s">
        <v>3547</v>
      </c>
      <c r="EW133" s="851" t="s">
        <v>1350</v>
      </c>
      <c r="EX133" s="825" t="s">
        <v>2271</v>
      </c>
      <c r="EY133" s="853"/>
      <c r="HD133" s="853"/>
      <c r="MP133" s="854">
        <v>203</v>
      </c>
      <c r="MQ133" s="825" t="s">
        <v>3547</v>
      </c>
      <c r="MS133" s="854">
        <v>148</v>
      </c>
      <c r="MT133" s="825" t="s">
        <v>9335</v>
      </c>
    </row>
    <row r="134" spans="5:358">
      <c r="E134" s="851" t="s">
        <v>2207</v>
      </c>
      <c r="F134" s="825" t="s">
        <v>2209</v>
      </c>
      <c r="G134" s="853"/>
      <c r="EP134" s="854">
        <v>148</v>
      </c>
      <c r="EQ134" s="825" t="s">
        <v>9335</v>
      </c>
      <c r="EW134" s="851" t="s">
        <v>2291</v>
      </c>
      <c r="EX134" s="825" t="s">
        <v>1027</v>
      </c>
      <c r="EY134" s="853"/>
      <c r="MP134" s="854">
        <v>148</v>
      </c>
      <c r="MQ134" s="825" t="s">
        <v>9335</v>
      </c>
      <c r="MS134" s="854">
        <v>140</v>
      </c>
      <c r="MT134" s="825" t="s">
        <v>9336</v>
      </c>
    </row>
    <row r="135" spans="5:358">
      <c r="E135" s="851" t="s">
        <v>824</v>
      </c>
      <c r="F135" s="825" t="s">
        <v>2224</v>
      </c>
      <c r="G135" s="853"/>
      <c r="EP135" s="854">
        <v>140</v>
      </c>
      <c r="EQ135" s="825" t="s">
        <v>9336</v>
      </c>
      <c r="EW135" s="851" t="s">
        <v>2312</v>
      </c>
      <c r="EX135" s="825" t="s">
        <v>2317</v>
      </c>
      <c r="EY135" s="853"/>
      <c r="MP135" s="854">
        <v>140</v>
      </c>
      <c r="MQ135" s="825" t="s">
        <v>9336</v>
      </c>
      <c r="MS135" s="854">
        <v>156</v>
      </c>
      <c r="MT135" s="825" t="s">
        <v>8478</v>
      </c>
    </row>
    <row r="136" spans="5:358">
      <c r="E136" s="851" t="s">
        <v>2228</v>
      </c>
      <c r="F136" s="825" t="s">
        <v>2214</v>
      </c>
      <c r="G136" s="853"/>
      <c r="EP136" s="854">
        <v>156</v>
      </c>
      <c r="EQ136" s="825" t="s">
        <v>8478</v>
      </c>
      <c r="EW136" s="851" t="s">
        <v>827</v>
      </c>
      <c r="EX136" s="825" t="s">
        <v>2323</v>
      </c>
      <c r="EY136" s="853"/>
      <c r="MP136" s="854">
        <v>156</v>
      </c>
      <c r="MQ136" s="825" t="s">
        <v>8478</v>
      </c>
      <c r="MS136" s="854">
        <v>788</v>
      </c>
      <c r="MT136" s="825" t="s">
        <v>1078</v>
      </c>
    </row>
    <row r="137" spans="5:358">
      <c r="E137" s="851" t="s">
        <v>2233</v>
      </c>
      <c r="F137" s="825" t="s">
        <v>2237</v>
      </c>
      <c r="G137" s="853"/>
      <c r="EP137" s="854">
        <v>788</v>
      </c>
      <c r="EQ137" s="825" t="s">
        <v>1078</v>
      </c>
      <c r="EW137" s="851" t="s">
        <v>2325</v>
      </c>
      <c r="EX137" s="825" t="s">
        <v>2326</v>
      </c>
      <c r="EY137" s="853"/>
      <c r="MP137" s="854">
        <v>788</v>
      </c>
      <c r="MQ137" s="825" t="s">
        <v>1078</v>
      </c>
      <c r="MS137" s="855">
        <v>998</v>
      </c>
      <c r="MT137" s="825" t="s">
        <v>9846</v>
      </c>
    </row>
    <row r="138" spans="5:358">
      <c r="E138" s="851" t="s">
        <v>2240</v>
      </c>
      <c r="F138" s="825" t="s">
        <v>329</v>
      </c>
      <c r="G138" s="853"/>
      <c r="EP138" s="855">
        <v>998</v>
      </c>
      <c r="EQ138" s="825" t="s">
        <v>9846</v>
      </c>
      <c r="EW138" s="851" t="s">
        <v>2329</v>
      </c>
      <c r="EX138" s="825" t="s">
        <v>672</v>
      </c>
      <c r="EY138" s="853"/>
      <c r="MP138" s="855">
        <v>998</v>
      </c>
      <c r="MQ138" s="825" t="s">
        <v>9846</v>
      </c>
      <c r="MS138" s="854">
        <v>408</v>
      </c>
      <c r="MT138" s="825" t="s">
        <v>9337</v>
      </c>
    </row>
    <row r="139" spans="5:358">
      <c r="E139" s="851" t="s">
        <v>2243</v>
      </c>
      <c r="F139" s="825" t="s">
        <v>1961</v>
      </c>
      <c r="G139" s="853"/>
      <c r="EP139" s="854">
        <v>408</v>
      </c>
      <c r="EQ139" s="825" t="s">
        <v>9337</v>
      </c>
      <c r="EW139" s="851" t="s">
        <v>2185</v>
      </c>
      <c r="EX139" s="825" t="s">
        <v>1980</v>
      </c>
      <c r="EY139" s="853"/>
      <c r="MP139" s="854">
        <v>408</v>
      </c>
      <c r="MQ139" s="825" t="s">
        <v>9337</v>
      </c>
      <c r="MS139" s="854">
        <v>152</v>
      </c>
      <c r="MT139" s="825" t="s">
        <v>9338</v>
      </c>
    </row>
    <row r="140" spans="5:358">
      <c r="E140" s="851" t="s">
        <v>2247</v>
      </c>
      <c r="F140" s="825" t="s">
        <v>2091</v>
      </c>
      <c r="G140" s="853"/>
      <c r="EP140" s="854">
        <v>152</v>
      </c>
      <c r="EQ140" s="825" t="s">
        <v>9338</v>
      </c>
      <c r="EW140" s="851" t="s">
        <v>2330</v>
      </c>
      <c r="EX140" s="825" t="s">
        <v>2332</v>
      </c>
      <c r="EY140" s="853"/>
      <c r="MP140" s="854">
        <v>152</v>
      </c>
      <c r="MQ140" s="825" t="s">
        <v>9338</v>
      </c>
      <c r="MS140" s="854">
        <v>798</v>
      </c>
      <c r="MT140" s="825" t="s">
        <v>9339</v>
      </c>
    </row>
    <row r="141" spans="5:358">
      <c r="E141" s="851" t="s">
        <v>2248</v>
      </c>
      <c r="F141" s="825" t="s">
        <v>706</v>
      </c>
      <c r="G141" s="853"/>
      <c r="EP141" s="854">
        <v>798</v>
      </c>
      <c r="EQ141" s="825" t="s">
        <v>9339</v>
      </c>
      <c r="EW141" s="851" t="s">
        <v>1065</v>
      </c>
      <c r="EX141" s="825" t="s">
        <v>2346</v>
      </c>
      <c r="EY141" s="853"/>
      <c r="MP141" s="854">
        <v>798</v>
      </c>
      <c r="MQ141" s="825" t="s">
        <v>9339</v>
      </c>
      <c r="MS141" s="855">
        <v>208</v>
      </c>
      <c r="MT141" s="825" t="s">
        <v>9340</v>
      </c>
    </row>
    <row r="142" spans="5:358">
      <c r="E142" s="851" t="s">
        <v>392</v>
      </c>
      <c r="F142" s="825" t="s">
        <v>2260</v>
      </c>
      <c r="G142" s="853"/>
      <c r="EP142" s="855">
        <v>208</v>
      </c>
      <c r="EQ142" s="825" t="s">
        <v>9340</v>
      </c>
      <c r="EW142" s="851" t="s">
        <v>2351</v>
      </c>
      <c r="EX142" s="825" t="s">
        <v>2356</v>
      </c>
      <c r="EY142" s="853"/>
      <c r="MP142" s="855">
        <v>208</v>
      </c>
      <c r="MQ142" s="825" t="s">
        <v>9340</v>
      </c>
      <c r="MS142" s="854">
        <v>276</v>
      </c>
      <c r="MT142" s="825" t="s">
        <v>2633</v>
      </c>
    </row>
    <row r="143" spans="5:358">
      <c r="E143" s="851" t="s">
        <v>1350</v>
      </c>
      <c r="F143" s="825" t="s">
        <v>2271</v>
      </c>
      <c r="G143" s="853"/>
      <c r="EP143" s="854">
        <v>276</v>
      </c>
      <c r="EQ143" s="825" t="s">
        <v>2633</v>
      </c>
      <c r="EW143" s="851" t="s">
        <v>184</v>
      </c>
      <c r="EX143" s="825" t="s">
        <v>2365</v>
      </c>
      <c r="EY143" s="853"/>
      <c r="MP143" s="854">
        <v>276</v>
      </c>
      <c r="MQ143" s="825" t="s">
        <v>2633</v>
      </c>
      <c r="MS143" s="855">
        <v>768</v>
      </c>
      <c r="MT143" s="825" t="s">
        <v>9341</v>
      </c>
    </row>
    <row r="144" spans="5:358">
      <c r="E144" s="851" t="s">
        <v>2291</v>
      </c>
      <c r="F144" s="825" t="s">
        <v>1027</v>
      </c>
      <c r="G144" s="853"/>
      <c r="EP144" s="855">
        <v>768</v>
      </c>
      <c r="EQ144" s="825" t="s">
        <v>9341</v>
      </c>
      <c r="EW144" s="851" t="s">
        <v>2367</v>
      </c>
      <c r="EX144" s="825" t="s">
        <v>2381</v>
      </c>
      <c r="EY144" s="853"/>
      <c r="MP144" s="855">
        <v>768</v>
      </c>
      <c r="MQ144" s="825" t="s">
        <v>9341</v>
      </c>
      <c r="MS144" s="854">
        <v>772</v>
      </c>
      <c r="MT144" s="825" t="s">
        <v>9334</v>
      </c>
    </row>
    <row r="145" spans="5:358">
      <c r="E145" s="851" t="s">
        <v>2312</v>
      </c>
      <c r="F145" s="825" t="s">
        <v>2317</v>
      </c>
      <c r="G145" s="853"/>
      <c r="EP145" s="854">
        <v>772</v>
      </c>
      <c r="EQ145" s="825" t="s">
        <v>9334</v>
      </c>
      <c r="EW145" s="851" t="s">
        <v>2384</v>
      </c>
      <c r="EX145" s="825" t="s">
        <v>2385</v>
      </c>
      <c r="EY145" s="853"/>
      <c r="MP145" s="854">
        <v>772</v>
      </c>
      <c r="MQ145" s="825" t="s">
        <v>9334</v>
      </c>
      <c r="MS145" s="854">
        <v>214</v>
      </c>
      <c r="MT145" s="825" t="s">
        <v>5663</v>
      </c>
    </row>
    <row r="146" spans="5:358">
      <c r="E146" s="851" t="s">
        <v>827</v>
      </c>
      <c r="F146" s="825" t="s">
        <v>2323</v>
      </c>
      <c r="G146" s="853"/>
      <c r="EP146" s="854">
        <v>214</v>
      </c>
      <c r="EQ146" s="825" t="s">
        <v>5663</v>
      </c>
      <c r="EW146" s="851" t="s">
        <v>2389</v>
      </c>
      <c r="EX146" s="825" t="s">
        <v>847</v>
      </c>
      <c r="EY146" s="853"/>
      <c r="MP146" s="854">
        <v>214</v>
      </c>
      <c r="MQ146" s="825" t="s">
        <v>5663</v>
      </c>
      <c r="MS146" s="854">
        <v>212</v>
      </c>
      <c r="MT146" s="825" t="s">
        <v>5594</v>
      </c>
    </row>
    <row r="147" spans="5:358">
      <c r="E147" s="851" t="s">
        <v>2325</v>
      </c>
      <c r="F147" s="825" t="s">
        <v>2326</v>
      </c>
      <c r="G147" s="853"/>
      <c r="EP147" s="854">
        <v>212</v>
      </c>
      <c r="EQ147" s="825" t="s">
        <v>5594</v>
      </c>
      <c r="EW147" s="851" t="s">
        <v>743</v>
      </c>
      <c r="EX147" s="825" t="s">
        <v>973</v>
      </c>
      <c r="EY147" s="853"/>
      <c r="MP147" s="854">
        <v>212</v>
      </c>
      <c r="MQ147" s="825" t="s">
        <v>5594</v>
      </c>
      <c r="MS147" s="854">
        <v>780</v>
      </c>
      <c r="MT147" s="825" t="s">
        <v>9342</v>
      </c>
    </row>
    <row r="148" spans="5:358">
      <c r="E148" s="851" t="s">
        <v>2329</v>
      </c>
      <c r="F148" s="825" t="s">
        <v>672</v>
      </c>
      <c r="G148" s="853"/>
      <c r="EP148" s="854">
        <v>780</v>
      </c>
      <c r="EQ148" s="825" t="s">
        <v>9342</v>
      </c>
      <c r="EW148" s="851" t="s">
        <v>2391</v>
      </c>
      <c r="EX148" s="825" t="s">
        <v>1876</v>
      </c>
      <c r="EY148" s="853"/>
      <c r="MP148" s="854">
        <v>780</v>
      </c>
      <c r="MQ148" s="825" t="s">
        <v>9342</v>
      </c>
      <c r="MS148" s="855">
        <v>795</v>
      </c>
      <c r="MT148" s="825" t="s">
        <v>7805</v>
      </c>
    </row>
    <row r="149" spans="5:358">
      <c r="E149" s="851" t="s">
        <v>2185</v>
      </c>
      <c r="F149" s="825" t="s">
        <v>1980</v>
      </c>
      <c r="G149" s="853"/>
      <c r="EP149" s="855">
        <v>795</v>
      </c>
      <c r="EQ149" s="825" t="s">
        <v>7805</v>
      </c>
      <c r="EW149" s="851" t="s">
        <v>2402</v>
      </c>
      <c r="EX149" s="825" t="s">
        <v>1499</v>
      </c>
      <c r="EY149" s="853"/>
      <c r="MP149" s="855">
        <v>795</v>
      </c>
      <c r="MQ149" s="825" t="s">
        <v>7805</v>
      </c>
      <c r="MS149" s="855">
        <v>792</v>
      </c>
      <c r="MT149" s="825" t="s">
        <v>9343</v>
      </c>
    </row>
    <row r="150" spans="5:358">
      <c r="E150" s="851" t="s">
        <v>2330</v>
      </c>
      <c r="F150" s="825" t="s">
        <v>2332</v>
      </c>
      <c r="G150" s="853"/>
      <c r="EP150" s="855">
        <v>792</v>
      </c>
      <c r="EQ150" s="825" t="s">
        <v>9343</v>
      </c>
      <c r="EW150" s="851" t="s">
        <v>2412</v>
      </c>
      <c r="EX150" s="825" t="s">
        <v>74</v>
      </c>
      <c r="EY150" s="853"/>
      <c r="MP150" s="855">
        <v>792</v>
      </c>
      <c r="MQ150" s="825" t="s">
        <v>9343</v>
      </c>
      <c r="MS150" s="854">
        <v>776</v>
      </c>
      <c r="MT150" s="825" t="s">
        <v>3139</v>
      </c>
    </row>
    <row r="151" spans="5:358">
      <c r="E151" s="851" t="s">
        <v>1065</v>
      </c>
      <c r="F151" s="825" t="s">
        <v>2346</v>
      </c>
      <c r="G151" s="853"/>
      <c r="EP151" s="854">
        <v>776</v>
      </c>
      <c r="EQ151" s="825" t="s">
        <v>3139</v>
      </c>
      <c r="EW151" s="851" t="s">
        <v>2413</v>
      </c>
      <c r="EX151" s="825" t="s">
        <v>2414</v>
      </c>
      <c r="EY151" s="853"/>
      <c r="MP151" s="854">
        <v>776</v>
      </c>
      <c r="MQ151" s="825" t="s">
        <v>3139</v>
      </c>
      <c r="MS151" s="854">
        <v>566</v>
      </c>
      <c r="MT151" s="825" t="s">
        <v>2875</v>
      </c>
    </row>
    <row r="152" spans="5:358">
      <c r="E152" s="851" t="s">
        <v>2351</v>
      </c>
      <c r="F152" s="825" t="s">
        <v>2356</v>
      </c>
      <c r="G152" s="853"/>
      <c r="EP152" s="854">
        <v>566</v>
      </c>
      <c r="EQ152" s="825" t="s">
        <v>2875</v>
      </c>
      <c r="EW152" s="851" t="s">
        <v>2417</v>
      </c>
      <c r="EX152" s="825" t="s">
        <v>2422</v>
      </c>
      <c r="EY152" s="853"/>
      <c r="MP152" s="854">
        <v>566</v>
      </c>
      <c r="MQ152" s="825" t="s">
        <v>2875</v>
      </c>
      <c r="MS152" s="854">
        <v>520</v>
      </c>
      <c r="MT152" s="825" t="s">
        <v>9271</v>
      </c>
    </row>
    <row r="153" spans="5:358">
      <c r="E153" s="851" t="s">
        <v>184</v>
      </c>
      <c r="F153" s="825" t="s">
        <v>2365</v>
      </c>
      <c r="G153" s="853"/>
      <c r="EP153" s="854">
        <v>520</v>
      </c>
      <c r="EQ153" s="825" t="s">
        <v>9271</v>
      </c>
      <c r="EW153" s="851" t="s">
        <v>81</v>
      </c>
      <c r="EX153" s="825" t="s">
        <v>661</v>
      </c>
      <c r="EY153" s="853"/>
      <c r="MP153" s="854">
        <v>520</v>
      </c>
      <c r="MQ153" s="825" t="s">
        <v>9271</v>
      </c>
      <c r="MS153" s="855">
        <v>516</v>
      </c>
      <c r="MT153" s="825" t="s">
        <v>4794</v>
      </c>
    </row>
    <row r="154" spans="5:358">
      <c r="E154" s="851" t="s">
        <v>2367</v>
      </c>
      <c r="F154" s="825" t="s">
        <v>2381</v>
      </c>
      <c r="G154" s="853"/>
      <c r="EP154" s="855">
        <v>516</v>
      </c>
      <c r="EQ154" s="825" t="s">
        <v>4794</v>
      </c>
      <c r="EW154" s="851" t="s">
        <v>2434</v>
      </c>
      <c r="EX154" s="825" t="s">
        <v>1081</v>
      </c>
      <c r="EY154" s="853"/>
      <c r="MP154" s="855">
        <v>516</v>
      </c>
      <c r="MQ154" s="825" t="s">
        <v>4794</v>
      </c>
      <c r="MS154" s="854" t="s">
        <v>9344</v>
      </c>
      <c r="MT154" s="825" t="s">
        <v>830</v>
      </c>
    </row>
    <row r="155" spans="5:358">
      <c r="E155" s="851" t="s">
        <v>2384</v>
      </c>
      <c r="F155" s="825" t="s">
        <v>2385</v>
      </c>
      <c r="G155" s="853"/>
      <c r="EP155" s="854" t="s">
        <v>9344</v>
      </c>
      <c r="EQ155" s="825" t="s">
        <v>830</v>
      </c>
      <c r="EW155" s="851" t="s">
        <v>2440</v>
      </c>
      <c r="EX155" s="825" t="s">
        <v>2450</v>
      </c>
      <c r="EY155" s="853"/>
      <c r="MP155" s="854" t="s">
        <v>9344</v>
      </c>
      <c r="MQ155" s="825" t="s">
        <v>830</v>
      </c>
      <c r="MS155" s="854">
        <v>570</v>
      </c>
      <c r="MT155" s="825" t="s">
        <v>9345</v>
      </c>
    </row>
    <row r="156" spans="5:358">
      <c r="E156" s="851" t="s">
        <v>2389</v>
      </c>
      <c r="F156" s="825" t="s">
        <v>847</v>
      </c>
      <c r="G156" s="853"/>
      <c r="EP156" s="854">
        <v>570</v>
      </c>
      <c r="EQ156" s="825" t="s">
        <v>9345</v>
      </c>
      <c r="EW156" s="851" t="s">
        <v>2452</v>
      </c>
      <c r="EX156" s="825" t="s">
        <v>2455</v>
      </c>
      <c r="EY156" s="853"/>
      <c r="MP156" s="854">
        <v>570</v>
      </c>
      <c r="MQ156" s="825" t="s">
        <v>9345</v>
      </c>
      <c r="MS156" s="854">
        <v>558</v>
      </c>
      <c r="MT156" s="825" t="s">
        <v>9346</v>
      </c>
    </row>
    <row r="157" spans="5:358">
      <c r="E157" s="851" t="s">
        <v>743</v>
      </c>
      <c r="F157" s="825" t="s">
        <v>973</v>
      </c>
      <c r="G157" s="853"/>
      <c r="EP157" s="854">
        <v>558</v>
      </c>
      <c r="EQ157" s="825" t="s">
        <v>9346</v>
      </c>
      <c r="EW157" s="851" t="s">
        <v>639</v>
      </c>
      <c r="EX157" s="825" t="s">
        <v>2202</v>
      </c>
      <c r="EY157" s="853"/>
      <c r="MP157" s="854">
        <v>558</v>
      </c>
      <c r="MQ157" s="825" t="s">
        <v>9346</v>
      </c>
      <c r="MS157" s="854">
        <v>562</v>
      </c>
      <c r="MT157" s="825" t="s">
        <v>484</v>
      </c>
    </row>
    <row r="158" spans="5:358">
      <c r="E158" s="851" t="s">
        <v>2391</v>
      </c>
      <c r="F158" s="825" t="s">
        <v>1876</v>
      </c>
      <c r="G158" s="853"/>
      <c r="EP158" s="854">
        <v>562</v>
      </c>
      <c r="EQ158" s="825" t="s">
        <v>484</v>
      </c>
      <c r="EW158" s="851" t="s">
        <v>1865</v>
      </c>
      <c r="EX158" s="825" t="s">
        <v>2457</v>
      </c>
      <c r="EY158" s="853"/>
      <c r="MP158" s="854">
        <v>562</v>
      </c>
      <c r="MQ158" s="825" t="s">
        <v>484</v>
      </c>
      <c r="MS158" s="854">
        <v>732</v>
      </c>
      <c r="MT158" s="825" t="s">
        <v>1595</v>
      </c>
    </row>
    <row r="159" spans="5:358">
      <c r="E159" s="851" t="s">
        <v>2402</v>
      </c>
      <c r="F159" s="825" t="s">
        <v>1499</v>
      </c>
      <c r="G159" s="853"/>
      <c r="EP159" s="854">
        <v>732</v>
      </c>
      <c r="EQ159" s="825" t="s">
        <v>1595</v>
      </c>
      <c r="EW159" s="851" t="s">
        <v>2461</v>
      </c>
      <c r="EX159" s="825" t="s">
        <v>164</v>
      </c>
      <c r="EY159" s="853"/>
      <c r="MP159" s="854">
        <v>732</v>
      </c>
      <c r="MQ159" s="825" t="s">
        <v>1595</v>
      </c>
      <c r="MS159" s="855">
        <v>540</v>
      </c>
      <c r="MT159" s="825" t="s">
        <v>9347</v>
      </c>
    </row>
    <row r="160" spans="5:358">
      <c r="E160" s="851" t="s">
        <v>2412</v>
      </c>
      <c r="F160" s="825" t="s">
        <v>74</v>
      </c>
      <c r="G160" s="853"/>
      <c r="EP160" s="855">
        <v>540</v>
      </c>
      <c r="EQ160" s="825" t="s">
        <v>9347</v>
      </c>
      <c r="EW160" s="851" t="s">
        <v>2463</v>
      </c>
      <c r="EX160" s="825" t="s">
        <v>2022</v>
      </c>
      <c r="EY160" s="853"/>
      <c r="MP160" s="855">
        <v>540</v>
      </c>
      <c r="MQ160" s="825" t="s">
        <v>9347</v>
      </c>
      <c r="MS160" s="854">
        <v>554</v>
      </c>
      <c r="MT160" s="825" t="s">
        <v>9348</v>
      </c>
    </row>
    <row r="161" spans="5:358">
      <c r="E161" s="851" t="s">
        <v>2413</v>
      </c>
      <c r="F161" s="825" t="s">
        <v>2414</v>
      </c>
      <c r="G161" s="853"/>
      <c r="EP161" s="854">
        <v>554</v>
      </c>
      <c r="EQ161" s="825" t="s">
        <v>9348</v>
      </c>
      <c r="EW161" s="851" t="s">
        <v>2471</v>
      </c>
      <c r="EX161" s="825" t="s">
        <v>2477</v>
      </c>
      <c r="EY161" s="853"/>
      <c r="MP161" s="854">
        <v>554</v>
      </c>
      <c r="MQ161" s="825" t="s">
        <v>9348</v>
      </c>
      <c r="MS161" s="855">
        <v>524</v>
      </c>
      <c r="MT161" s="825" t="s">
        <v>9349</v>
      </c>
    </row>
    <row r="162" spans="5:358">
      <c r="E162" s="851" t="s">
        <v>2417</v>
      </c>
      <c r="F162" s="825" t="s">
        <v>2422</v>
      </c>
      <c r="G162" s="853"/>
      <c r="EP162" s="855">
        <v>524</v>
      </c>
      <c r="EQ162" s="825" t="s">
        <v>9349</v>
      </c>
      <c r="EW162" s="851" t="s">
        <v>1209</v>
      </c>
      <c r="EX162" s="825" t="s">
        <v>2478</v>
      </c>
      <c r="EY162" s="853"/>
      <c r="MP162" s="855">
        <v>524</v>
      </c>
      <c r="MQ162" s="825" t="s">
        <v>9349</v>
      </c>
      <c r="MS162" s="854">
        <v>574</v>
      </c>
      <c r="MT162" s="825" t="s">
        <v>9350</v>
      </c>
    </row>
    <row r="163" spans="5:358">
      <c r="E163" s="851" t="s">
        <v>81</v>
      </c>
      <c r="F163" s="825" t="s">
        <v>661</v>
      </c>
      <c r="G163" s="853"/>
      <c r="EP163" s="854">
        <v>574</v>
      </c>
      <c r="EQ163" s="825" t="s">
        <v>9350</v>
      </c>
      <c r="EW163" s="851" t="s">
        <v>2485</v>
      </c>
      <c r="EX163" s="825" t="s">
        <v>1494</v>
      </c>
      <c r="EY163" s="853"/>
      <c r="MP163" s="854">
        <v>574</v>
      </c>
      <c r="MQ163" s="825" t="s">
        <v>9350</v>
      </c>
      <c r="MS163" s="855">
        <v>578</v>
      </c>
      <c r="MT163" s="825" t="s">
        <v>9351</v>
      </c>
    </row>
    <row r="164" spans="5:358">
      <c r="E164" s="851" t="s">
        <v>2434</v>
      </c>
      <c r="F164" s="825" t="s">
        <v>1081</v>
      </c>
      <c r="G164" s="853"/>
      <c r="EP164" s="855">
        <v>578</v>
      </c>
      <c r="EQ164" s="825" t="s">
        <v>9351</v>
      </c>
      <c r="EW164" s="851" t="s">
        <v>605</v>
      </c>
      <c r="EX164" s="825" t="s">
        <v>2493</v>
      </c>
      <c r="EY164" s="853"/>
      <c r="MP164" s="855">
        <v>578</v>
      </c>
      <c r="MQ164" s="825" t="s">
        <v>9351</v>
      </c>
      <c r="MS164" s="855">
        <v>334</v>
      </c>
      <c r="MT164" s="825" t="s">
        <v>9353</v>
      </c>
    </row>
    <row r="165" spans="5:358">
      <c r="E165" s="851" t="s">
        <v>2440</v>
      </c>
      <c r="F165" s="825" t="s">
        <v>2450</v>
      </c>
      <c r="G165" s="853"/>
      <c r="EP165" s="855">
        <v>334</v>
      </c>
      <c r="EQ165" s="825" t="s">
        <v>9353</v>
      </c>
      <c r="EW165" s="851" t="s">
        <v>2501</v>
      </c>
      <c r="EX165" s="825" t="s">
        <v>2505</v>
      </c>
      <c r="EY165" s="853"/>
      <c r="MP165" s="855">
        <v>334</v>
      </c>
      <c r="MQ165" s="825" t="s">
        <v>9353</v>
      </c>
      <c r="MS165" s="855" t="s">
        <v>9354</v>
      </c>
      <c r="MT165" s="825" t="s">
        <v>9355</v>
      </c>
    </row>
    <row r="166" spans="5:358">
      <c r="E166" s="851" t="s">
        <v>2452</v>
      </c>
      <c r="F166" s="825" t="s">
        <v>2455</v>
      </c>
      <c r="G166" s="853"/>
      <c r="EP166" s="855" t="s">
        <v>9354</v>
      </c>
      <c r="EQ166" s="825" t="s">
        <v>9355</v>
      </c>
      <c r="EW166" s="851" t="s">
        <v>592</v>
      </c>
      <c r="EX166" s="825" t="s">
        <v>1740</v>
      </c>
      <c r="EY166" s="853"/>
      <c r="MP166" s="855" t="s">
        <v>9354</v>
      </c>
      <c r="MQ166" s="825" t="s">
        <v>9355</v>
      </c>
      <c r="MS166" s="854">
        <v>332</v>
      </c>
      <c r="MT166" s="825" t="s">
        <v>9356</v>
      </c>
    </row>
    <row r="167" spans="5:358">
      <c r="E167" s="851" t="s">
        <v>639</v>
      </c>
      <c r="F167" s="825" t="s">
        <v>2202</v>
      </c>
      <c r="G167" s="853"/>
      <c r="EP167" s="854">
        <v>332</v>
      </c>
      <c r="EQ167" s="825" t="s">
        <v>9356</v>
      </c>
      <c r="EW167" s="851" t="s">
        <v>2510</v>
      </c>
      <c r="EX167" s="825" t="s">
        <v>1948</v>
      </c>
      <c r="EY167" s="853"/>
      <c r="MP167" s="854">
        <v>332</v>
      </c>
      <c r="MQ167" s="825" t="s">
        <v>9356</v>
      </c>
      <c r="MS167" s="854">
        <v>586</v>
      </c>
      <c r="MT167" s="825" t="s">
        <v>2593</v>
      </c>
    </row>
    <row r="168" spans="5:358">
      <c r="E168" s="851" t="s">
        <v>1865</v>
      </c>
      <c r="F168" s="825" t="s">
        <v>2457</v>
      </c>
      <c r="G168" s="853"/>
      <c r="EP168" s="854">
        <v>586</v>
      </c>
      <c r="EQ168" s="825" t="s">
        <v>2593</v>
      </c>
      <c r="EW168" s="851" t="s">
        <v>2515</v>
      </c>
      <c r="EX168" s="825" t="s">
        <v>1979</v>
      </c>
      <c r="EY168" s="853"/>
      <c r="MP168" s="854">
        <v>586</v>
      </c>
      <c r="MQ168" s="825" t="s">
        <v>2593</v>
      </c>
      <c r="MS168" s="854">
        <v>336</v>
      </c>
      <c r="MT168" s="825" t="s">
        <v>370</v>
      </c>
    </row>
    <row r="169" spans="5:358">
      <c r="E169" s="851" t="s">
        <v>2461</v>
      </c>
      <c r="F169" s="825" t="s">
        <v>164</v>
      </c>
      <c r="G169" s="853"/>
      <c r="EP169" s="854">
        <v>336</v>
      </c>
      <c r="EQ169" s="825" t="s">
        <v>370</v>
      </c>
      <c r="EW169" s="851" t="s">
        <v>2374</v>
      </c>
      <c r="EX169" s="825" t="s">
        <v>2516</v>
      </c>
      <c r="EY169" s="853"/>
      <c r="MP169" s="854">
        <v>336</v>
      </c>
      <c r="MQ169" s="825" t="s">
        <v>370</v>
      </c>
      <c r="MS169" s="854">
        <v>591</v>
      </c>
      <c r="MT169" s="825" t="s">
        <v>9357</v>
      </c>
    </row>
    <row r="170" spans="5:358">
      <c r="E170" s="851" t="s">
        <v>2463</v>
      </c>
      <c r="F170" s="825" t="s">
        <v>2022</v>
      </c>
      <c r="G170" s="853"/>
      <c r="EP170" s="854">
        <v>591</v>
      </c>
      <c r="EQ170" s="825" t="s">
        <v>9357</v>
      </c>
      <c r="EW170" s="851" t="s">
        <v>2108</v>
      </c>
      <c r="EX170" s="825" t="s">
        <v>887</v>
      </c>
      <c r="EY170" s="853"/>
      <c r="MP170" s="854">
        <v>591</v>
      </c>
      <c r="MQ170" s="825" t="s">
        <v>9357</v>
      </c>
      <c r="MS170" s="854">
        <v>548</v>
      </c>
      <c r="MT170" s="825" t="s">
        <v>3930</v>
      </c>
    </row>
    <row r="171" spans="5:358">
      <c r="E171" s="851" t="s">
        <v>2471</v>
      </c>
      <c r="F171" s="825" t="s">
        <v>2477</v>
      </c>
      <c r="G171" s="853"/>
      <c r="EP171" s="854">
        <v>548</v>
      </c>
      <c r="EQ171" s="825" t="s">
        <v>3930</v>
      </c>
      <c r="EW171" s="851" t="s">
        <v>1</v>
      </c>
      <c r="EX171" s="825" t="s">
        <v>2517</v>
      </c>
      <c r="EY171" s="853"/>
      <c r="MP171" s="854">
        <v>548</v>
      </c>
      <c r="MQ171" s="825" t="s">
        <v>3930</v>
      </c>
      <c r="MS171" s="854" t="s">
        <v>7150</v>
      </c>
      <c r="MT171" s="825" t="s">
        <v>9358</v>
      </c>
    </row>
    <row r="172" spans="5:358">
      <c r="E172" s="851" t="s">
        <v>1209</v>
      </c>
      <c r="F172" s="825" t="s">
        <v>2478</v>
      </c>
      <c r="G172" s="853"/>
      <c r="EP172" s="854" t="s">
        <v>7150</v>
      </c>
      <c r="EQ172" s="825" t="s">
        <v>9358</v>
      </c>
      <c r="EW172" s="851" t="s">
        <v>2519</v>
      </c>
      <c r="EX172" s="825" t="s">
        <v>2520</v>
      </c>
      <c r="EY172" s="853"/>
      <c r="MP172" s="854" t="s">
        <v>7150</v>
      </c>
      <c r="MQ172" s="825" t="s">
        <v>9358</v>
      </c>
      <c r="MS172" s="854">
        <v>598</v>
      </c>
      <c r="MT172" s="825" t="s">
        <v>1197</v>
      </c>
    </row>
    <row r="173" spans="5:358">
      <c r="E173" s="851" t="s">
        <v>2485</v>
      </c>
      <c r="F173" s="825" t="s">
        <v>1494</v>
      </c>
      <c r="G173" s="853"/>
      <c r="EP173" s="854">
        <v>598</v>
      </c>
      <c r="EQ173" s="825" t="s">
        <v>1197</v>
      </c>
      <c r="EW173" s="851" t="s">
        <v>647</v>
      </c>
      <c r="EX173" s="825" t="s">
        <v>2522</v>
      </c>
      <c r="EY173" s="853"/>
      <c r="MP173" s="854">
        <v>598</v>
      </c>
      <c r="MQ173" s="825" t="s">
        <v>1197</v>
      </c>
      <c r="MS173" s="854" t="s">
        <v>9359</v>
      </c>
      <c r="MT173" s="825" t="s">
        <v>9360</v>
      </c>
    </row>
    <row r="174" spans="5:358">
      <c r="E174" s="851" t="s">
        <v>605</v>
      </c>
      <c r="F174" s="825" t="s">
        <v>2493</v>
      </c>
      <c r="G174" s="853"/>
      <c r="EP174" s="854" t="s">
        <v>9359</v>
      </c>
      <c r="EQ174" s="825" t="s">
        <v>9360</v>
      </c>
      <c r="EW174" s="851" t="s">
        <v>2527</v>
      </c>
      <c r="EX174" s="825" t="s">
        <v>1657</v>
      </c>
      <c r="EY174" s="853"/>
      <c r="MP174" s="854" t="s">
        <v>9359</v>
      </c>
      <c r="MQ174" s="825" t="s">
        <v>9360</v>
      </c>
      <c r="MS174" s="854">
        <v>585</v>
      </c>
      <c r="MT174" s="825" t="s">
        <v>9361</v>
      </c>
    </row>
    <row r="175" spans="5:358">
      <c r="E175" s="851" t="s">
        <v>2501</v>
      </c>
      <c r="F175" s="825" t="s">
        <v>2505</v>
      </c>
      <c r="G175" s="853"/>
      <c r="EP175" s="854">
        <v>585</v>
      </c>
      <c r="EQ175" s="825" t="s">
        <v>9361</v>
      </c>
      <c r="EW175" s="851" t="s">
        <v>1526</v>
      </c>
      <c r="EX175" s="825" t="s">
        <v>2532</v>
      </c>
      <c r="EY175" s="853"/>
      <c r="MP175" s="854">
        <v>585</v>
      </c>
      <c r="MQ175" s="825" t="s">
        <v>9361</v>
      </c>
      <c r="MS175" s="854">
        <v>600</v>
      </c>
      <c r="MT175" s="825" t="s">
        <v>3324</v>
      </c>
    </row>
    <row r="176" spans="5:358">
      <c r="E176" s="851" t="s">
        <v>592</v>
      </c>
      <c r="F176" s="825" t="s">
        <v>1740</v>
      </c>
      <c r="G176" s="853"/>
      <c r="EP176" s="854">
        <v>600</v>
      </c>
      <c r="EQ176" s="825" t="s">
        <v>3324</v>
      </c>
      <c r="EW176" s="851" t="s">
        <v>2533</v>
      </c>
      <c r="EX176" s="825" t="s">
        <v>2534</v>
      </c>
      <c r="EY176" s="853"/>
      <c r="MP176" s="854">
        <v>600</v>
      </c>
      <c r="MQ176" s="825" t="s">
        <v>3324</v>
      </c>
      <c r="MS176" s="854" t="s">
        <v>1750</v>
      </c>
      <c r="MT176" s="825" t="s">
        <v>9362</v>
      </c>
    </row>
    <row r="177" spans="5:358">
      <c r="E177" s="851" t="s">
        <v>2510</v>
      </c>
      <c r="F177" s="825" t="s">
        <v>1948</v>
      </c>
      <c r="G177" s="853"/>
      <c r="EP177" s="854" t="s">
        <v>1750</v>
      </c>
      <c r="EQ177" s="825" t="s">
        <v>9362</v>
      </c>
      <c r="EW177" s="851" t="s">
        <v>2536</v>
      </c>
      <c r="EX177" s="825" t="s">
        <v>2539</v>
      </c>
      <c r="EY177" s="853"/>
      <c r="MP177" s="854" t="s">
        <v>1750</v>
      </c>
      <c r="MQ177" s="825" t="s">
        <v>9362</v>
      </c>
      <c r="MS177" s="854">
        <v>275</v>
      </c>
      <c r="MT177" s="825" t="s">
        <v>9363</v>
      </c>
    </row>
    <row r="178" spans="5:358">
      <c r="E178" s="851" t="s">
        <v>2515</v>
      </c>
      <c r="F178" s="825" t="s">
        <v>1979</v>
      </c>
      <c r="G178" s="853"/>
      <c r="EP178" s="854">
        <v>275</v>
      </c>
      <c r="EQ178" s="825" t="s">
        <v>9363</v>
      </c>
      <c r="EW178" s="851" t="s">
        <v>2540</v>
      </c>
      <c r="EX178" s="825" t="s">
        <v>2541</v>
      </c>
      <c r="EY178" s="853"/>
      <c r="MP178" s="854">
        <v>275</v>
      </c>
      <c r="MQ178" s="825" t="s">
        <v>9363</v>
      </c>
      <c r="MS178" s="854">
        <v>348</v>
      </c>
      <c r="MT178" s="825" t="s">
        <v>7651</v>
      </c>
    </row>
    <row r="179" spans="5:358">
      <c r="E179" s="851" t="s">
        <v>2374</v>
      </c>
      <c r="F179" s="825" t="s">
        <v>2516</v>
      </c>
      <c r="G179" s="853"/>
      <c r="EP179" s="854">
        <v>348</v>
      </c>
      <c r="EQ179" s="825" t="s">
        <v>7651</v>
      </c>
      <c r="EW179" s="851" t="s">
        <v>2548</v>
      </c>
      <c r="EX179" s="825" t="s">
        <v>209</v>
      </c>
      <c r="EY179" s="853"/>
      <c r="MP179" s="854">
        <v>348</v>
      </c>
      <c r="MQ179" s="825" t="s">
        <v>7651</v>
      </c>
      <c r="MS179" s="854" t="s">
        <v>8181</v>
      </c>
      <c r="MT179" s="825" t="s">
        <v>9364</v>
      </c>
    </row>
    <row r="180" spans="5:358">
      <c r="E180" s="851" t="s">
        <v>2108</v>
      </c>
      <c r="F180" s="825" t="s">
        <v>887</v>
      </c>
      <c r="G180" s="853"/>
      <c r="EP180" s="854" t="s">
        <v>8181</v>
      </c>
      <c r="EQ180" s="825" t="s">
        <v>9364</v>
      </c>
      <c r="EW180" s="851" t="s">
        <v>2551</v>
      </c>
      <c r="EX180" s="825" t="s">
        <v>2123</v>
      </c>
      <c r="EY180" s="853"/>
      <c r="MP180" s="854" t="s">
        <v>8181</v>
      </c>
      <c r="MQ180" s="825" t="s">
        <v>9364</v>
      </c>
      <c r="MS180" s="854">
        <v>626</v>
      </c>
      <c r="MT180" s="825" t="s">
        <v>4964</v>
      </c>
    </row>
    <row r="181" spans="5:358">
      <c r="E181" s="851" t="s">
        <v>1</v>
      </c>
      <c r="F181" s="825" t="s">
        <v>2517</v>
      </c>
      <c r="G181" s="853"/>
      <c r="EP181" s="854">
        <v>626</v>
      </c>
      <c r="EQ181" s="825" t="s">
        <v>4964</v>
      </c>
      <c r="EW181" s="851" t="s">
        <v>2555</v>
      </c>
      <c r="EX181" s="825" t="s">
        <v>2556</v>
      </c>
      <c r="EY181" s="853"/>
      <c r="MP181" s="854">
        <v>626</v>
      </c>
      <c r="MQ181" s="825" t="s">
        <v>4964</v>
      </c>
      <c r="MS181" s="854">
        <v>612</v>
      </c>
      <c r="MT181" s="825" t="s">
        <v>4481</v>
      </c>
    </row>
    <row r="182" spans="5:358">
      <c r="E182" s="851" t="s">
        <v>2519</v>
      </c>
      <c r="F182" s="825" t="s">
        <v>2520</v>
      </c>
      <c r="G182" s="853"/>
      <c r="EP182" s="854">
        <v>612</v>
      </c>
      <c r="EQ182" s="825" t="s">
        <v>4481</v>
      </c>
      <c r="EW182" s="851" t="s">
        <v>1182</v>
      </c>
      <c r="EX182" s="825" t="s">
        <v>2369</v>
      </c>
      <c r="EY182" s="853"/>
      <c r="MP182" s="854">
        <v>612</v>
      </c>
      <c r="MQ182" s="825" t="s">
        <v>4481</v>
      </c>
      <c r="MS182" s="854">
        <v>242</v>
      </c>
      <c r="MT182" s="825" t="s">
        <v>9366</v>
      </c>
    </row>
    <row r="183" spans="5:358">
      <c r="E183" s="851" t="s">
        <v>647</v>
      </c>
      <c r="F183" s="825" t="s">
        <v>2522</v>
      </c>
      <c r="G183" s="853"/>
      <c r="EP183" s="854">
        <v>242</v>
      </c>
      <c r="EQ183" s="825" t="s">
        <v>9366</v>
      </c>
      <c r="EW183" s="851" t="s">
        <v>9630</v>
      </c>
      <c r="EX183" s="825" t="s">
        <v>4327</v>
      </c>
      <c r="EY183" s="853"/>
      <c r="MP183" s="854">
        <v>242</v>
      </c>
      <c r="MQ183" s="825" t="s">
        <v>9366</v>
      </c>
      <c r="MS183" s="854">
        <v>608</v>
      </c>
      <c r="MT183" s="825" t="s">
        <v>8421</v>
      </c>
    </row>
    <row r="184" spans="5:358">
      <c r="E184" s="851" t="s">
        <v>2527</v>
      </c>
      <c r="F184" s="825" t="s">
        <v>1657</v>
      </c>
      <c r="G184" s="853"/>
      <c r="EP184" s="854">
        <v>608</v>
      </c>
      <c r="EQ184" s="825" t="s">
        <v>8421</v>
      </c>
      <c r="EW184" s="851" t="s">
        <v>4899</v>
      </c>
      <c r="EX184" s="825" t="s">
        <v>9634</v>
      </c>
      <c r="EY184" s="853"/>
      <c r="MP184" s="854">
        <v>608</v>
      </c>
      <c r="MQ184" s="825" t="s">
        <v>8421</v>
      </c>
      <c r="MS184" s="854">
        <v>246</v>
      </c>
      <c r="MT184" s="825" t="s">
        <v>9367</v>
      </c>
    </row>
    <row r="185" spans="5:358">
      <c r="E185" s="851" t="s">
        <v>1526</v>
      </c>
      <c r="F185" s="825" t="s">
        <v>2532</v>
      </c>
      <c r="G185" s="853"/>
      <c r="EP185" s="854">
        <v>246</v>
      </c>
      <c r="EQ185" s="825" t="s">
        <v>9367</v>
      </c>
      <c r="EW185" s="851" t="s">
        <v>7623</v>
      </c>
      <c r="EX185" s="825" t="s">
        <v>9633</v>
      </c>
      <c r="EY185" s="853"/>
      <c r="MP185" s="854">
        <v>246</v>
      </c>
      <c r="MQ185" s="825" t="s">
        <v>9367</v>
      </c>
      <c r="MS185" s="854" t="s">
        <v>9368</v>
      </c>
      <c r="MT185" s="825" t="s">
        <v>9369</v>
      </c>
    </row>
    <row r="186" spans="5:358">
      <c r="E186" s="851" t="s">
        <v>2533</v>
      </c>
      <c r="F186" s="825" t="s">
        <v>2534</v>
      </c>
      <c r="G186" s="853"/>
      <c r="EP186" s="854" t="s">
        <v>9368</v>
      </c>
      <c r="EQ186" s="825" t="s">
        <v>9369</v>
      </c>
      <c r="EW186" s="851" t="s">
        <v>9629</v>
      </c>
      <c r="EX186" s="825" t="s">
        <v>6039</v>
      </c>
      <c r="EY186" s="853"/>
      <c r="MP186" s="854" t="s">
        <v>9368</v>
      </c>
      <c r="MQ186" s="825" t="s">
        <v>9369</v>
      </c>
      <c r="MS186" s="854" t="s">
        <v>9370</v>
      </c>
      <c r="MT186" s="825" t="s">
        <v>8129</v>
      </c>
    </row>
    <row r="187" spans="5:358">
      <c r="E187" s="851" t="s">
        <v>2536</v>
      </c>
      <c r="F187" s="825" t="s">
        <v>2539</v>
      </c>
      <c r="G187" s="853"/>
      <c r="EP187" s="854" t="s">
        <v>9370</v>
      </c>
      <c r="EQ187" s="825" t="s">
        <v>8129</v>
      </c>
      <c r="EW187" s="851" t="s">
        <v>7899</v>
      </c>
      <c r="EX187" s="825" t="s">
        <v>9632</v>
      </c>
      <c r="EY187" s="853"/>
      <c r="MP187" s="854" t="s">
        <v>9370</v>
      </c>
      <c r="MQ187" s="825" t="s">
        <v>8129</v>
      </c>
      <c r="MS187" s="854">
        <v>630</v>
      </c>
      <c r="MT187" s="825" t="s">
        <v>9371</v>
      </c>
    </row>
    <row r="188" spans="5:358">
      <c r="E188" s="851" t="s">
        <v>2540</v>
      </c>
      <c r="F188" s="825" t="s">
        <v>2541</v>
      </c>
      <c r="G188" s="853"/>
      <c r="EP188" s="854">
        <v>630</v>
      </c>
      <c r="EQ188" s="825" t="s">
        <v>9371</v>
      </c>
      <c r="EW188" s="851" t="s">
        <v>9628</v>
      </c>
      <c r="EX188" s="825" t="s">
        <v>9631</v>
      </c>
      <c r="EY188" s="853"/>
      <c r="MP188" s="854">
        <v>630</v>
      </c>
      <c r="MQ188" s="825" t="s">
        <v>9371</v>
      </c>
      <c r="MS188" s="854">
        <v>234</v>
      </c>
      <c r="MT188" s="825" t="s">
        <v>9372</v>
      </c>
    </row>
    <row r="189" spans="5:358">
      <c r="E189" s="851" t="s">
        <v>2548</v>
      </c>
      <c r="F189" s="825" t="s">
        <v>209</v>
      </c>
      <c r="G189" s="853"/>
      <c r="EP189" s="854">
        <v>234</v>
      </c>
      <c r="EQ189" s="825" t="s">
        <v>9372</v>
      </c>
      <c r="EY189" s="853"/>
      <c r="MP189" s="854">
        <v>234</v>
      </c>
      <c r="MQ189" s="825" t="s">
        <v>9372</v>
      </c>
      <c r="MS189" s="854">
        <v>238</v>
      </c>
      <c r="MT189" s="825" t="s">
        <v>9373</v>
      </c>
    </row>
    <row r="190" spans="5:358">
      <c r="E190" s="851" t="s">
        <v>2551</v>
      </c>
      <c r="F190" s="825" t="s">
        <v>2123</v>
      </c>
      <c r="G190" s="853"/>
      <c r="EP190" s="854">
        <v>238</v>
      </c>
      <c r="EQ190" s="825" t="s">
        <v>9373</v>
      </c>
      <c r="EY190" s="853"/>
      <c r="MP190" s="854">
        <v>238</v>
      </c>
      <c r="MQ190" s="825" t="s">
        <v>9373</v>
      </c>
      <c r="MS190" s="854" t="s">
        <v>4563</v>
      </c>
      <c r="MT190" s="825" t="s">
        <v>9374</v>
      </c>
    </row>
    <row r="191" spans="5:358">
      <c r="E191" s="851" t="s">
        <v>2555</v>
      </c>
      <c r="F191" s="825" t="s">
        <v>2556</v>
      </c>
      <c r="G191" s="853"/>
      <c r="EP191" s="854" t="s">
        <v>4563</v>
      </c>
      <c r="EQ191" s="825" t="s">
        <v>9374</v>
      </c>
      <c r="EY191" s="853"/>
      <c r="MP191" s="854" t="s">
        <v>4563</v>
      </c>
      <c r="MQ191" s="825" t="s">
        <v>9374</v>
      </c>
      <c r="MS191" s="854">
        <v>250</v>
      </c>
      <c r="MT191" s="825" t="s">
        <v>1906</v>
      </c>
    </row>
    <row r="192" spans="5:358">
      <c r="E192" s="851" t="s">
        <v>1182</v>
      </c>
      <c r="F192" s="825" t="s">
        <v>2369</v>
      </c>
      <c r="G192" s="853"/>
      <c r="EP192" s="854">
        <v>250</v>
      </c>
      <c r="EQ192" s="825" t="s">
        <v>1906</v>
      </c>
      <c r="EY192" s="853"/>
      <c r="MP192" s="854">
        <v>250</v>
      </c>
      <c r="MQ192" s="825" t="s">
        <v>1906</v>
      </c>
      <c r="MS192" s="854">
        <v>254</v>
      </c>
      <c r="MT192" s="825" t="s">
        <v>3677</v>
      </c>
    </row>
    <row r="193" spans="5:358">
      <c r="E193" s="851" t="s">
        <v>9630</v>
      </c>
      <c r="F193" s="825" t="s">
        <v>4327</v>
      </c>
      <c r="G193" s="853"/>
      <c r="EP193" s="854">
        <v>254</v>
      </c>
      <c r="EQ193" s="825" t="s">
        <v>3677</v>
      </c>
      <c r="EY193" s="853"/>
      <c r="MP193" s="854">
        <v>254</v>
      </c>
      <c r="MQ193" s="825" t="s">
        <v>3677</v>
      </c>
      <c r="MS193" s="854">
        <v>258</v>
      </c>
      <c r="MT193" s="825" t="s">
        <v>9375</v>
      </c>
    </row>
    <row r="194" spans="5:358">
      <c r="E194" s="851" t="s">
        <v>4899</v>
      </c>
      <c r="F194" s="825" t="s">
        <v>9634</v>
      </c>
      <c r="G194" s="853"/>
      <c r="EP194" s="854">
        <v>258</v>
      </c>
      <c r="EQ194" s="825" t="s">
        <v>9375</v>
      </c>
      <c r="EY194" s="853"/>
      <c r="MP194" s="854">
        <v>258</v>
      </c>
      <c r="MQ194" s="825" t="s">
        <v>9375</v>
      </c>
      <c r="MS194" s="854">
        <v>260</v>
      </c>
      <c r="MT194" s="825" t="s">
        <v>9376</v>
      </c>
    </row>
    <row r="195" spans="5:358">
      <c r="E195" s="851" t="s">
        <v>7623</v>
      </c>
      <c r="F195" s="825" t="s">
        <v>9633</v>
      </c>
      <c r="G195" s="853"/>
      <c r="EP195" s="854">
        <v>260</v>
      </c>
      <c r="EQ195" s="825" t="s">
        <v>9376</v>
      </c>
      <c r="EY195" s="853"/>
      <c r="MP195" s="854">
        <v>260</v>
      </c>
      <c r="MQ195" s="825" t="s">
        <v>9376</v>
      </c>
      <c r="MS195" s="854">
        <v>100</v>
      </c>
      <c r="MT195" s="825" t="s">
        <v>6853</v>
      </c>
    </row>
    <row r="196" spans="5:358">
      <c r="E196" s="851" t="s">
        <v>9629</v>
      </c>
      <c r="F196" s="825" t="s">
        <v>6039</v>
      </c>
      <c r="G196" s="853"/>
      <c r="EP196" s="854">
        <v>100</v>
      </c>
      <c r="EQ196" s="825" t="s">
        <v>6853</v>
      </c>
      <c r="EY196" s="853"/>
      <c r="MP196" s="854">
        <v>100</v>
      </c>
      <c r="MQ196" s="825" t="s">
        <v>6853</v>
      </c>
      <c r="MS196" s="854">
        <v>854</v>
      </c>
      <c r="MT196" s="825" t="s">
        <v>8710</v>
      </c>
    </row>
    <row r="197" spans="5:358">
      <c r="E197" s="851" t="s">
        <v>7899</v>
      </c>
      <c r="F197" s="825" t="s">
        <v>9632</v>
      </c>
      <c r="G197" s="853"/>
      <c r="EP197" s="854">
        <v>854</v>
      </c>
      <c r="EQ197" s="825" t="s">
        <v>8710</v>
      </c>
      <c r="EY197" s="853"/>
      <c r="MP197" s="854">
        <v>854</v>
      </c>
      <c r="MQ197" s="825" t="s">
        <v>8710</v>
      </c>
      <c r="MS197" s="854" t="s">
        <v>9377</v>
      </c>
      <c r="MT197" s="825" t="s">
        <v>5158</v>
      </c>
    </row>
    <row r="198" spans="5:358">
      <c r="E198" s="851" t="s">
        <v>9628</v>
      </c>
      <c r="F198" s="825" t="s">
        <v>9631</v>
      </c>
      <c r="G198" s="853"/>
      <c r="EP198" s="854" t="s">
        <v>9377</v>
      </c>
      <c r="EQ198" s="825" t="s">
        <v>5158</v>
      </c>
      <c r="EY198" s="853"/>
      <c r="MP198" s="854" t="s">
        <v>9377</v>
      </c>
      <c r="MQ198" s="825" t="s">
        <v>5158</v>
      </c>
      <c r="MS198" s="854">
        <v>108</v>
      </c>
      <c r="MT198" s="825" t="s">
        <v>9378</v>
      </c>
    </row>
    <row r="199" spans="5:358">
      <c r="G199" s="853"/>
      <c r="EP199" s="854">
        <v>108</v>
      </c>
      <c r="EQ199" s="825" t="s">
        <v>9378</v>
      </c>
      <c r="EY199" s="853"/>
      <c r="MP199" s="854">
        <v>108</v>
      </c>
      <c r="MQ199" s="825" t="s">
        <v>9378</v>
      </c>
      <c r="MS199" s="854">
        <v>704</v>
      </c>
      <c r="MT199" s="825" t="s">
        <v>5790</v>
      </c>
    </row>
    <row r="200" spans="5:358">
      <c r="G200" s="853"/>
      <c r="EP200" s="854">
        <v>704</v>
      </c>
      <c r="EQ200" s="825" t="s">
        <v>5790</v>
      </c>
      <c r="EY200" s="853"/>
      <c r="MP200" s="854">
        <v>704</v>
      </c>
      <c r="MQ200" s="825" t="s">
        <v>5790</v>
      </c>
      <c r="MS200" s="854">
        <v>204</v>
      </c>
      <c r="MT200" s="825" t="s">
        <v>8304</v>
      </c>
    </row>
    <row r="201" spans="5:358">
      <c r="G201" s="853"/>
      <c r="EP201" s="854">
        <v>204</v>
      </c>
      <c r="EQ201" s="825" t="s">
        <v>8304</v>
      </c>
      <c r="EY201" s="853"/>
      <c r="MP201" s="854">
        <v>204</v>
      </c>
      <c r="MQ201" s="825" t="s">
        <v>8304</v>
      </c>
      <c r="MS201" s="854">
        <v>862</v>
      </c>
      <c r="MT201" s="825" t="s">
        <v>9379</v>
      </c>
    </row>
    <row r="202" spans="5:358">
      <c r="G202" s="853"/>
      <c r="EP202" s="854">
        <v>862</v>
      </c>
      <c r="EQ202" s="825" t="s">
        <v>9379</v>
      </c>
      <c r="EY202" s="853"/>
      <c r="MP202" s="854">
        <v>862</v>
      </c>
      <c r="MQ202" s="825" t="s">
        <v>9379</v>
      </c>
      <c r="MS202" s="854">
        <v>112</v>
      </c>
      <c r="MT202" s="825" t="s">
        <v>9380</v>
      </c>
    </row>
    <row r="203" spans="5:358">
      <c r="G203" s="853"/>
      <c r="EP203" s="854">
        <v>112</v>
      </c>
      <c r="EQ203" s="825" t="s">
        <v>9380</v>
      </c>
      <c r="EY203" s="853"/>
      <c r="MP203" s="854">
        <v>112</v>
      </c>
      <c r="MQ203" s="825" t="s">
        <v>9380</v>
      </c>
      <c r="MS203" s="850" t="s">
        <v>9381</v>
      </c>
      <c r="MT203" s="850" t="s">
        <v>9382</v>
      </c>
    </row>
    <row r="204" spans="5:358">
      <c r="G204" s="853"/>
      <c r="EP204" s="850" t="s">
        <v>9381</v>
      </c>
      <c r="EQ204" s="850" t="s">
        <v>9382</v>
      </c>
      <c r="EY204" s="853"/>
      <c r="MP204" s="850" t="s">
        <v>9381</v>
      </c>
      <c r="MQ204" s="850" t="s">
        <v>9382</v>
      </c>
      <c r="MS204" s="850">
        <v>604</v>
      </c>
      <c r="MT204" s="850" t="s">
        <v>3571</v>
      </c>
    </row>
    <row r="205" spans="5:358">
      <c r="G205" s="853"/>
      <c r="EP205" s="850">
        <v>604</v>
      </c>
      <c r="EQ205" s="850" t="s">
        <v>3571</v>
      </c>
      <c r="EY205" s="853"/>
      <c r="MP205" s="850">
        <v>604</v>
      </c>
      <c r="MQ205" s="850" t="s">
        <v>3571</v>
      </c>
      <c r="MS205" s="850" t="s">
        <v>9383</v>
      </c>
      <c r="MT205" s="850" t="s">
        <v>9384</v>
      </c>
    </row>
    <row r="206" spans="5:358">
      <c r="G206" s="853"/>
      <c r="EP206" s="850" t="s">
        <v>9383</v>
      </c>
      <c r="EQ206" s="850" t="s">
        <v>9384</v>
      </c>
      <c r="EY206" s="853"/>
      <c r="MP206" s="850" t="s">
        <v>9383</v>
      </c>
      <c r="MQ206" s="850" t="s">
        <v>9384</v>
      </c>
      <c r="MS206" s="850">
        <v>616</v>
      </c>
      <c r="MT206" s="850" t="s">
        <v>9387</v>
      </c>
    </row>
    <row r="207" spans="5:358">
      <c r="G207" s="853"/>
      <c r="EP207" s="850">
        <v>616</v>
      </c>
      <c r="EQ207" s="850" t="s">
        <v>9387</v>
      </c>
      <c r="EY207" s="853"/>
      <c r="MP207" s="850">
        <v>616</v>
      </c>
      <c r="MQ207" s="850" t="s">
        <v>9387</v>
      </c>
      <c r="MS207" s="850" t="s">
        <v>9156</v>
      </c>
      <c r="MT207" s="850" t="s">
        <v>9389</v>
      </c>
    </row>
    <row r="208" spans="5:358">
      <c r="G208" s="853"/>
      <c r="EP208" s="850" t="s">
        <v>9156</v>
      </c>
      <c r="EQ208" s="850" t="s">
        <v>9389</v>
      </c>
      <c r="EY208" s="853"/>
      <c r="MP208" s="850" t="s">
        <v>9156</v>
      </c>
      <c r="MQ208" s="850" t="s">
        <v>9389</v>
      </c>
      <c r="MS208" s="850" t="s">
        <v>9390</v>
      </c>
      <c r="MT208" s="850" t="s">
        <v>9392</v>
      </c>
    </row>
    <row r="209" spans="7:358">
      <c r="G209" s="853"/>
      <c r="EP209" s="850" t="s">
        <v>9390</v>
      </c>
      <c r="EQ209" s="850" t="s">
        <v>9392</v>
      </c>
      <c r="EY209" s="853"/>
      <c r="MP209" s="850" t="s">
        <v>9390</v>
      </c>
      <c r="MQ209" s="850" t="s">
        <v>9392</v>
      </c>
      <c r="MS209" s="850">
        <v>535</v>
      </c>
      <c r="MT209" s="850" t="s">
        <v>9393</v>
      </c>
    </row>
    <row r="210" spans="7:358">
      <c r="G210" s="853"/>
      <c r="EP210" s="850">
        <v>535</v>
      </c>
      <c r="EQ210" s="850" t="s">
        <v>9393</v>
      </c>
      <c r="EY210" s="853"/>
      <c r="MP210" s="850">
        <v>535</v>
      </c>
      <c r="MQ210" s="850" t="s">
        <v>9393</v>
      </c>
      <c r="MS210" s="850" t="s">
        <v>2726</v>
      </c>
      <c r="MT210" s="850" t="s">
        <v>9394</v>
      </c>
    </row>
    <row r="211" spans="7:358">
      <c r="G211" s="853"/>
      <c r="EP211" s="850" t="s">
        <v>2726</v>
      </c>
      <c r="EQ211" s="850" t="s">
        <v>9394</v>
      </c>
      <c r="EY211" s="853"/>
      <c r="MP211" s="850" t="s">
        <v>2726</v>
      </c>
      <c r="MQ211" s="850" t="s">
        <v>9394</v>
      </c>
      <c r="MS211" s="850">
        <v>620</v>
      </c>
      <c r="MT211" s="850" t="s">
        <v>7780</v>
      </c>
    </row>
    <row r="212" spans="7:358">
      <c r="G212" s="853"/>
      <c r="EP212" s="850">
        <v>620</v>
      </c>
      <c r="EQ212" s="850" t="s">
        <v>7780</v>
      </c>
      <c r="EY212" s="853"/>
      <c r="MP212" s="850">
        <v>620</v>
      </c>
      <c r="MQ212" s="850" t="s">
        <v>7780</v>
      </c>
      <c r="MS212" s="850">
        <v>344</v>
      </c>
      <c r="MT212" s="850" t="s">
        <v>9396</v>
      </c>
    </row>
    <row r="213" spans="7:358">
      <c r="G213" s="853"/>
      <c r="EP213" s="850">
        <v>344</v>
      </c>
      <c r="EQ213" s="850" t="s">
        <v>9396</v>
      </c>
      <c r="EY213" s="853"/>
      <c r="MP213" s="850">
        <v>344</v>
      </c>
      <c r="MQ213" s="850" t="s">
        <v>9396</v>
      </c>
      <c r="MS213" s="850">
        <v>340</v>
      </c>
      <c r="MT213" s="850" t="s">
        <v>7294</v>
      </c>
    </row>
    <row r="214" spans="7:358">
      <c r="G214" s="853"/>
      <c r="EP214" s="850">
        <v>340</v>
      </c>
      <c r="EQ214" s="850" t="s">
        <v>7294</v>
      </c>
      <c r="EY214" s="853"/>
      <c r="MP214" s="850">
        <v>340</v>
      </c>
      <c r="MQ214" s="850" t="s">
        <v>7294</v>
      </c>
      <c r="MS214" s="850">
        <v>584</v>
      </c>
      <c r="MT214" s="850" t="s">
        <v>9397</v>
      </c>
    </row>
    <row r="215" spans="7:358">
      <c r="G215" s="853"/>
      <c r="EP215" s="850">
        <v>584</v>
      </c>
      <c r="EQ215" s="850" t="s">
        <v>9397</v>
      </c>
      <c r="EY215" s="853"/>
      <c r="MP215" s="850">
        <v>584</v>
      </c>
      <c r="MQ215" s="850" t="s">
        <v>9397</v>
      </c>
      <c r="MS215" s="850">
        <v>446</v>
      </c>
      <c r="MT215" s="850" t="s">
        <v>1591</v>
      </c>
    </row>
    <row r="216" spans="7:358">
      <c r="G216" s="853"/>
      <c r="EP216" s="850">
        <v>446</v>
      </c>
      <c r="EQ216" s="850" t="s">
        <v>1591</v>
      </c>
      <c r="EY216" s="853"/>
      <c r="MP216" s="850">
        <v>446</v>
      </c>
      <c r="MQ216" s="850" t="s">
        <v>1591</v>
      </c>
      <c r="MS216" s="850">
        <v>807</v>
      </c>
      <c r="MT216" s="850" t="s">
        <v>9398</v>
      </c>
    </row>
    <row r="217" spans="7:358">
      <c r="G217" s="853"/>
      <c r="EP217" s="850">
        <v>807</v>
      </c>
      <c r="EQ217" s="850" t="s">
        <v>9398</v>
      </c>
      <c r="EY217" s="853"/>
      <c r="MP217" s="850">
        <v>807</v>
      </c>
      <c r="MQ217" s="850" t="s">
        <v>9398</v>
      </c>
      <c r="MS217" s="850">
        <v>450</v>
      </c>
      <c r="MT217" s="850" t="s">
        <v>9399</v>
      </c>
    </row>
    <row r="218" spans="7:358">
      <c r="G218" s="853"/>
      <c r="EP218" s="850">
        <v>450</v>
      </c>
      <c r="EQ218" s="850" t="s">
        <v>9399</v>
      </c>
      <c r="EY218" s="853"/>
      <c r="MP218" s="850">
        <v>450</v>
      </c>
      <c r="MQ218" s="850" t="s">
        <v>9399</v>
      </c>
      <c r="MS218" s="850">
        <v>175</v>
      </c>
      <c r="MT218" s="850" t="s">
        <v>760</v>
      </c>
    </row>
    <row r="219" spans="7:358">
      <c r="G219" s="853"/>
      <c r="EP219" s="850">
        <v>175</v>
      </c>
      <c r="EQ219" s="850" t="s">
        <v>760</v>
      </c>
      <c r="EY219" s="853"/>
      <c r="MP219" s="850">
        <v>175</v>
      </c>
      <c r="MQ219" s="850" t="s">
        <v>760</v>
      </c>
      <c r="MS219" s="850">
        <v>454</v>
      </c>
      <c r="MT219" s="850" t="s">
        <v>4713</v>
      </c>
    </row>
    <row r="220" spans="7:358">
      <c r="G220" s="853"/>
      <c r="EP220" s="850">
        <v>454</v>
      </c>
      <c r="EQ220" s="850" t="s">
        <v>4713</v>
      </c>
      <c r="EY220" s="853"/>
      <c r="MP220" s="850">
        <v>454</v>
      </c>
      <c r="MQ220" s="850" t="s">
        <v>4713</v>
      </c>
      <c r="MS220" s="850">
        <v>466</v>
      </c>
      <c r="MT220" s="850" t="s">
        <v>9400</v>
      </c>
    </row>
    <row r="221" spans="7:358">
      <c r="G221" s="853"/>
      <c r="EP221" s="850">
        <v>466</v>
      </c>
      <c r="EQ221" s="850" t="s">
        <v>9400</v>
      </c>
      <c r="EY221" s="853"/>
      <c r="MP221" s="850">
        <v>466</v>
      </c>
      <c r="MQ221" s="850" t="s">
        <v>9400</v>
      </c>
      <c r="MS221" s="850">
        <v>470</v>
      </c>
      <c r="MT221" s="850" t="s">
        <v>9401</v>
      </c>
    </row>
    <row r="222" spans="7:358">
      <c r="G222" s="853"/>
      <c r="EP222" s="850">
        <v>470</v>
      </c>
      <c r="EQ222" s="850" t="s">
        <v>9401</v>
      </c>
      <c r="EY222" s="853"/>
      <c r="MP222" s="850">
        <v>470</v>
      </c>
      <c r="MQ222" s="850" t="s">
        <v>9401</v>
      </c>
      <c r="MS222" s="850">
        <v>474</v>
      </c>
      <c r="MT222" s="850" t="s">
        <v>191</v>
      </c>
    </row>
    <row r="223" spans="7:358">
      <c r="G223" s="853"/>
      <c r="EP223" s="850">
        <v>474</v>
      </c>
      <c r="EQ223" s="850" t="s">
        <v>191</v>
      </c>
      <c r="EY223" s="853"/>
      <c r="MP223" s="850">
        <v>474</v>
      </c>
      <c r="MQ223" s="850" t="s">
        <v>191</v>
      </c>
      <c r="MS223" s="850">
        <v>458</v>
      </c>
      <c r="MT223" s="850" t="s">
        <v>9402</v>
      </c>
    </row>
    <row r="224" spans="7:358">
      <c r="G224" s="853"/>
      <c r="EP224" s="850">
        <v>458</v>
      </c>
      <c r="EQ224" s="850" t="s">
        <v>9402</v>
      </c>
      <c r="EY224" s="853"/>
      <c r="MP224" s="850">
        <v>458</v>
      </c>
      <c r="MQ224" s="850" t="s">
        <v>9402</v>
      </c>
      <c r="MS224" s="850">
        <v>833</v>
      </c>
      <c r="MT224" s="850" t="s">
        <v>5539</v>
      </c>
    </row>
    <row r="225" spans="7:358">
      <c r="G225" s="853"/>
      <c r="EP225" s="850">
        <v>833</v>
      </c>
      <c r="EQ225" s="850" t="s">
        <v>5539</v>
      </c>
      <c r="EY225" s="853"/>
      <c r="MP225" s="850">
        <v>833</v>
      </c>
      <c r="MQ225" s="850" t="s">
        <v>5539</v>
      </c>
      <c r="MS225" s="850">
        <v>583</v>
      </c>
      <c r="MT225" s="850" t="s">
        <v>4106</v>
      </c>
    </row>
    <row r="226" spans="7:358">
      <c r="G226" s="853"/>
      <c r="EP226" s="850">
        <v>583</v>
      </c>
      <c r="EQ226" s="850" t="s">
        <v>4106</v>
      </c>
      <c r="EY226" s="853"/>
      <c r="MP226" s="850">
        <v>583</v>
      </c>
      <c r="MQ226" s="850" t="s">
        <v>4106</v>
      </c>
      <c r="MS226" s="850">
        <v>710</v>
      </c>
      <c r="MT226" s="850" t="s">
        <v>6418</v>
      </c>
    </row>
    <row r="227" spans="7:358">
      <c r="G227" s="853"/>
      <c r="EP227" s="850">
        <v>710</v>
      </c>
      <c r="EQ227" s="850" t="s">
        <v>6418</v>
      </c>
      <c r="EY227" s="853"/>
      <c r="MP227" s="850">
        <v>710</v>
      </c>
      <c r="MQ227" s="850" t="s">
        <v>6418</v>
      </c>
      <c r="MS227" s="850">
        <v>728</v>
      </c>
      <c r="MT227" s="850" t="s">
        <v>9403</v>
      </c>
    </row>
    <row r="228" spans="7:358">
      <c r="G228" s="853"/>
      <c r="EP228" s="850">
        <v>728</v>
      </c>
      <c r="EQ228" s="850" t="s">
        <v>9403</v>
      </c>
      <c r="EY228" s="853"/>
      <c r="MP228" s="850">
        <v>728</v>
      </c>
      <c r="MQ228" s="850" t="s">
        <v>9403</v>
      </c>
      <c r="MS228" s="850">
        <v>104</v>
      </c>
      <c r="MT228" s="850" t="s">
        <v>3691</v>
      </c>
    </row>
    <row r="229" spans="7:358">
      <c r="G229" s="853"/>
      <c r="EP229" s="850">
        <v>104</v>
      </c>
      <c r="EQ229" s="850" t="s">
        <v>3691</v>
      </c>
      <c r="EY229" s="853"/>
      <c r="MP229" s="850">
        <v>104</v>
      </c>
      <c r="MQ229" s="850" t="s">
        <v>3691</v>
      </c>
      <c r="MS229" s="850">
        <v>484</v>
      </c>
      <c r="MT229" s="850" t="s">
        <v>7083</v>
      </c>
    </row>
    <row r="230" spans="7:358">
      <c r="G230" s="853"/>
      <c r="EP230" s="850">
        <v>484</v>
      </c>
      <c r="EQ230" s="850" t="s">
        <v>7083</v>
      </c>
      <c r="EY230" s="853"/>
      <c r="MP230" s="850">
        <v>484</v>
      </c>
      <c r="MQ230" s="850" t="s">
        <v>7083</v>
      </c>
      <c r="MS230" s="850">
        <v>480</v>
      </c>
      <c r="MT230" s="850" t="s">
        <v>9404</v>
      </c>
    </row>
    <row r="231" spans="7:358">
      <c r="G231" s="853"/>
      <c r="EP231" s="850">
        <v>480</v>
      </c>
      <c r="EQ231" s="850" t="s">
        <v>9404</v>
      </c>
      <c r="EY231" s="853"/>
      <c r="MP231" s="850">
        <v>480</v>
      </c>
      <c r="MQ231" s="850" t="s">
        <v>9404</v>
      </c>
      <c r="MS231" s="850">
        <v>478</v>
      </c>
      <c r="MT231" s="850" t="s">
        <v>1814</v>
      </c>
    </row>
    <row r="232" spans="7:358">
      <c r="G232" s="853"/>
      <c r="EP232" s="850">
        <v>478</v>
      </c>
      <c r="EQ232" s="850" t="s">
        <v>1814</v>
      </c>
      <c r="EY232" s="853"/>
      <c r="MP232" s="850">
        <v>478</v>
      </c>
      <c r="MQ232" s="850" t="s">
        <v>1814</v>
      </c>
      <c r="MS232" s="850">
        <v>508</v>
      </c>
      <c r="MT232" s="850" t="s">
        <v>4776</v>
      </c>
    </row>
    <row r="233" spans="7:358">
      <c r="G233" s="853"/>
      <c r="EP233" s="850">
        <v>508</v>
      </c>
      <c r="EQ233" s="850" t="s">
        <v>4776</v>
      </c>
      <c r="EY233" s="853"/>
      <c r="MP233" s="850">
        <v>508</v>
      </c>
      <c r="MQ233" s="850" t="s">
        <v>4776</v>
      </c>
      <c r="MS233" s="850">
        <v>492</v>
      </c>
      <c r="MT233" s="850" t="s">
        <v>9406</v>
      </c>
    </row>
    <row r="234" spans="7:358">
      <c r="G234" s="853"/>
      <c r="EP234" s="850">
        <v>492</v>
      </c>
      <c r="EQ234" s="850" t="s">
        <v>9406</v>
      </c>
      <c r="EY234" s="853"/>
      <c r="MP234" s="850">
        <v>492</v>
      </c>
      <c r="MQ234" s="850" t="s">
        <v>9406</v>
      </c>
      <c r="MS234" s="850">
        <v>462</v>
      </c>
      <c r="MT234" s="850" t="s">
        <v>9408</v>
      </c>
    </row>
    <row r="235" spans="7:358">
      <c r="G235" s="853"/>
      <c r="EP235" s="850">
        <v>462</v>
      </c>
      <c r="EQ235" s="850" t="s">
        <v>9408</v>
      </c>
      <c r="EY235" s="853"/>
      <c r="MP235" s="850">
        <v>462</v>
      </c>
      <c r="MQ235" s="850" t="s">
        <v>9408</v>
      </c>
      <c r="MS235" s="850">
        <v>498</v>
      </c>
      <c r="MT235" s="850" t="s">
        <v>9409</v>
      </c>
    </row>
    <row r="236" spans="7:358">
      <c r="G236" s="853"/>
      <c r="EP236" s="850">
        <v>498</v>
      </c>
      <c r="EQ236" s="850" t="s">
        <v>9409</v>
      </c>
      <c r="EY236" s="853"/>
      <c r="MP236" s="850">
        <v>498</v>
      </c>
      <c r="MQ236" s="850" t="s">
        <v>9409</v>
      </c>
      <c r="MS236" s="850">
        <v>504</v>
      </c>
      <c r="MT236" s="850" t="s">
        <v>9280</v>
      </c>
    </row>
    <row r="237" spans="7:358">
      <c r="EP237" s="850">
        <v>504</v>
      </c>
      <c r="EQ237" s="850" t="s">
        <v>9280</v>
      </c>
      <c r="MP237" s="850">
        <v>504</v>
      </c>
      <c r="MQ237" s="850" t="s">
        <v>9280</v>
      </c>
      <c r="MS237" s="850">
        <v>496</v>
      </c>
      <c r="MT237" s="850" t="s">
        <v>4859</v>
      </c>
    </row>
    <row r="238" spans="7:358">
      <c r="EP238" s="850">
        <v>496</v>
      </c>
      <c r="EQ238" s="850" t="s">
        <v>4859</v>
      </c>
      <c r="MP238" s="850">
        <v>496</v>
      </c>
      <c r="MQ238" s="850" t="s">
        <v>4859</v>
      </c>
      <c r="MS238" s="850">
        <v>499</v>
      </c>
      <c r="MT238" s="850" t="s">
        <v>9410</v>
      </c>
    </row>
    <row r="239" spans="7:358">
      <c r="EP239" s="850">
        <v>499</v>
      </c>
      <c r="EQ239" s="850" t="s">
        <v>9410</v>
      </c>
      <c r="MP239" s="850">
        <v>499</v>
      </c>
      <c r="MQ239" s="850" t="s">
        <v>9410</v>
      </c>
      <c r="MS239" s="850">
        <v>500</v>
      </c>
      <c r="MT239" s="850" t="s">
        <v>9411</v>
      </c>
    </row>
    <row r="240" spans="7:358">
      <c r="EP240" s="850">
        <v>500</v>
      </c>
      <c r="EQ240" s="850" t="s">
        <v>9411</v>
      </c>
      <c r="MP240" s="850">
        <v>500</v>
      </c>
      <c r="MQ240" s="850" t="s">
        <v>9411</v>
      </c>
      <c r="MS240" s="850">
        <v>400</v>
      </c>
      <c r="MT240" s="850" t="s">
        <v>1668</v>
      </c>
    </row>
    <row r="241" spans="146:358">
      <c r="EP241" s="850">
        <v>400</v>
      </c>
      <c r="EQ241" s="850" t="s">
        <v>1668</v>
      </c>
      <c r="MP241" s="850">
        <v>400</v>
      </c>
      <c r="MQ241" s="850" t="s">
        <v>1668</v>
      </c>
      <c r="MS241" s="850">
        <v>418</v>
      </c>
      <c r="MT241" s="850" t="s">
        <v>5957</v>
      </c>
    </row>
    <row r="242" spans="146:358">
      <c r="EP242" s="850">
        <v>418</v>
      </c>
      <c r="EQ242" s="850" t="s">
        <v>5957</v>
      </c>
      <c r="MP242" s="850">
        <v>418</v>
      </c>
      <c r="MQ242" s="850" t="s">
        <v>5957</v>
      </c>
      <c r="MS242" s="850">
        <v>428</v>
      </c>
      <c r="MT242" s="850" t="s">
        <v>4811</v>
      </c>
    </row>
    <row r="243" spans="146:358">
      <c r="EP243" s="850">
        <v>428</v>
      </c>
      <c r="EQ243" s="850" t="s">
        <v>4811</v>
      </c>
      <c r="MP243" s="850">
        <v>428</v>
      </c>
      <c r="MQ243" s="850" t="s">
        <v>4811</v>
      </c>
      <c r="MS243" s="850">
        <v>440</v>
      </c>
      <c r="MT243" s="850" t="s">
        <v>9412</v>
      </c>
    </row>
    <row r="244" spans="146:358">
      <c r="EP244" s="850">
        <v>440</v>
      </c>
      <c r="EQ244" s="850" t="s">
        <v>9412</v>
      </c>
      <c r="MP244" s="850">
        <v>440</v>
      </c>
      <c r="MQ244" s="850" t="s">
        <v>9412</v>
      </c>
      <c r="MS244" s="850">
        <v>434</v>
      </c>
      <c r="MT244" s="850" t="s">
        <v>9413</v>
      </c>
    </row>
    <row r="245" spans="146:358">
      <c r="EP245" s="850">
        <v>434</v>
      </c>
      <c r="EQ245" s="850" t="s">
        <v>9413</v>
      </c>
      <c r="MP245" s="850">
        <v>434</v>
      </c>
      <c r="MQ245" s="850" t="s">
        <v>9413</v>
      </c>
      <c r="MS245" s="850">
        <v>438</v>
      </c>
      <c r="MT245" s="850" t="s">
        <v>9414</v>
      </c>
    </row>
    <row r="246" spans="146:358">
      <c r="EP246" s="850">
        <v>438</v>
      </c>
      <c r="EQ246" s="850" t="s">
        <v>9414</v>
      </c>
      <c r="MP246" s="850">
        <v>438</v>
      </c>
      <c r="MQ246" s="850" t="s">
        <v>9414</v>
      </c>
      <c r="MS246" s="850">
        <v>430</v>
      </c>
      <c r="MT246" s="850" t="s">
        <v>9415</v>
      </c>
    </row>
    <row r="247" spans="146:358">
      <c r="EP247" s="850">
        <v>430</v>
      </c>
      <c r="EQ247" s="850" t="s">
        <v>9415</v>
      </c>
      <c r="MP247" s="850">
        <v>430</v>
      </c>
      <c r="MQ247" s="850" t="s">
        <v>9415</v>
      </c>
      <c r="MS247" s="850">
        <v>642</v>
      </c>
      <c r="MT247" s="850" t="s">
        <v>9416</v>
      </c>
    </row>
    <row r="248" spans="146:358">
      <c r="EP248" s="850">
        <v>642</v>
      </c>
      <c r="EQ248" s="850" t="s">
        <v>9416</v>
      </c>
      <c r="MP248" s="850">
        <v>642</v>
      </c>
      <c r="MQ248" s="850" t="s">
        <v>9416</v>
      </c>
      <c r="MS248" s="850">
        <v>442</v>
      </c>
      <c r="MT248" s="850" t="s">
        <v>6351</v>
      </c>
    </row>
    <row r="249" spans="146:358">
      <c r="EP249" s="850">
        <v>442</v>
      </c>
      <c r="EQ249" s="850" t="s">
        <v>6351</v>
      </c>
      <c r="MP249" s="850">
        <v>442</v>
      </c>
      <c r="MQ249" s="850" t="s">
        <v>6351</v>
      </c>
      <c r="MS249" s="850">
        <v>646</v>
      </c>
      <c r="MT249" s="850" t="s">
        <v>9417</v>
      </c>
    </row>
    <row r="250" spans="146:358">
      <c r="EP250" s="850">
        <v>646</v>
      </c>
      <c r="EQ250" s="850" t="s">
        <v>9417</v>
      </c>
      <c r="MP250" s="850">
        <v>646</v>
      </c>
      <c r="MQ250" s="850" t="s">
        <v>9417</v>
      </c>
      <c r="MS250" s="850">
        <v>426</v>
      </c>
      <c r="MT250" s="850" t="s">
        <v>8255</v>
      </c>
    </row>
    <row r="251" spans="146:358">
      <c r="EP251" s="850">
        <v>426</v>
      </c>
      <c r="EQ251" s="850" t="s">
        <v>8255</v>
      </c>
      <c r="MP251" s="850">
        <v>426</v>
      </c>
      <c r="MQ251" s="850" t="s">
        <v>8255</v>
      </c>
      <c r="MS251" s="850">
        <v>422</v>
      </c>
      <c r="MT251" s="850" t="s">
        <v>9418</v>
      </c>
    </row>
    <row r="252" spans="146:358">
      <c r="EP252" s="850">
        <v>422</v>
      </c>
      <c r="EQ252" s="850" t="s">
        <v>9418</v>
      </c>
      <c r="MP252" s="850">
        <v>422</v>
      </c>
      <c r="MQ252" s="850" t="s">
        <v>9418</v>
      </c>
      <c r="MS252" s="850">
        <v>638</v>
      </c>
      <c r="MT252" s="850" t="s">
        <v>7395</v>
      </c>
    </row>
    <row r="253" spans="146:358">
      <c r="EP253" s="850">
        <v>638</v>
      </c>
      <c r="EQ253" s="850" t="s">
        <v>7395</v>
      </c>
      <c r="MP253" s="850">
        <v>638</v>
      </c>
      <c r="MQ253" s="850" t="s">
        <v>7395</v>
      </c>
      <c r="MS253" s="850">
        <v>643</v>
      </c>
      <c r="MT253" s="850" t="s">
        <v>9420</v>
      </c>
    </row>
    <row r="254" spans="146:358">
      <c r="EP254" s="850">
        <v>643</v>
      </c>
      <c r="EQ254" s="850" t="s">
        <v>9420</v>
      </c>
      <c r="MP254" s="850">
        <v>643</v>
      </c>
      <c r="MQ254" s="850" t="s">
        <v>9420</v>
      </c>
      <c r="MS254" s="850">
        <v>999</v>
      </c>
      <c r="MT254" s="850" t="s">
        <v>9090</v>
      </c>
    </row>
    <row r="255" spans="146:358">
      <c r="EP255" s="850">
        <v>999</v>
      </c>
      <c r="EQ255" s="850" t="s">
        <v>9090</v>
      </c>
      <c r="MP255" s="850">
        <v>999</v>
      </c>
      <c r="MQ255" s="850" t="s">
        <v>9090</v>
      </c>
    </row>
    <row r="256" spans="146:358">
      <c r="MP256" s="855" t="s">
        <v>11046</v>
      </c>
      <c r="MQ256" s="825" t="s">
        <v>10864</v>
      </c>
    </row>
  </sheetData>
  <phoneticPr fontId="3"/>
  <dataValidations count="1">
    <dataValidation imeMode="on" allowBlank="1" showDropDown="0" showInputMessage="1" showErrorMessage="1" sqref="B4:C4 ES4:EU4"/>
  </dataValidations>
  <pageMargins left="0.7" right="0.7" top="0.75" bottom="0.75" header="0.3" footer="0.3"/>
  <pageSetup paperSize="9" fitToWidth="1" fitToHeight="1" orientation="portrait" usePrinterDefaults="1"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5"/>
  <dimension ref="A1:AJ21"/>
  <sheetViews>
    <sheetView zoomScale="130" zoomScaleNormal="130" workbookViewId="0"/>
  </sheetViews>
  <sheetFormatPr defaultRowHeight="13"/>
  <cols>
    <col min="1" max="2" width="3.6328125" style="847" customWidth="1"/>
    <col min="3" max="3" width="9" style="847" customWidth="1"/>
    <col min="4" max="4" width="3.6328125" style="847"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c r="A1" s="848" t="s">
        <v>1111</v>
      </c>
    </row>
    <row r="3" spans="1:36">
      <c r="B3" s="847" t="s">
        <v>4760</v>
      </c>
      <c r="E3" t="s">
        <v>2161</v>
      </c>
      <c r="H3" t="s">
        <v>3005</v>
      </c>
      <c r="K3" t="s">
        <v>9221</v>
      </c>
      <c r="N3" t="s">
        <v>9222</v>
      </c>
      <c r="Q3" t="s">
        <v>1703</v>
      </c>
      <c r="T3" t="s">
        <v>9232</v>
      </c>
      <c r="W3" t="s">
        <v>9468</v>
      </c>
      <c r="Z3" t="s">
        <v>9478</v>
      </c>
      <c r="AC3" t="s">
        <v>5968</v>
      </c>
      <c r="AF3" t="s">
        <v>8122</v>
      </c>
      <c r="AI3" t="s">
        <v>9672</v>
      </c>
    </row>
    <row r="4" spans="1:36">
      <c r="B4" s="859" t="s">
        <v>1135</v>
      </c>
      <c r="C4" s="859" t="s">
        <v>6021</v>
      </c>
      <c r="E4" s="859" t="s">
        <v>1135</v>
      </c>
      <c r="F4" s="859" t="s">
        <v>1114</v>
      </c>
      <c r="H4" s="859" t="s">
        <v>1135</v>
      </c>
      <c r="I4" s="859" t="s">
        <v>9225</v>
      </c>
      <c r="K4" s="859" t="s">
        <v>1135</v>
      </c>
      <c r="L4" s="859" t="s">
        <v>9226</v>
      </c>
      <c r="N4" s="859" t="s">
        <v>1135</v>
      </c>
      <c r="O4" s="859" t="s">
        <v>3168</v>
      </c>
      <c r="Q4" s="859" t="s">
        <v>1135</v>
      </c>
      <c r="R4" s="860" t="s">
        <v>5784</v>
      </c>
      <c r="T4" s="859" t="s">
        <v>1135</v>
      </c>
      <c r="U4" s="860" t="s">
        <v>9231</v>
      </c>
      <c r="W4" s="859" t="s">
        <v>1135</v>
      </c>
      <c r="X4" s="860" t="s">
        <v>2171</v>
      </c>
      <c r="Z4" s="859" t="s">
        <v>1135</v>
      </c>
      <c r="AA4" s="859" t="s">
        <v>9483</v>
      </c>
      <c r="AC4" s="859" t="s">
        <v>1135</v>
      </c>
      <c r="AD4" s="859" t="s">
        <v>8314</v>
      </c>
      <c r="AF4" s="859" t="s">
        <v>1135</v>
      </c>
      <c r="AG4" s="860" t="s">
        <v>9233</v>
      </c>
      <c r="AI4" s="859" t="s">
        <v>1135</v>
      </c>
      <c r="AJ4" s="860" t="s">
        <v>5046</v>
      </c>
    </row>
    <row r="5" spans="1:36">
      <c r="B5" s="850" t="s">
        <v>9141</v>
      </c>
      <c r="C5" s="850" t="s">
        <v>1839</v>
      </c>
      <c r="E5" s="850" t="s">
        <v>9141</v>
      </c>
      <c r="F5" s="850" t="s">
        <v>2947</v>
      </c>
      <c r="H5" s="850" t="s">
        <v>9141</v>
      </c>
      <c r="I5" s="850" t="s">
        <v>649</v>
      </c>
      <c r="K5" s="850" t="s">
        <v>9141</v>
      </c>
      <c r="L5" s="850" t="s">
        <v>9227</v>
      </c>
      <c r="N5" s="850" t="s">
        <v>9141</v>
      </c>
      <c r="O5" s="850" t="s">
        <v>9223</v>
      </c>
      <c r="Q5" s="850" t="s">
        <v>9141</v>
      </c>
      <c r="R5" s="860" t="s">
        <v>8447</v>
      </c>
      <c r="T5" s="850" t="s">
        <v>9141</v>
      </c>
      <c r="U5" s="860" t="s">
        <v>9023</v>
      </c>
      <c r="W5" s="850" t="s">
        <v>9141</v>
      </c>
      <c r="X5" s="860" t="s">
        <v>9469</v>
      </c>
      <c r="Z5" s="850" t="s">
        <v>9141</v>
      </c>
      <c r="AA5" s="850" t="s">
        <v>8098</v>
      </c>
      <c r="AC5" s="850" t="s">
        <v>9141</v>
      </c>
      <c r="AD5" s="850" t="s">
        <v>9485</v>
      </c>
      <c r="AF5" s="850" t="s">
        <v>9141</v>
      </c>
      <c r="AG5" s="860" t="s">
        <v>7471</v>
      </c>
      <c r="AI5" s="850" t="s">
        <v>9141</v>
      </c>
      <c r="AJ5" s="860" t="s">
        <v>7471</v>
      </c>
    </row>
    <row r="6" spans="1:36">
      <c r="B6" s="850" t="s">
        <v>6850</v>
      </c>
      <c r="C6" s="850" t="s">
        <v>4474</v>
      </c>
      <c r="E6" s="850" t="s">
        <v>6850</v>
      </c>
      <c r="F6" s="850" t="s">
        <v>2462</v>
      </c>
      <c r="H6" s="850" t="s">
        <v>6850</v>
      </c>
      <c r="I6" s="850" t="s">
        <v>4801</v>
      </c>
      <c r="K6" s="850" t="s">
        <v>5277</v>
      </c>
      <c r="L6" s="850" t="s">
        <v>8809</v>
      </c>
      <c r="N6" s="850" t="s">
        <v>6850</v>
      </c>
      <c r="O6" s="850" t="s">
        <v>6236</v>
      </c>
      <c r="Q6" s="850" t="s">
        <v>6850</v>
      </c>
      <c r="R6" s="850" t="s">
        <v>7437</v>
      </c>
      <c r="T6" s="850" t="s">
        <v>6850</v>
      </c>
      <c r="U6" s="850" t="s">
        <v>426</v>
      </c>
      <c r="W6" s="850" t="s">
        <v>6850</v>
      </c>
      <c r="X6" s="850" t="s">
        <v>9471</v>
      </c>
      <c r="Z6" s="850" t="s">
        <v>6850</v>
      </c>
      <c r="AA6" s="850" t="s">
        <v>9479</v>
      </c>
      <c r="AC6" s="850" t="s">
        <v>6850</v>
      </c>
      <c r="AD6" s="850" t="s">
        <v>9473</v>
      </c>
      <c r="AF6" s="850" t="s">
        <v>6850</v>
      </c>
      <c r="AG6" s="850" t="s">
        <v>9454</v>
      </c>
    </row>
    <row r="7" spans="1:36">
      <c r="E7" s="850" t="s">
        <v>9146</v>
      </c>
      <c r="F7" s="860" t="s">
        <v>7677</v>
      </c>
      <c r="H7" s="850" t="s">
        <v>9146</v>
      </c>
      <c r="I7" s="860" t="s">
        <v>9567</v>
      </c>
      <c r="K7" s="850" t="s">
        <v>9147</v>
      </c>
      <c r="L7" s="860" t="s">
        <v>9571</v>
      </c>
      <c r="N7" s="850" t="s">
        <v>9146</v>
      </c>
      <c r="O7" s="860" t="s">
        <v>9224</v>
      </c>
      <c r="Q7" s="850" t="s">
        <v>9146</v>
      </c>
      <c r="R7" s="860" t="s">
        <v>7672</v>
      </c>
      <c r="Z7" s="850" t="s">
        <v>9146</v>
      </c>
      <c r="AA7" s="860" t="s">
        <v>9480</v>
      </c>
      <c r="AC7" s="850" t="s">
        <v>9146</v>
      </c>
      <c r="AD7" s="850" t="s">
        <v>9486</v>
      </c>
    </row>
    <row r="8" spans="1:36">
      <c r="E8" s="850" t="s">
        <v>5277</v>
      </c>
      <c r="F8" s="860" t="s">
        <v>9144</v>
      </c>
      <c r="H8" s="850" t="s">
        <v>5277</v>
      </c>
      <c r="I8" s="860" t="s">
        <v>3158</v>
      </c>
      <c r="N8" s="850" t="s">
        <v>5277</v>
      </c>
      <c r="O8" s="860" t="s">
        <v>9854</v>
      </c>
      <c r="Q8" s="850" t="s">
        <v>5277</v>
      </c>
      <c r="R8" s="860" t="s">
        <v>9462</v>
      </c>
      <c r="Z8" s="850" t="s">
        <v>5277</v>
      </c>
      <c r="AA8" s="860" t="s">
        <v>9481</v>
      </c>
      <c r="AC8" s="850" t="s">
        <v>5277</v>
      </c>
      <c r="AD8" s="850" t="s">
        <v>9487</v>
      </c>
    </row>
    <row r="9" spans="1:36">
      <c r="E9" s="850" t="s">
        <v>9147</v>
      </c>
      <c r="F9" s="860" t="s">
        <v>9145</v>
      </c>
      <c r="H9" s="850" t="s">
        <v>9147</v>
      </c>
      <c r="I9" s="860" t="s">
        <v>9561</v>
      </c>
      <c r="N9" s="850" t="s">
        <v>9147</v>
      </c>
      <c r="O9" s="860" t="s">
        <v>6987</v>
      </c>
      <c r="Q9" s="850" t="s">
        <v>9147</v>
      </c>
      <c r="R9" s="860" t="s">
        <v>9090</v>
      </c>
      <c r="AC9" s="850" t="s">
        <v>9147</v>
      </c>
      <c r="AD9" s="850" t="s">
        <v>9488</v>
      </c>
    </row>
    <row r="10" spans="1:36">
      <c r="E10" s="850" t="s">
        <v>9148</v>
      </c>
      <c r="F10" s="860" t="s">
        <v>6888</v>
      </c>
      <c r="H10" s="850" t="s">
        <v>9148</v>
      </c>
      <c r="I10" s="860" t="s">
        <v>9560</v>
      </c>
      <c r="N10" s="850" t="s">
        <v>9148</v>
      </c>
      <c r="O10" s="860" t="s">
        <v>9855</v>
      </c>
      <c r="AC10" s="850" t="s">
        <v>9148</v>
      </c>
      <c r="AD10" s="850" t="s">
        <v>9489</v>
      </c>
    </row>
    <row r="11" spans="1:36">
      <c r="E11" s="850" t="s">
        <v>6963</v>
      </c>
      <c r="F11" s="860" t="s">
        <v>9090</v>
      </c>
      <c r="H11" s="850" t="s">
        <v>6963</v>
      </c>
      <c r="I11" s="860" t="s">
        <v>9559</v>
      </c>
      <c r="N11" s="850" t="s">
        <v>6963</v>
      </c>
      <c r="O11" s="860" t="s">
        <v>5886</v>
      </c>
      <c r="AC11" s="850" t="s">
        <v>6963</v>
      </c>
      <c r="AD11" s="850" t="s">
        <v>2761</v>
      </c>
    </row>
    <row r="12" spans="1:36">
      <c r="H12" s="850" t="s">
        <v>292</v>
      </c>
      <c r="I12" s="860" t="s">
        <v>9568</v>
      </c>
      <c r="N12" s="850" t="s">
        <v>292</v>
      </c>
      <c r="O12" s="860" t="s">
        <v>6083</v>
      </c>
      <c r="AC12" s="850" t="s">
        <v>292</v>
      </c>
      <c r="AD12" s="850" t="s">
        <v>9490</v>
      </c>
    </row>
    <row r="13" spans="1:36">
      <c r="H13" s="850" t="s">
        <v>1180</v>
      </c>
      <c r="I13" s="860" t="s">
        <v>9569</v>
      </c>
      <c r="N13" s="850" t="s">
        <v>4240</v>
      </c>
      <c r="O13" s="860" t="s">
        <v>9090</v>
      </c>
      <c r="AC13" s="850" t="s">
        <v>4240</v>
      </c>
      <c r="AD13" s="850" t="s">
        <v>9491</v>
      </c>
    </row>
    <row r="14" spans="1:36">
      <c r="H14" s="850" t="s">
        <v>1183</v>
      </c>
      <c r="I14" s="860" t="s">
        <v>9570</v>
      </c>
      <c r="AC14" s="850" t="s">
        <v>1180</v>
      </c>
      <c r="AD14" s="850" t="s">
        <v>9492</v>
      </c>
    </row>
    <row r="15" spans="1:36">
      <c r="H15" s="850" t="s">
        <v>4240</v>
      </c>
      <c r="I15" s="860" t="s">
        <v>9862</v>
      </c>
      <c r="AC15" s="850" t="s">
        <v>1183</v>
      </c>
      <c r="AD15" s="850" t="s">
        <v>9021</v>
      </c>
    </row>
    <row r="16" spans="1:36">
      <c r="H16" s="850" t="s">
        <v>4240</v>
      </c>
      <c r="I16" s="860" t="s">
        <v>9863</v>
      </c>
      <c r="AC16" s="850" t="s">
        <v>1184</v>
      </c>
      <c r="AD16" s="850" t="s">
        <v>4490</v>
      </c>
    </row>
    <row r="17" spans="8:30">
      <c r="H17" s="850" t="s">
        <v>4240</v>
      </c>
      <c r="I17" s="861" t="s">
        <v>9562</v>
      </c>
      <c r="AC17" s="850" t="s">
        <v>1187</v>
      </c>
      <c r="AD17" s="850" t="s">
        <v>9493</v>
      </c>
    </row>
    <row r="18" spans="8:30">
      <c r="H18" s="850" t="s">
        <v>4240</v>
      </c>
      <c r="I18" s="861" t="s">
        <v>9563</v>
      </c>
      <c r="AC18" s="850" t="s">
        <v>839</v>
      </c>
      <c r="AD18" s="850" t="s">
        <v>4553</v>
      </c>
    </row>
    <row r="19" spans="8:30">
      <c r="H19" s="850" t="s">
        <v>4240</v>
      </c>
      <c r="I19" s="861" t="s">
        <v>9564</v>
      </c>
    </row>
    <row r="20" spans="8:30">
      <c r="H20" s="850" t="s">
        <v>4240</v>
      </c>
      <c r="I20" s="862" t="s">
        <v>2521</v>
      </c>
    </row>
    <row r="21" spans="8:30">
      <c r="H21" s="860" t="s">
        <v>4240</v>
      </c>
      <c r="I21" s="860" t="s">
        <v>9090</v>
      </c>
    </row>
  </sheetData>
  <sheetProtection algorithmName="SHA-512" hashValue="rrU2vaCNVNpk+4MOrtLPoYOPaXbbabm5kHnlSA1IgiEeOwy+gCzOFXVB1ebu9JoaXILE5wHtxZPsQ5HdMfKyYw==" saltValue="E3eq4joUyxz4w7/G1oh3FA==" spinCount="100000" sheet="1" objects="1" scenarios="1"/>
  <phoneticPr fontId="3"/>
  <dataValidations count="1">
    <dataValidation imeMode="on" allowBlank="1" showDropDown="0" showInputMessage="1" showErrorMessage="1" sqref="B4:C4 E4:F4 H4:I4 K4:L4 N4:O4 Q4 T4 W4 Z4:AA4 AC4:AD4 AF4 AI4"/>
  </dataValidations>
  <pageMargins left="0.7" right="0.7" top="0.75" bottom="0.75" header="0.3" footer="0.3"/>
  <pageSetup paperSize="9" fitToWidth="1" fitToHeight="1" orientation="portrait" usePrinterDefaults="1"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6"/>
  <dimension ref="A1:BH106"/>
  <sheetViews>
    <sheetView zoomScale="115" zoomScaleNormal="115" workbookViewId="0"/>
  </sheetViews>
  <sheetFormatPr defaultRowHeight="13"/>
  <cols>
    <col min="1" max="1" width="3.6328125" style="847" customWidth="1"/>
    <col min="2" max="2" width="6" style="847" customWidth="1"/>
    <col min="3" max="3" width="23.26953125" style="847" bestFit="1" customWidth="1"/>
    <col min="4" max="4" width="3.6328125" style="847"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847"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847" customWidth="1"/>
    <col min="23" max="23" width="3.453125" customWidth="1"/>
    <col min="24" max="24" width="27.6328125" customWidth="1"/>
    <col min="25" max="25" width="3.6328125" style="847" customWidth="1"/>
    <col min="26" max="26" width="3.453125" customWidth="1"/>
    <col min="27" max="27" width="27.6328125" customWidth="1"/>
    <col min="28" max="28" width="3.6328125" style="847" customWidth="1"/>
    <col min="29" max="29" width="3.453125" customWidth="1"/>
    <col min="30" max="30" width="27.6328125" customWidth="1"/>
    <col min="31" max="31" width="3.6328125" style="847" customWidth="1"/>
    <col min="32" max="32" width="3.453125" customWidth="1"/>
    <col min="33" max="33" width="27.6328125" customWidth="1"/>
    <col min="34" max="34" width="3.6328125" style="847" customWidth="1"/>
    <col min="35" max="35" width="3.453125" customWidth="1"/>
    <col min="36" max="36" width="27.6328125" customWidth="1"/>
    <col min="37" max="37" width="3.6328125" style="847" customWidth="1"/>
    <col min="38" max="38" width="3.453125" customWidth="1"/>
    <col min="39" max="39" width="27.6328125" customWidth="1"/>
    <col min="40" max="40" width="3.6328125" style="847" customWidth="1"/>
    <col min="41" max="41" width="3.453125" customWidth="1"/>
    <col min="42" max="42" width="27.6328125" customWidth="1"/>
    <col min="43" max="43" width="3.6328125" style="847" customWidth="1"/>
    <col min="44" max="44" width="3.453125" customWidth="1"/>
    <col min="45" max="45" width="19.36328125" customWidth="1"/>
    <col min="46" max="46" width="3.6328125" style="847" customWidth="1"/>
    <col min="47" max="47" width="3.453125" customWidth="1"/>
    <col min="48" max="48" width="19.36328125" customWidth="1"/>
    <col min="49" max="49" width="3.6328125" style="847" customWidth="1"/>
    <col min="50" max="50" width="3.453125" customWidth="1"/>
    <col min="51" max="51" width="24" customWidth="1"/>
    <col min="52" max="52" width="3.6328125" style="847" customWidth="1"/>
    <col min="53" max="53" width="3.453125" bestFit="1" customWidth="1"/>
    <col min="54" max="54" width="20.36328125" bestFit="1" customWidth="1"/>
    <col min="55" max="55" width="3.6328125" style="847"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c r="A1" s="848" t="s">
        <v>396</v>
      </c>
    </row>
    <row r="3" spans="1:60">
      <c r="B3" s="858" t="s">
        <v>9149</v>
      </c>
      <c r="C3" s="858"/>
      <c r="BG3" t="s">
        <v>9521</v>
      </c>
    </row>
    <row r="4" spans="1:60">
      <c r="B4" s="859" t="s">
        <v>1135</v>
      </c>
      <c r="C4" s="859" t="s">
        <v>5719</v>
      </c>
      <c r="E4" s="859" t="s">
        <v>1135</v>
      </c>
      <c r="F4" s="849" t="s">
        <v>2836</v>
      </c>
      <c r="H4" s="859" t="s">
        <v>1135</v>
      </c>
      <c r="I4" s="849" t="s">
        <v>2035</v>
      </c>
      <c r="K4" s="859" t="s">
        <v>1135</v>
      </c>
      <c r="L4" s="849" t="s">
        <v>9164</v>
      </c>
      <c r="N4" s="859" t="s">
        <v>1135</v>
      </c>
      <c r="O4" s="854" t="s">
        <v>6268</v>
      </c>
      <c r="Q4" s="859" t="s">
        <v>1135</v>
      </c>
      <c r="R4" s="854" t="s">
        <v>9171</v>
      </c>
      <c r="T4" s="859" t="s">
        <v>1135</v>
      </c>
      <c r="U4" s="854" t="s">
        <v>8806</v>
      </c>
      <c r="W4" s="859" t="s">
        <v>1135</v>
      </c>
      <c r="X4" s="854" t="s">
        <v>9190</v>
      </c>
      <c r="Z4" s="859" t="s">
        <v>1135</v>
      </c>
      <c r="AA4" s="854" t="s">
        <v>9192</v>
      </c>
      <c r="AC4" s="859" t="s">
        <v>1135</v>
      </c>
      <c r="AD4" s="854" t="s">
        <v>9194</v>
      </c>
      <c r="AF4" s="859" t="s">
        <v>1135</v>
      </c>
      <c r="AG4" s="854" t="s">
        <v>5367</v>
      </c>
      <c r="AI4" s="859" t="s">
        <v>1135</v>
      </c>
      <c r="AJ4" s="854" t="s">
        <v>7135</v>
      </c>
      <c r="AL4" s="859" t="s">
        <v>1135</v>
      </c>
      <c r="AM4" s="854" t="s">
        <v>1351</v>
      </c>
      <c r="AO4" s="859" t="s">
        <v>1135</v>
      </c>
      <c r="AP4" s="854" t="s">
        <v>3516</v>
      </c>
      <c r="AR4" s="859" t="s">
        <v>1135</v>
      </c>
      <c r="AS4" s="854" t="s">
        <v>7022</v>
      </c>
      <c r="AU4" s="859" t="s">
        <v>1135</v>
      </c>
      <c r="AV4" s="854" t="s">
        <v>9203</v>
      </c>
      <c r="AX4" s="859" t="s">
        <v>1135</v>
      </c>
      <c r="AY4" s="854" t="s">
        <v>9220</v>
      </c>
      <c r="BA4" s="859" t="s">
        <v>1135</v>
      </c>
      <c r="BB4" s="854" t="s">
        <v>9216</v>
      </c>
      <c r="BD4" s="859" t="s">
        <v>1135</v>
      </c>
      <c r="BE4" s="854" t="s">
        <v>6371</v>
      </c>
      <c r="BG4" s="854" t="s">
        <v>6069</v>
      </c>
      <c r="BH4" s="854" t="s">
        <v>6031</v>
      </c>
    </row>
    <row r="5" spans="1:60">
      <c r="B5" s="850" t="s">
        <v>9150</v>
      </c>
      <c r="C5" s="850" t="s">
        <v>2836</v>
      </c>
      <c r="E5" s="850" t="s">
        <v>1132</v>
      </c>
      <c r="F5" s="850" t="s">
        <v>9165</v>
      </c>
      <c r="H5" s="850" t="s">
        <v>1132</v>
      </c>
      <c r="I5" s="850" t="s">
        <v>2872</v>
      </c>
      <c r="K5" s="850" t="s">
        <v>1132</v>
      </c>
      <c r="L5" s="850" t="s">
        <v>8435</v>
      </c>
      <c r="N5" s="850" t="s">
        <v>1132</v>
      </c>
      <c r="O5" s="850" t="s">
        <v>6625</v>
      </c>
      <c r="Q5" s="850" t="s">
        <v>1132</v>
      </c>
      <c r="R5" s="850" t="s">
        <v>9176</v>
      </c>
      <c r="T5" s="850" t="s">
        <v>1132</v>
      </c>
      <c r="U5" s="850" t="s">
        <v>4407</v>
      </c>
      <c r="W5" s="850" t="s">
        <v>1132</v>
      </c>
      <c r="X5" s="850" t="s">
        <v>9026</v>
      </c>
      <c r="Z5" s="850" t="s">
        <v>1132</v>
      </c>
      <c r="AA5" s="850" t="s">
        <v>1249</v>
      </c>
      <c r="AC5" s="850" t="s">
        <v>1132</v>
      </c>
      <c r="AD5" s="850" t="s">
        <v>7219</v>
      </c>
      <c r="AF5" s="850" t="s">
        <v>1132</v>
      </c>
      <c r="AG5" s="850" t="s">
        <v>9041</v>
      </c>
      <c r="AI5" s="850" t="s">
        <v>1132</v>
      </c>
      <c r="AJ5" s="850" t="s">
        <v>924</v>
      </c>
      <c r="AL5" s="850" t="s">
        <v>1132</v>
      </c>
      <c r="AM5" s="850" t="s">
        <v>4188</v>
      </c>
      <c r="AO5" s="850" t="s">
        <v>1132</v>
      </c>
      <c r="AP5" s="850" t="s">
        <v>9158</v>
      </c>
      <c r="AR5" s="850" t="s">
        <v>1132</v>
      </c>
      <c r="AS5" s="850" t="s">
        <v>9198</v>
      </c>
      <c r="AU5" s="850" t="s">
        <v>1132</v>
      </c>
      <c r="AV5" s="850" t="s">
        <v>7435</v>
      </c>
      <c r="AX5" s="850" t="s">
        <v>1132</v>
      </c>
      <c r="AY5" s="850" t="s">
        <v>9207</v>
      </c>
      <c r="BA5" s="850" t="s">
        <v>1132</v>
      </c>
      <c r="BB5" s="850" t="s">
        <v>9217</v>
      </c>
      <c r="BD5" s="850" t="s">
        <v>1132</v>
      </c>
      <c r="BE5" s="850" t="s">
        <v>8198</v>
      </c>
      <c r="BG5" s="850" t="s">
        <v>2836</v>
      </c>
      <c r="BH5" s="850" t="s">
        <v>9165</v>
      </c>
    </row>
    <row r="6" spans="1:60">
      <c r="B6" s="850" t="s">
        <v>9151</v>
      </c>
      <c r="C6" s="850" t="s">
        <v>2035</v>
      </c>
      <c r="E6" s="850" t="s">
        <v>1140</v>
      </c>
      <c r="F6" s="850" t="s">
        <v>859</v>
      </c>
      <c r="H6" s="850" t="s">
        <v>1140</v>
      </c>
      <c r="I6" s="850" t="s">
        <v>1528</v>
      </c>
      <c r="K6" s="850" t="s">
        <v>1140</v>
      </c>
      <c r="L6" s="850" t="s">
        <v>9169</v>
      </c>
      <c r="N6" s="850" t="s">
        <v>1140</v>
      </c>
      <c r="O6" s="850" t="s">
        <v>3615</v>
      </c>
      <c r="Q6" s="850" t="s">
        <v>1140</v>
      </c>
      <c r="R6" s="850" t="s">
        <v>3737</v>
      </c>
      <c r="T6" s="850" t="s">
        <v>1140</v>
      </c>
      <c r="U6" s="850" t="s">
        <v>9185</v>
      </c>
      <c r="W6" s="850" t="s">
        <v>1140</v>
      </c>
      <c r="X6" s="850" t="s">
        <v>4244</v>
      </c>
      <c r="Z6" s="850" t="s">
        <v>1140</v>
      </c>
      <c r="AA6" s="850" t="s">
        <v>7112</v>
      </c>
      <c r="AC6" s="850" t="s">
        <v>1140</v>
      </c>
      <c r="AD6" s="850" t="s">
        <v>9195</v>
      </c>
      <c r="AR6" s="850" t="s">
        <v>1140</v>
      </c>
      <c r="AS6" s="850" t="s">
        <v>9199</v>
      </c>
      <c r="AU6" s="850" t="s">
        <v>1140</v>
      </c>
      <c r="AV6" s="850" t="s">
        <v>9204</v>
      </c>
      <c r="AX6" s="850" t="s">
        <v>1140</v>
      </c>
      <c r="AY6" s="850" t="s">
        <v>9208</v>
      </c>
      <c r="BA6" s="850" t="s">
        <v>1140</v>
      </c>
      <c r="BB6" s="850" t="s">
        <v>9218</v>
      </c>
      <c r="BD6" s="850" t="s">
        <v>1140</v>
      </c>
      <c r="BE6" s="850" t="s">
        <v>9219</v>
      </c>
      <c r="BG6" s="850" t="s">
        <v>2836</v>
      </c>
      <c r="BH6" s="850" t="s">
        <v>859</v>
      </c>
    </row>
    <row r="7" spans="1:60">
      <c r="B7" s="850" t="s">
        <v>9152</v>
      </c>
      <c r="C7" s="850" t="s">
        <v>9164</v>
      </c>
      <c r="E7" s="850" t="s">
        <v>1145</v>
      </c>
      <c r="F7" s="860" t="s">
        <v>4602</v>
      </c>
      <c r="H7" s="850" t="s">
        <v>1145</v>
      </c>
      <c r="I7" s="860" t="s">
        <v>9168</v>
      </c>
      <c r="K7" s="850" t="s">
        <v>1145</v>
      </c>
      <c r="L7" s="860" t="s">
        <v>8388</v>
      </c>
      <c r="N7" s="850" t="s">
        <v>1145</v>
      </c>
      <c r="O7" s="860" t="s">
        <v>9172</v>
      </c>
      <c r="Q7" s="850" t="s">
        <v>1145</v>
      </c>
      <c r="R7" s="860" t="s">
        <v>9177</v>
      </c>
      <c r="T7" s="850" t="s">
        <v>1145</v>
      </c>
      <c r="U7" s="860" t="s">
        <v>4002</v>
      </c>
      <c r="W7" s="850" t="s">
        <v>1145</v>
      </c>
      <c r="X7" s="860" t="s">
        <v>421</v>
      </c>
      <c r="Z7" s="850" t="s">
        <v>1145</v>
      </c>
      <c r="AA7" s="860" t="s">
        <v>8683</v>
      </c>
      <c r="AR7" s="850" t="s">
        <v>1145</v>
      </c>
      <c r="AS7" s="850" t="s">
        <v>9202</v>
      </c>
      <c r="AU7" s="850" t="s">
        <v>1145</v>
      </c>
      <c r="AV7" s="850" t="s">
        <v>4110</v>
      </c>
      <c r="AX7" s="850" t="s">
        <v>1145</v>
      </c>
      <c r="AY7" s="850" t="s">
        <v>5106</v>
      </c>
      <c r="BA7" s="850" t="s">
        <v>1145</v>
      </c>
      <c r="BB7" s="850" t="s">
        <v>9243</v>
      </c>
      <c r="BD7" s="850" t="s">
        <v>1145</v>
      </c>
      <c r="BE7" s="850" t="s">
        <v>9245</v>
      </c>
      <c r="BG7" s="850" t="s">
        <v>2836</v>
      </c>
      <c r="BH7" s="860" t="s">
        <v>4602</v>
      </c>
    </row>
    <row r="8" spans="1:60">
      <c r="B8" s="850" t="s">
        <v>6450</v>
      </c>
      <c r="C8" s="825" t="s">
        <v>6268</v>
      </c>
      <c r="E8" s="850" t="s">
        <v>14</v>
      </c>
      <c r="F8" s="860" t="s">
        <v>9166</v>
      </c>
      <c r="H8" s="850" t="s">
        <v>14</v>
      </c>
      <c r="I8" s="860" t="s">
        <v>8823</v>
      </c>
      <c r="K8" s="850" t="s">
        <v>14</v>
      </c>
      <c r="L8" s="860" t="s">
        <v>9170</v>
      </c>
      <c r="N8" s="850" t="s">
        <v>14</v>
      </c>
      <c r="O8" s="860" t="s">
        <v>9173</v>
      </c>
      <c r="Q8" s="850" t="s">
        <v>14</v>
      </c>
      <c r="R8" s="860" t="s">
        <v>9179</v>
      </c>
      <c r="T8" s="850" t="s">
        <v>14</v>
      </c>
      <c r="U8" s="860" t="s">
        <v>3826</v>
      </c>
      <c r="W8" s="850" t="s">
        <v>14</v>
      </c>
      <c r="X8" s="860" t="s">
        <v>4134</v>
      </c>
      <c r="Z8" s="850" t="s">
        <v>14</v>
      </c>
      <c r="AA8" s="860" t="s">
        <v>7989</v>
      </c>
      <c r="AR8" s="850" t="s">
        <v>14</v>
      </c>
      <c r="AS8" s="850" t="s">
        <v>5308</v>
      </c>
      <c r="AU8" s="850" t="s">
        <v>14</v>
      </c>
      <c r="AV8" s="850" t="s">
        <v>9206</v>
      </c>
      <c r="AX8" s="850" t="s">
        <v>14</v>
      </c>
      <c r="AY8" s="850" t="s">
        <v>6986</v>
      </c>
      <c r="BG8" s="850" t="s">
        <v>2836</v>
      </c>
      <c r="BH8" s="860" t="s">
        <v>9166</v>
      </c>
    </row>
    <row r="9" spans="1:60">
      <c r="B9" s="850" t="s">
        <v>6634</v>
      </c>
      <c r="C9" s="825" t="s">
        <v>9171</v>
      </c>
      <c r="E9" s="850" t="s">
        <v>258</v>
      </c>
      <c r="F9" s="860" t="s">
        <v>116</v>
      </c>
      <c r="H9" s="850" t="s">
        <v>258</v>
      </c>
      <c r="I9" s="860" t="s">
        <v>8105</v>
      </c>
      <c r="K9" s="850" t="s">
        <v>258</v>
      </c>
      <c r="L9" s="860" t="s">
        <v>1647</v>
      </c>
      <c r="N9" s="850" t="s">
        <v>258</v>
      </c>
      <c r="O9" s="860" t="s">
        <v>2012</v>
      </c>
      <c r="Q9" s="850" t="s">
        <v>258</v>
      </c>
      <c r="R9" s="860" t="s">
        <v>9180</v>
      </c>
      <c r="T9" s="850" t="s">
        <v>258</v>
      </c>
      <c r="U9" s="860" t="s">
        <v>6438</v>
      </c>
      <c r="W9" s="850" t="s">
        <v>258</v>
      </c>
      <c r="X9" s="860" t="s">
        <v>8905</v>
      </c>
      <c r="Z9" s="850" t="s">
        <v>258</v>
      </c>
      <c r="AA9" s="860" t="s">
        <v>9193</v>
      </c>
      <c r="AU9" s="850" t="s">
        <v>258</v>
      </c>
      <c r="AV9" s="850" t="s">
        <v>9241</v>
      </c>
      <c r="AX9" s="850" t="s">
        <v>258</v>
      </c>
      <c r="AY9" s="850" t="s">
        <v>1947</v>
      </c>
      <c r="BG9" s="850" t="s">
        <v>2836</v>
      </c>
      <c r="BH9" s="860" t="s">
        <v>116</v>
      </c>
    </row>
    <row r="10" spans="1:60">
      <c r="B10" s="850" t="s">
        <v>2762</v>
      </c>
      <c r="C10" s="825" t="s">
        <v>8806</v>
      </c>
      <c r="N10" s="850" t="s">
        <v>623</v>
      </c>
      <c r="O10" s="860" t="s">
        <v>779</v>
      </c>
      <c r="Q10" s="850" t="s">
        <v>623</v>
      </c>
      <c r="R10" s="860" t="s">
        <v>1532</v>
      </c>
      <c r="T10" s="850" t="s">
        <v>623</v>
      </c>
      <c r="U10" s="860" t="s">
        <v>9186</v>
      </c>
      <c r="W10" s="850" t="s">
        <v>623</v>
      </c>
      <c r="X10" s="860" t="s">
        <v>3073</v>
      </c>
      <c r="Z10" s="850" t="s">
        <v>623</v>
      </c>
      <c r="AA10" s="860" t="s">
        <v>2460</v>
      </c>
      <c r="AX10" s="850" t="s">
        <v>623</v>
      </c>
      <c r="AY10" s="850" t="s">
        <v>7398</v>
      </c>
      <c r="BG10" s="850" t="s">
        <v>2035</v>
      </c>
      <c r="BH10" s="850" t="s">
        <v>2872</v>
      </c>
    </row>
    <row r="11" spans="1:60">
      <c r="B11" s="850" t="s">
        <v>7710</v>
      </c>
      <c r="C11" s="825" t="s">
        <v>9189</v>
      </c>
      <c r="N11" s="850" t="s">
        <v>1150</v>
      </c>
      <c r="O11" s="860" t="s">
        <v>9174</v>
      </c>
      <c r="Q11" s="850" t="s">
        <v>1150</v>
      </c>
      <c r="R11" s="860" t="s">
        <v>9181</v>
      </c>
      <c r="T11" s="850" t="s">
        <v>1150</v>
      </c>
      <c r="U11" s="860" t="s">
        <v>7265</v>
      </c>
      <c r="W11" s="850" t="s">
        <v>1150</v>
      </c>
      <c r="X11" s="860" t="s">
        <v>1929</v>
      </c>
      <c r="Z11" s="850" t="s">
        <v>1150</v>
      </c>
      <c r="AA11" s="860" t="s">
        <v>8816</v>
      </c>
      <c r="AX11" s="850" t="s">
        <v>1150</v>
      </c>
      <c r="AY11" s="850" t="s">
        <v>8911</v>
      </c>
      <c r="BG11" s="850" t="s">
        <v>2035</v>
      </c>
      <c r="BH11" s="850" t="s">
        <v>1528</v>
      </c>
    </row>
    <row r="12" spans="1:60">
      <c r="B12" s="850" t="s">
        <v>9153</v>
      </c>
      <c r="C12" s="850" t="s">
        <v>9154</v>
      </c>
      <c r="N12" s="850" t="s">
        <v>1171</v>
      </c>
      <c r="O12" s="860" t="s">
        <v>9175</v>
      </c>
      <c r="Q12" s="850" t="s">
        <v>1171</v>
      </c>
      <c r="R12" s="860" t="s">
        <v>2403</v>
      </c>
      <c r="T12" s="850" t="s">
        <v>1171</v>
      </c>
      <c r="U12" s="860" t="s">
        <v>8996</v>
      </c>
      <c r="W12" s="850" t="s">
        <v>1171</v>
      </c>
      <c r="X12" s="860" t="s">
        <v>9191</v>
      </c>
      <c r="Z12" s="850" t="s">
        <v>1171</v>
      </c>
      <c r="AA12" s="860" t="s">
        <v>3374</v>
      </c>
      <c r="AX12" s="850" t="s">
        <v>1171</v>
      </c>
      <c r="AY12" s="850" t="s">
        <v>1803</v>
      </c>
      <c r="BG12" s="850" t="s">
        <v>2035</v>
      </c>
      <c r="BH12" s="860" t="s">
        <v>9168</v>
      </c>
    </row>
    <row r="13" spans="1:60">
      <c r="B13" s="850" t="s">
        <v>8181</v>
      </c>
      <c r="C13" s="850" t="s">
        <v>5557</v>
      </c>
      <c r="N13" s="850" t="s">
        <v>1177</v>
      </c>
      <c r="O13" s="860" t="s">
        <v>4136</v>
      </c>
      <c r="Q13" s="850" t="s">
        <v>1177</v>
      </c>
      <c r="R13" s="860" t="s">
        <v>9182</v>
      </c>
      <c r="T13" s="850" t="s">
        <v>1177</v>
      </c>
      <c r="U13" s="860" t="s">
        <v>9188</v>
      </c>
      <c r="W13" s="850" t="s">
        <v>1177</v>
      </c>
      <c r="X13" s="860" t="s">
        <v>9240</v>
      </c>
      <c r="Z13" s="850" t="s">
        <v>1177</v>
      </c>
      <c r="AA13" s="860" t="s">
        <v>7114</v>
      </c>
      <c r="AX13" s="850" t="s">
        <v>1177</v>
      </c>
      <c r="AY13" s="850" t="s">
        <v>4532</v>
      </c>
      <c r="BG13" s="850" t="s">
        <v>2035</v>
      </c>
      <c r="BH13" s="860" t="s">
        <v>8823</v>
      </c>
    </row>
    <row r="14" spans="1:60">
      <c r="B14" s="850" t="s">
        <v>4519</v>
      </c>
      <c r="C14" s="850" t="s">
        <v>9197</v>
      </c>
      <c r="N14" s="850" t="s">
        <v>1180</v>
      </c>
      <c r="O14" s="860" t="s">
        <v>116</v>
      </c>
      <c r="Q14" s="850" t="s">
        <v>1180</v>
      </c>
      <c r="R14" s="860" t="s">
        <v>8105</v>
      </c>
      <c r="T14" s="850" t="s">
        <v>1180</v>
      </c>
      <c r="U14" s="860" t="s">
        <v>1647</v>
      </c>
      <c r="Z14" s="850" t="s">
        <v>1180</v>
      </c>
      <c r="AA14" s="860" t="s">
        <v>4149</v>
      </c>
      <c r="AX14" s="850" t="s">
        <v>1180</v>
      </c>
      <c r="AY14" s="850" t="s">
        <v>9210</v>
      </c>
      <c r="BG14" s="850" t="s">
        <v>2035</v>
      </c>
      <c r="BH14" s="860" t="s">
        <v>8105</v>
      </c>
    </row>
    <row r="15" spans="1:60">
      <c r="B15" s="850" t="s">
        <v>2468</v>
      </c>
      <c r="C15" s="850" t="s">
        <v>924</v>
      </c>
      <c r="AX15" s="850" t="s">
        <v>1183</v>
      </c>
      <c r="AY15" s="850" t="s">
        <v>9211</v>
      </c>
      <c r="BG15" s="850" t="s">
        <v>9164</v>
      </c>
      <c r="BH15" s="850" t="s">
        <v>8435</v>
      </c>
    </row>
    <row r="16" spans="1:60">
      <c r="B16" s="850" t="s">
        <v>2342</v>
      </c>
      <c r="C16" s="850" t="s">
        <v>4188</v>
      </c>
      <c r="AX16" s="850" t="s">
        <v>1184</v>
      </c>
      <c r="AY16" s="850" t="s">
        <v>8841</v>
      </c>
      <c r="BG16" s="850" t="s">
        <v>9164</v>
      </c>
      <c r="BH16" s="850" t="s">
        <v>9169</v>
      </c>
    </row>
    <row r="17" spans="2:60">
      <c r="B17" s="850" t="s">
        <v>9156</v>
      </c>
      <c r="C17" s="825" t="s">
        <v>9158</v>
      </c>
      <c r="AX17" s="850" t="s">
        <v>1187</v>
      </c>
      <c r="AY17" s="850" t="s">
        <v>8299</v>
      </c>
      <c r="BG17" s="850" t="s">
        <v>9164</v>
      </c>
      <c r="BH17" s="860" t="s">
        <v>8388</v>
      </c>
    </row>
    <row r="18" spans="2:60">
      <c r="B18" s="850" t="s">
        <v>1476</v>
      </c>
      <c r="C18" s="825" t="s">
        <v>9159</v>
      </c>
      <c r="AX18" s="850" t="s">
        <v>839</v>
      </c>
      <c r="AY18" s="850" t="s">
        <v>9212</v>
      </c>
      <c r="BG18" s="850" t="s">
        <v>9164</v>
      </c>
      <c r="BH18" s="860" t="s">
        <v>9170</v>
      </c>
    </row>
    <row r="19" spans="2:60">
      <c r="B19" s="850" t="s">
        <v>9157</v>
      </c>
      <c r="C19" s="850" t="s">
        <v>9160</v>
      </c>
      <c r="AX19" s="850" t="s">
        <v>1201</v>
      </c>
      <c r="AY19" s="850" t="s">
        <v>9242</v>
      </c>
      <c r="BG19" s="850" t="s">
        <v>9164</v>
      </c>
      <c r="BH19" s="860" t="s">
        <v>1647</v>
      </c>
    </row>
    <row r="20" spans="2:60">
      <c r="B20" s="850" t="s">
        <v>5343</v>
      </c>
      <c r="C20" s="850" t="s">
        <v>9161</v>
      </c>
      <c r="AX20" s="850" t="s">
        <v>1202</v>
      </c>
      <c r="AY20" s="850" t="s">
        <v>6447</v>
      </c>
      <c r="BG20" s="860" t="s">
        <v>6268</v>
      </c>
      <c r="BH20" s="850" t="s">
        <v>6625</v>
      </c>
    </row>
    <row r="21" spans="2:60">
      <c r="B21" s="850" t="s">
        <v>8432</v>
      </c>
      <c r="C21" s="850" t="s">
        <v>9162</v>
      </c>
      <c r="AX21" s="850" t="s">
        <v>1205</v>
      </c>
      <c r="AY21" s="850" t="s">
        <v>9215</v>
      </c>
      <c r="BG21" s="860" t="s">
        <v>6268</v>
      </c>
      <c r="BH21" s="850" t="s">
        <v>3615</v>
      </c>
    </row>
    <row r="22" spans="2:60">
      <c r="B22" s="850" t="s">
        <v>5702</v>
      </c>
      <c r="C22" s="825" t="s">
        <v>9090</v>
      </c>
      <c r="BG22" s="860" t="s">
        <v>6268</v>
      </c>
      <c r="BH22" s="860" t="s">
        <v>9172</v>
      </c>
    </row>
    <row r="23" spans="2:60">
      <c r="BG23" s="860" t="s">
        <v>6268</v>
      </c>
      <c r="BH23" s="860" t="s">
        <v>9173</v>
      </c>
    </row>
    <row r="24" spans="2:60">
      <c r="BG24" s="860" t="s">
        <v>6268</v>
      </c>
      <c r="BH24" s="860" t="s">
        <v>2012</v>
      </c>
    </row>
    <row r="25" spans="2:60">
      <c r="BG25" s="860" t="s">
        <v>6268</v>
      </c>
      <c r="BH25" s="860" t="s">
        <v>779</v>
      </c>
    </row>
    <row r="26" spans="2:60">
      <c r="BG26" s="860" t="s">
        <v>6268</v>
      </c>
      <c r="BH26" s="860" t="s">
        <v>9174</v>
      </c>
    </row>
    <row r="27" spans="2:60">
      <c r="BG27" s="860" t="s">
        <v>6268</v>
      </c>
      <c r="BH27" s="860" t="s">
        <v>9175</v>
      </c>
    </row>
    <row r="28" spans="2:60">
      <c r="BG28" s="860" t="s">
        <v>6268</v>
      </c>
      <c r="BH28" s="860" t="s">
        <v>4136</v>
      </c>
    </row>
    <row r="29" spans="2:60">
      <c r="BG29" s="860" t="s">
        <v>6268</v>
      </c>
      <c r="BH29" s="860" t="s">
        <v>116</v>
      </c>
    </row>
    <row r="30" spans="2:60">
      <c r="BG30" s="860" t="s">
        <v>9171</v>
      </c>
      <c r="BH30" s="850" t="s">
        <v>9176</v>
      </c>
    </row>
    <row r="31" spans="2:60">
      <c r="BG31" s="860" t="s">
        <v>9171</v>
      </c>
      <c r="BH31" s="850" t="s">
        <v>3737</v>
      </c>
    </row>
    <row r="32" spans="2:60">
      <c r="BG32" s="860" t="s">
        <v>9171</v>
      </c>
      <c r="BH32" s="860" t="s">
        <v>9177</v>
      </c>
    </row>
    <row r="33" spans="59:60">
      <c r="BG33" s="860" t="s">
        <v>9171</v>
      </c>
      <c r="BH33" s="860" t="s">
        <v>9179</v>
      </c>
    </row>
    <row r="34" spans="59:60">
      <c r="BG34" s="860" t="s">
        <v>9171</v>
      </c>
      <c r="BH34" s="860" t="s">
        <v>9180</v>
      </c>
    </row>
    <row r="35" spans="59:60">
      <c r="BG35" s="860" t="s">
        <v>9171</v>
      </c>
      <c r="BH35" s="860" t="s">
        <v>1532</v>
      </c>
    </row>
    <row r="36" spans="59:60">
      <c r="BG36" s="860" t="s">
        <v>9171</v>
      </c>
      <c r="BH36" s="860" t="s">
        <v>9181</v>
      </c>
    </row>
    <row r="37" spans="59:60">
      <c r="BG37" s="860" t="s">
        <v>9171</v>
      </c>
      <c r="BH37" s="860" t="s">
        <v>2403</v>
      </c>
    </row>
    <row r="38" spans="59:60">
      <c r="BG38" s="860" t="s">
        <v>9171</v>
      </c>
      <c r="BH38" s="860" t="s">
        <v>9182</v>
      </c>
    </row>
    <row r="39" spans="59:60">
      <c r="BG39" s="860" t="s">
        <v>9171</v>
      </c>
      <c r="BH39" s="860" t="s">
        <v>8105</v>
      </c>
    </row>
    <row r="40" spans="59:60">
      <c r="BG40" s="860" t="s">
        <v>8806</v>
      </c>
      <c r="BH40" s="850" t="s">
        <v>4407</v>
      </c>
    </row>
    <row r="41" spans="59:60">
      <c r="BG41" s="860" t="s">
        <v>8806</v>
      </c>
      <c r="BH41" s="850" t="s">
        <v>9185</v>
      </c>
    </row>
    <row r="42" spans="59:60">
      <c r="BG42" s="860" t="s">
        <v>8806</v>
      </c>
      <c r="BH42" s="860" t="s">
        <v>4002</v>
      </c>
    </row>
    <row r="43" spans="59:60">
      <c r="BG43" s="860" t="s">
        <v>8806</v>
      </c>
      <c r="BH43" s="860" t="s">
        <v>3826</v>
      </c>
    </row>
    <row r="44" spans="59:60">
      <c r="BG44" s="860" t="s">
        <v>8806</v>
      </c>
      <c r="BH44" s="860" t="s">
        <v>6438</v>
      </c>
    </row>
    <row r="45" spans="59:60">
      <c r="BG45" s="860" t="s">
        <v>8806</v>
      </c>
      <c r="BH45" s="860" t="s">
        <v>9186</v>
      </c>
    </row>
    <row r="46" spans="59:60">
      <c r="BG46" s="860" t="s">
        <v>8806</v>
      </c>
      <c r="BH46" s="860" t="s">
        <v>7265</v>
      </c>
    </row>
    <row r="47" spans="59:60">
      <c r="BG47" s="860" t="s">
        <v>8806</v>
      </c>
      <c r="BH47" s="860" t="s">
        <v>8996</v>
      </c>
    </row>
    <row r="48" spans="59:60">
      <c r="BG48" s="860" t="s">
        <v>8806</v>
      </c>
      <c r="BH48" s="860" t="s">
        <v>9188</v>
      </c>
    </row>
    <row r="49" spans="59:60">
      <c r="BG49" s="860" t="s">
        <v>8806</v>
      </c>
      <c r="BH49" s="860" t="s">
        <v>1647</v>
      </c>
    </row>
    <row r="50" spans="59:60">
      <c r="BG50" s="860" t="s">
        <v>9189</v>
      </c>
      <c r="BH50" s="850" t="s">
        <v>9026</v>
      </c>
    </row>
    <row r="51" spans="59:60">
      <c r="BG51" s="860" t="s">
        <v>9189</v>
      </c>
      <c r="BH51" s="850" t="s">
        <v>4244</v>
      </c>
    </row>
    <row r="52" spans="59:60">
      <c r="BG52" s="860" t="s">
        <v>9189</v>
      </c>
      <c r="BH52" s="860" t="s">
        <v>421</v>
      </c>
    </row>
    <row r="53" spans="59:60">
      <c r="BG53" s="860" t="s">
        <v>9189</v>
      </c>
      <c r="BH53" s="860" t="s">
        <v>4134</v>
      </c>
    </row>
    <row r="54" spans="59:60">
      <c r="BG54" s="860" t="s">
        <v>9189</v>
      </c>
      <c r="BH54" s="860" t="s">
        <v>8905</v>
      </c>
    </row>
    <row r="55" spans="59:60">
      <c r="BG55" s="860" t="s">
        <v>9189</v>
      </c>
      <c r="BH55" s="860" t="s">
        <v>3073</v>
      </c>
    </row>
    <row r="56" spans="59:60">
      <c r="BG56" s="860" t="s">
        <v>9189</v>
      </c>
      <c r="BH56" s="860" t="s">
        <v>1929</v>
      </c>
    </row>
    <row r="57" spans="59:60">
      <c r="BG57" s="860" t="s">
        <v>9189</v>
      </c>
      <c r="BH57" s="860" t="s">
        <v>9191</v>
      </c>
    </row>
    <row r="58" spans="59:60">
      <c r="BG58" s="860" t="s">
        <v>9189</v>
      </c>
      <c r="BH58" s="860" t="s">
        <v>9240</v>
      </c>
    </row>
    <row r="59" spans="59:60">
      <c r="BG59" s="850" t="s">
        <v>9154</v>
      </c>
      <c r="BH59" s="850" t="s">
        <v>1249</v>
      </c>
    </row>
    <row r="60" spans="59:60">
      <c r="BG60" s="850" t="s">
        <v>9154</v>
      </c>
      <c r="BH60" s="850" t="s">
        <v>7112</v>
      </c>
    </row>
    <row r="61" spans="59:60">
      <c r="BG61" s="850" t="s">
        <v>9154</v>
      </c>
      <c r="BH61" s="860" t="s">
        <v>8683</v>
      </c>
    </row>
    <row r="62" spans="59:60">
      <c r="BG62" s="850" t="s">
        <v>9154</v>
      </c>
      <c r="BH62" s="860" t="s">
        <v>7989</v>
      </c>
    </row>
    <row r="63" spans="59:60">
      <c r="BG63" s="850" t="s">
        <v>9154</v>
      </c>
      <c r="BH63" s="860" t="s">
        <v>9193</v>
      </c>
    </row>
    <row r="64" spans="59:60">
      <c r="BG64" s="850" t="s">
        <v>9154</v>
      </c>
      <c r="BH64" s="860" t="s">
        <v>2460</v>
      </c>
    </row>
    <row r="65" spans="59:60">
      <c r="BG65" s="850" t="s">
        <v>9154</v>
      </c>
      <c r="BH65" s="860" t="s">
        <v>8816</v>
      </c>
    </row>
    <row r="66" spans="59:60">
      <c r="BG66" s="850" t="s">
        <v>9154</v>
      </c>
      <c r="BH66" s="860" t="s">
        <v>3374</v>
      </c>
    </row>
    <row r="67" spans="59:60">
      <c r="BG67" s="850" t="s">
        <v>9154</v>
      </c>
      <c r="BH67" s="860" t="s">
        <v>7114</v>
      </c>
    </row>
    <row r="68" spans="59:60">
      <c r="BG68" s="850" t="s">
        <v>9154</v>
      </c>
      <c r="BH68" s="860" t="s">
        <v>4149</v>
      </c>
    </row>
    <row r="69" spans="59:60">
      <c r="BG69" s="850" t="s">
        <v>5557</v>
      </c>
      <c r="BH69" s="850" t="s">
        <v>7219</v>
      </c>
    </row>
    <row r="70" spans="59:60">
      <c r="BG70" s="850" t="s">
        <v>5557</v>
      </c>
      <c r="BH70" s="850" t="s">
        <v>9195</v>
      </c>
    </row>
    <row r="71" spans="59:60">
      <c r="BG71" s="850" t="s">
        <v>9197</v>
      </c>
      <c r="BH71" s="850" t="s">
        <v>9041</v>
      </c>
    </row>
    <row r="72" spans="59:60">
      <c r="BG72" s="850" t="s">
        <v>924</v>
      </c>
      <c r="BH72" s="850" t="s">
        <v>924</v>
      </c>
    </row>
    <row r="73" spans="59:60">
      <c r="BG73" s="850" t="s">
        <v>4188</v>
      </c>
      <c r="BH73" s="850" t="s">
        <v>4188</v>
      </c>
    </row>
    <row r="74" spans="59:60">
      <c r="BG74" s="860" t="s">
        <v>9158</v>
      </c>
      <c r="BH74" s="850" t="s">
        <v>9158</v>
      </c>
    </row>
    <row r="75" spans="59:60">
      <c r="BG75" s="860" t="s">
        <v>9159</v>
      </c>
      <c r="BH75" s="850" t="s">
        <v>9198</v>
      </c>
    </row>
    <row r="76" spans="59:60">
      <c r="BG76" s="860" t="s">
        <v>9159</v>
      </c>
      <c r="BH76" s="850" t="s">
        <v>9199</v>
      </c>
    </row>
    <row r="77" spans="59:60">
      <c r="BG77" s="860" t="s">
        <v>9159</v>
      </c>
      <c r="BH77" s="850" t="s">
        <v>9202</v>
      </c>
    </row>
    <row r="78" spans="59:60">
      <c r="BG78" s="860" t="s">
        <v>9159</v>
      </c>
      <c r="BH78" s="850" t="s">
        <v>5308</v>
      </c>
    </row>
    <row r="79" spans="59:60">
      <c r="BG79" s="850" t="s">
        <v>9160</v>
      </c>
      <c r="BH79" s="850" t="s">
        <v>7435</v>
      </c>
    </row>
    <row r="80" spans="59:60">
      <c r="BG80" s="850" t="s">
        <v>9160</v>
      </c>
      <c r="BH80" s="850" t="s">
        <v>9204</v>
      </c>
    </row>
    <row r="81" spans="59:60">
      <c r="BG81" s="850" t="s">
        <v>9160</v>
      </c>
      <c r="BH81" s="850" t="s">
        <v>4110</v>
      </c>
    </row>
    <row r="82" spans="59:60">
      <c r="BG82" s="850" t="s">
        <v>9160</v>
      </c>
      <c r="BH82" s="850" t="s">
        <v>9206</v>
      </c>
    </row>
    <row r="83" spans="59:60">
      <c r="BG83" s="850" t="s">
        <v>9160</v>
      </c>
      <c r="BH83" s="850" t="s">
        <v>9241</v>
      </c>
    </row>
    <row r="84" spans="59:60">
      <c r="BG84" s="850" t="s">
        <v>9161</v>
      </c>
      <c r="BH84" s="850" t="s">
        <v>9207</v>
      </c>
    </row>
    <row r="85" spans="59:60">
      <c r="BG85" s="850" t="s">
        <v>9161</v>
      </c>
      <c r="BH85" s="850" t="s">
        <v>9208</v>
      </c>
    </row>
    <row r="86" spans="59:60">
      <c r="BG86" s="850" t="s">
        <v>9161</v>
      </c>
      <c r="BH86" s="850" t="s">
        <v>5106</v>
      </c>
    </row>
    <row r="87" spans="59:60">
      <c r="BG87" s="850" t="s">
        <v>9161</v>
      </c>
      <c r="BH87" s="850" t="s">
        <v>6986</v>
      </c>
    </row>
    <row r="88" spans="59:60">
      <c r="BG88" s="850" t="s">
        <v>9161</v>
      </c>
      <c r="BH88" s="850" t="s">
        <v>1947</v>
      </c>
    </row>
    <row r="89" spans="59:60">
      <c r="BG89" s="850" t="s">
        <v>9161</v>
      </c>
      <c r="BH89" s="850" t="s">
        <v>7398</v>
      </c>
    </row>
    <row r="90" spans="59:60">
      <c r="BG90" s="850" t="s">
        <v>9161</v>
      </c>
      <c r="BH90" s="850" t="s">
        <v>8911</v>
      </c>
    </row>
    <row r="91" spans="59:60">
      <c r="BG91" s="850" t="s">
        <v>9161</v>
      </c>
      <c r="BH91" s="850" t="s">
        <v>1803</v>
      </c>
    </row>
    <row r="92" spans="59:60">
      <c r="BG92" s="850" t="s">
        <v>9161</v>
      </c>
      <c r="BH92" s="850" t="s">
        <v>4532</v>
      </c>
    </row>
    <row r="93" spans="59:60">
      <c r="BG93" s="850" t="s">
        <v>9161</v>
      </c>
      <c r="BH93" s="850" t="s">
        <v>9210</v>
      </c>
    </row>
    <row r="94" spans="59:60">
      <c r="BG94" s="850" t="s">
        <v>9161</v>
      </c>
      <c r="BH94" s="850" t="s">
        <v>9211</v>
      </c>
    </row>
    <row r="95" spans="59:60">
      <c r="BG95" s="850" t="s">
        <v>9161</v>
      </c>
      <c r="BH95" s="850" t="s">
        <v>8841</v>
      </c>
    </row>
    <row r="96" spans="59:60">
      <c r="BG96" s="850" t="s">
        <v>9161</v>
      </c>
      <c r="BH96" s="850" t="s">
        <v>8299</v>
      </c>
    </row>
    <row r="97" spans="59:60">
      <c r="BG97" s="850" t="s">
        <v>9161</v>
      </c>
      <c r="BH97" s="850" t="s">
        <v>9212</v>
      </c>
    </row>
    <row r="98" spans="59:60">
      <c r="BG98" s="850" t="s">
        <v>9161</v>
      </c>
      <c r="BH98" s="850" t="s">
        <v>9242</v>
      </c>
    </row>
    <row r="99" spans="59:60">
      <c r="BG99" s="850" t="s">
        <v>9161</v>
      </c>
      <c r="BH99" s="850" t="s">
        <v>6447</v>
      </c>
    </row>
    <row r="100" spans="59:60">
      <c r="BG100" s="850" t="s">
        <v>9161</v>
      </c>
      <c r="BH100" s="850" t="s">
        <v>9215</v>
      </c>
    </row>
    <row r="101" spans="59:60">
      <c r="BG101" s="850" t="s">
        <v>9162</v>
      </c>
      <c r="BH101" s="850" t="s">
        <v>9217</v>
      </c>
    </row>
    <row r="102" spans="59:60">
      <c r="BG102" s="850" t="s">
        <v>9162</v>
      </c>
      <c r="BH102" s="850" t="s">
        <v>9218</v>
      </c>
    </row>
    <row r="103" spans="59:60">
      <c r="BG103" s="850" t="s">
        <v>9162</v>
      </c>
      <c r="BH103" s="850" t="s">
        <v>9243</v>
      </c>
    </row>
    <row r="104" spans="59:60">
      <c r="BG104" s="860" t="s">
        <v>9090</v>
      </c>
      <c r="BH104" s="850" t="s">
        <v>8198</v>
      </c>
    </row>
    <row r="105" spans="59:60">
      <c r="BG105" s="860" t="s">
        <v>9090</v>
      </c>
      <c r="BH105" s="850" t="s">
        <v>9219</v>
      </c>
    </row>
    <row r="106" spans="59:60">
      <c r="BG106" s="860" t="s">
        <v>9090</v>
      </c>
      <c r="BH106" s="850" t="s">
        <v>9245</v>
      </c>
    </row>
  </sheetData>
  <sheetProtection algorithmName="SHA-512" hashValue="f/9X79S7oCMPcwGfSLhxBkcq0JPQtN/PLregoVtghzt84bKrxZpEiHfM+sHW+/c0odj+c5LTn46euyKuaTGp2w==" saltValue="ZxxC5UbydxXg5gfwiuxhxA==" spinCount="100000" sheet="1" objects="1" scenarios="1"/>
  <phoneticPr fontId="3"/>
  <dataValidations count="1">
    <dataValidation imeMode="on" allowBlank="1" showDropDown="0" showInputMessage="1" showErrorMessage="1" sqref="E4 B4:C4 H4 K4 N4 Q4 T4 W4 Z4 AC4 AF4 AI4 AL4 AO4 AR4 AU4 AX4 BA4 BD4"/>
  </dataValidations>
  <pageMargins left="0.7" right="0.7" top="0.75" bottom="0.75" header="0.3" footer="0.3"/>
  <pageSetup paperSize="9" fitToWidth="1" fitToHeight="1" orientation="portrait" usePrinterDefaults="1" horizontalDpi="1200" verticalDpi="1200"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10</vt:i4>
      </vt:variant>
    </vt:vector>
  </HeadingPairs>
  <TitlesOfParts>
    <vt:vector size="10"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WATANABE</dc:creator>
  <cp:lastModifiedBy>Administrator</cp:lastModifiedBy>
  <cp:lastPrinted>2026-02-03T07:02:00Z</cp:lastPrinted>
  <dcterms:created xsi:type="dcterms:W3CDTF">2005-07-01T05:21:10Z</dcterms:created>
  <dcterms:modified xsi:type="dcterms:W3CDTF">2026-02-25T07:34:09Z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2026-02-25T07:34:09Z</vt:filetime>
  </property>
</Properties>
</file>