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d:\develop\bid_entry\07申請書\doc\ver7\reg_common\"/>
    </mc:Choice>
  </mc:AlternateContent>
  <xr:revisionPtr revIDLastSave="0" documentId="13_ncr:1_{9104C72F-377F-490B-86D1-5A07ECD73E20}" xr6:coauthVersionLast="47" xr6:coauthVersionMax="47" xr10:uidLastSave="{00000000-0000-0000-0000-000000000000}"/>
  <workbookProtection workbookAlgorithmName="SHA-512" workbookHashValue="qNWkPEYiK7HgU0Ek3SDgOi+S66GZ9eUW2bihj3A0Xbtz4a6olGkJe1DF1kPs2kVifQ7vwJN/GaK7JI8duxU5Gw==" workbookSaltValue="iBblRHmwsNjflDOYo9XUaw==" workbookSpinCount="100000" lockStructure="1"/>
  <bookViews>
    <workbookView xWindow="1170" yWindow="915" windowWidth="16815" windowHeight="15285" xr2:uid="{00000000-000D-0000-FFFF-FFFF00000000}"/>
  </bookViews>
  <sheets>
    <sheet name="入力シート" sheetId="1" r:id="rId1"/>
    <sheet name="役員情報入力シート" sheetId="5" r:id="rId2"/>
    <sheet name="settings" sheetId="2" state="hidden" r:id="rId3"/>
  </sheets>
  <definedNames>
    <definedName name="_xlnm.Print_Titles" localSheetId="0">入力シート!$1:$1</definedName>
    <definedName name="_xlnm.Print_Titles" localSheetId="1">役員情報入力シート!$8:$8</definedName>
    <definedName name="営業品目">settings!$A$11:$A$343</definedName>
    <definedName name="希望">入力シート!$A$211</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5" l="1"/>
  <c r="A615" i="1" s="1"/>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48" i="1"/>
  <c r="A495" i="1"/>
  <c r="A425" i="1"/>
  <c r="A211" i="1"/>
  <c r="A185" i="1"/>
  <c r="A179" i="1"/>
  <c r="A173" i="1"/>
  <c r="A169" i="1"/>
  <c r="A161" i="1"/>
  <c r="A159" i="1"/>
  <c r="A157" i="1"/>
  <c r="A153" i="1"/>
  <c r="A151" i="1"/>
  <c r="A149" i="1"/>
  <c r="A120" i="1"/>
  <c r="A118" i="1"/>
  <c r="A87" i="1"/>
  <c r="A85" i="1"/>
  <c r="A83" i="1"/>
  <c r="A81" i="1"/>
  <c r="A79" i="1"/>
  <c r="A77" i="1"/>
  <c r="A75" i="1"/>
  <c r="A73" i="1"/>
  <c r="A71" i="1"/>
  <c r="A69" i="1"/>
  <c r="A63" i="1"/>
  <c r="A40" i="1"/>
  <c r="A38" i="1"/>
  <c r="A36" i="1"/>
  <c r="A34" i="1"/>
  <c r="A32" i="1"/>
  <c r="A30" i="1"/>
  <c r="A28" i="1"/>
  <c r="A26" i="1"/>
  <c r="A24" i="1"/>
  <c r="A22" i="1"/>
  <c r="A20" i="1"/>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F330" i="2"/>
  <c r="F329" i="2"/>
  <c r="F326" i="2"/>
  <c r="F325" i="2"/>
  <c r="F323" i="2"/>
  <c r="F322" i="2"/>
  <c r="F297" i="2"/>
  <c r="F292" i="2"/>
  <c r="F291" i="2"/>
  <c r="F260" i="2"/>
  <c r="F257" i="2"/>
  <c r="F250" i="2"/>
  <c r="F192" i="2"/>
  <c r="F86" i="2"/>
  <c r="F81" i="2"/>
  <c r="F80" i="2"/>
  <c r="F79" i="2"/>
  <c r="M58" i="5" l="1"/>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8" i="5" s="1"/>
  <c r="M12" i="5"/>
  <c r="M11" i="5"/>
  <c r="M10" i="5"/>
  <c r="M9" i="5"/>
  <c r="H8" i="5"/>
  <c r="B225" i="2" l="1"/>
  <c r="B26" i="2"/>
  <c r="B25" i="2"/>
  <c r="B24" i="2"/>
  <c r="B23" i="2"/>
  <c r="B22" i="2"/>
  <c r="B21" i="2"/>
  <c r="B20" i="2"/>
  <c r="B19" i="2"/>
  <c r="B18" i="2"/>
  <c r="B17" i="2"/>
  <c r="B16" i="2"/>
  <c r="B15" i="2"/>
  <c r="B14" i="2"/>
  <c r="B13" i="2"/>
  <c r="B12" i="2"/>
  <c r="B11" i="2"/>
  <c r="F342" i="2"/>
  <c r="F341" i="2"/>
  <c r="F340" i="2"/>
  <c r="F339" i="2"/>
  <c r="F338" i="2"/>
  <c r="F337" i="2"/>
  <c r="F336" i="2"/>
  <c r="F335" i="2"/>
  <c r="F334" i="2"/>
  <c r="F333" i="2"/>
  <c r="F332" i="2"/>
  <c r="F331" i="2"/>
  <c r="F328" i="2"/>
  <c r="F327" i="2"/>
  <c r="F324" i="2"/>
  <c r="F321" i="2"/>
  <c r="F320" i="2"/>
  <c r="F319" i="2"/>
  <c r="F318" i="2"/>
  <c r="F317" i="2"/>
  <c r="F316" i="2"/>
  <c r="F315" i="2"/>
  <c r="F314" i="2"/>
  <c r="F313" i="2"/>
  <c r="F312" i="2"/>
  <c r="F311" i="2"/>
  <c r="F310" i="2"/>
  <c r="F309" i="2"/>
  <c r="F308" i="2"/>
  <c r="F307" i="2"/>
  <c r="F306" i="2"/>
  <c r="F305" i="2"/>
  <c r="F304" i="2"/>
  <c r="F303" i="2"/>
  <c r="F302" i="2"/>
  <c r="F301" i="2"/>
  <c r="F300" i="2"/>
  <c r="F299" i="2"/>
  <c r="F298" i="2"/>
  <c r="F296" i="2"/>
  <c r="F295" i="2"/>
  <c r="F294" i="2"/>
  <c r="F293"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59" i="2"/>
  <c r="F258" i="2"/>
  <c r="F256" i="2"/>
  <c r="F255" i="2"/>
  <c r="F254" i="2"/>
  <c r="F253" i="2"/>
  <c r="F252" i="2"/>
  <c r="F251"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5" i="2"/>
  <c r="F84" i="2"/>
  <c r="F83" i="2"/>
  <c r="F82"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A85" i="2" l="1"/>
  <c r="A157" i="2"/>
  <c r="A37" i="2"/>
  <c r="A297" i="2"/>
  <c r="A177" i="2"/>
  <c r="A337" i="2"/>
  <c r="A137" i="2"/>
  <c r="A165" i="2"/>
  <c r="A254" i="2"/>
  <c r="A183" i="2"/>
  <c r="A69" i="2"/>
  <c r="A314" i="2"/>
  <c r="A315" i="2"/>
  <c r="A290" i="2"/>
  <c r="A325" i="2"/>
  <c r="A326" i="2"/>
  <c r="A150" i="2"/>
  <c r="A294" i="2"/>
  <c r="A103" i="2"/>
  <c r="A247" i="2"/>
  <c r="A68" i="2"/>
  <c r="A212" i="2"/>
  <c r="A46" i="2"/>
  <c r="A274" i="2"/>
  <c r="A262" i="2"/>
  <c r="A131" i="2"/>
  <c r="A287" i="2"/>
  <c r="A108" i="2"/>
  <c r="A252" i="2"/>
  <c r="A28" i="2"/>
  <c r="A174" i="2"/>
  <c r="A271" i="2"/>
  <c r="A94" i="2"/>
  <c r="A310" i="2"/>
  <c r="A132" i="2"/>
  <c r="A283" i="2"/>
  <c r="A167" i="2"/>
  <c r="A134" i="2"/>
  <c r="A217" i="2"/>
  <c r="A105" i="2"/>
  <c r="A151" i="2"/>
  <c r="A130" i="2"/>
  <c r="A156" i="2"/>
  <c r="A158" i="2"/>
  <c r="A25" i="2"/>
  <c r="A123" i="2"/>
  <c r="A66" i="2"/>
  <c r="A19" i="2"/>
  <c r="A128" i="2"/>
  <c r="A34" i="2"/>
  <c r="A168" i="2"/>
  <c r="A273" i="2"/>
  <c r="A303" i="2"/>
  <c r="A146" i="2"/>
  <c r="A124" i="2"/>
  <c r="A222" i="2"/>
  <c r="A140" i="2"/>
  <c r="A47" i="2"/>
  <c r="A324" i="2"/>
  <c r="A301" i="2"/>
  <c r="A73" i="2"/>
  <c r="A171" i="2"/>
  <c r="A234" i="2"/>
  <c r="A152" i="2"/>
  <c r="A36" i="2"/>
  <c r="A225" i="2"/>
  <c r="A281" i="2"/>
  <c r="A172" i="2"/>
  <c r="A199" i="2"/>
  <c r="A190" i="2"/>
  <c r="A48" i="2"/>
  <c r="A87" i="2"/>
  <c r="A170" i="2"/>
  <c r="A233" i="2"/>
  <c r="A211" i="2"/>
  <c r="A214" i="2"/>
  <c r="A60" i="2"/>
  <c r="A159" i="2"/>
  <c r="A14" i="2"/>
  <c r="A265" i="2"/>
  <c r="A223" i="2"/>
  <c r="A226" i="2"/>
  <c r="A61" i="2"/>
  <c r="A327" i="2"/>
  <c r="A285" i="2"/>
  <c r="A341" i="2"/>
  <c r="A40" i="2"/>
  <c r="A161" i="2"/>
  <c r="A194" i="2"/>
  <c r="A313" i="2"/>
  <c r="A268" i="2"/>
  <c r="A141" i="2"/>
  <c r="A27" i="2"/>
  <c r="A96" i="2"/>
  <c r="A29" i="2"/>
  <c r="A33" i="2"/>
  <c r="A18" i="2"/>
  <c r="A162" i="2"/>
  <c r="A306" i="2"/>
  <c r="A115" i="2"/>
  <c r="A259" i="2"/>
  <c r="A80" i="2"/>
  <c r="A224" i="2"/>
  <c r="A70" i="2"/>
  <c r="A298" i="2"/>
  <c r="A286" i="2"/>
  <c r="A143" i="2"/>
  <c r="A299" i="2"/>
  <c r="A120" i="2"/>
  <c r="A264" i="2"/>
  <c r="A51" i="2"/>
  <c r="A127" i="2"/>
  <c r="A236" i="2"/>
  <c r="A155" i="2"/>
  <c r="A276" i="2"/>
  <c r="A104" i="2"/>
  <c r="A323" i="2"/>
  <c r="A133" i="2"/>
  <c r="A245" i="2"/>
  <c r="A99" i="2"/>
  <c r="A54" i="2"/>
  <c r="A295" i="2"/>
  <c r="A275" i="2"/>
  <c r="A335" i="2"/>
  <c r="A209" i="2"/>
  <c r="A244" i="2"/>
  <c r="A98" i="2"/>
  <c r="A100" i="2"/>
  <c r="A210" i="2"/>
  <c r="A272" i="2"/>
  <c r="A12" i="2"/>
  <c r="A182" i="2"/>
  <c r="A16" i="2"/>
  <c r="A153" i="2"/>
  <c r="A175" i="2"/>
  <c r="A58" i="2"/>
  <c r="A180" i="2"/>
  <c r="A39" i="2"/>
  <c r="A17" i="2"/>
  <c r="A64" i="2"/>
  <c r="A173" i="2"/>
  <c r="A90" i="2"/>
  <c r="A331" i="2"/>
  <c r="A82" i="2"/>
  <c r="A59" i="2"/>
  <c r="A241" i="2"/>
  <c r="A41" i="2"/>
  <c r="A136" i="2"/>
  <c r="A206" i="2"/>
  <c r="A55" i="2"/>
  <c r="A308" i="2"/>
  <c r="A227" i="2"/>
  <c r="A204" i="2"/>
  <c r="A213" i="2"/>
  <c r="A65" i="2"/>
  <c r="A316" i="2"/>
  <c r="A230" i="2"/>
  <c r="A258" i="2"/>
  <c r="A320" i="2"/>
  <c r="A239" i="2"/>
  <c r="A216" i="2"/>
  <c r="A201" i="2"/>
  <c r="A89" i="2"/>
  <c r="A277" i="2"/>
  <c r="A231" i="2"/>
  <c r="A270" i="2"/>
  <c r="A188" i="2"/>
  <c r="A38" i="2"/>
  <c r="A261" i="2"/>
  <c r="A329" i="2"/>
  <c r="A112" i="2"/>
  <c r="A193" i="2"/>
  <c r="A220" i="2"/>
  <c r="A336" i="2"/>
  <c r="A63" i="2"/>
  <c r="A253" i="2"/>
  <c r="A53" i="2"/>
  <c r="A57" i="2"/>
  <c r="A30" i="2"/>
  <c r="A318" i="2"/>
  <c r="A92" i="2"/>
  <c r="A322" i="2"/>
  <c r="A311" i="2"/>
  <c r="A118" i="2"/>
  <c r="A95" i="2"/>
  <c r="A144" i="2"/>
  <c r="A86" i="2"/>
  <c r="A74" i="2"/>
  <c r="A76" i="2"/>
  <c r="A198" i="2"/>
  <c r="A116" i="2"/>
  <c r="A23" i="2"/>
  <c r="A300" i="2"/>
  <c r="A309" i="2"/>
  <c r="A302" i="2"/>
  <c r="A125" i="2"/>
  <c r="A307" i="2"/>
  <c r="A35" i="2"/>
  <c r="A312" i="2"/>
  <c r="A242" i="2"/>
  <c r="A49" i="2"/>
  <c r="A147" i="2"/>
  <c r="A78" i="2"/>
  <c r="A319" i="2"/>
  <c r="A166" i="2"/>
  <c r="A24" i="2"/>
  <c r="A249" i="2"/>
  <c r="A196" i="2"/>
  <c r="A148" i="2"/>
  <c r="A43" i="2"/>
  <c r="A296" i="2"/>
  <c r="A192" i="2"/>
  <c r="A15" i="2"/>
  <c r="A121" i="2"/>
  <c r="A197" i="2"/>
  <c r="A102" i="2"/>
  <c r="A164" i="2"/>
  <c r="A106" i="2"/>
  <c r="A184" i="2"/>
  <c r="A145" i="2"/>
  <c r="A205" i="2"/>
  <c r="A114" i="2"/>
  <c r="A32" i="2"/>
  <c r="A154" i="2"/>
  <c r="A269" i="2"/>
  <c r="A169" i="2"/>
  <c r="A256" i="2"/>
  <c r="A126" i="2"/>
  <c r="A44" i="2"/>
  <c r="A202" i="2"/>
  <c r="A109" i="2"/>
  <c r="A62" i="2"/>
  <c r="A237" i="2"/>
  <c r="A317" i="2"/>
  <c r="A160" i="2"/>
  <c r="A219" i="2"/>
  <c r="A279" i="2"/>
  <c r="A50" i="2"/>
  <c r="A135" i="2"/>
  <c r="A340" i="2"/>
  <c r="A75" i="2"/>
  <c r="A52" i="2"/>
  <c r="A77" i="2"/>
  <c r="A81" i="2"/>
  <c r="A42" i="2"/>
  <c r="A186" i="2"/>
  <c r="A330" i="2"/>
  <c r="A139" i="2"/>
  <c r="A248" i="2"/>
  <c r="A334" i="2"/>
  <c r="A288" i="2"/>
  <c r="A333" i="2"/>
  <c r="A218" i="2"/>
  <c r="A305" i="2"/>
  <c r="A97" i="2"/>
  <c r="A101" i="2"/>
  <c r="A342" i="2"/>
  <c r="A260" i="2"/>
  <c r="A179" i="2"/>
  <c r="A88" i="2"/>
  <c r="A278" i="2"/>
  <c r="A195" i="2"/>
  <c r="A129" i="2"/>
  <c r="A163" i="2"/>
  <c r="A142" i="2"/>
  <c r="A191" i="2"/>
  <c r="A328" i="2"/>
  <c r="A304" i="2"/>
  <c r="A280" i="2"/>
  <c r="A149" i="2"/>
  <c r="A31" i="2"/>
  <c r="A284" i="2"/>
  <c r="A203" i="2"/>
  <c r="A208" i="2"/>
  <c r="A339" i="2"/>
  <c r="A26" i="2"/>
  <c r="A181" i="2"/>
  <c r="A187" i="2"/>
  <c r="A178" i="2"/>
  <c r="A215" i="2"/>
  <c r="A111" i="2"/>
  <c r="A21" i="2"/>
  <c r="A122" i="2"/>
  <c r="A207" i="2"/>
  <c r="A246" i="2"/>
  <c r="A20" i="2"/>
  <c r="A71" i="2"/>
  <c r="A267" i="2"/>
  <c r="A45" i="2"/>
  <c r="A185" i="2"/>
  <c r="A232" i="2"/>
  <c r="A67" i="2"/>
  <c r="A176" i="2"/>
  <c r="A83" i="2"/>
  <c r="A293" i="2"/>
  <c r="A93" i="2"/>
  <c r="A229" i="2"/>
  <c r="A266" i="2"/>
  <c r="A79" i="2"/>
  <c r="A332" i="2"/>
  <c r="A107" i="2"/>
  <c r="A257" i="2"/>
  <c r="A119" i="2"/>
  <c r="A189" i="2"/>
  <c r="A72" i="2"/>
  <c r="A243" i="2"/>
  <c r="A228" i="2"/>
  <c r="A240" i="2"/>
  <c r="A56" i="2"/>
  <c r="A338" i="2"/>
  <c r="A13" i="2"/>
  <c r="A291" i="2"/>
  <c r="A251" i="2"/>
  <c r="A292" i="2"/>
  <c r="A263" i="2"/>
  <c r="A138" i="2"/>
  <c r="A282" i="2"/>
  <c r="A113" i="2"/>
  <c r="A117" i="2"/>
  <c r="A110" i="2"/>
  <c r="A22" i="2"/>
  <c r="A250" i="2"/>
  <c r="A238" i="2"/>
  <c r="A321" i="2"/>
  <c r="A84" i="2"/>
  <c r="A91" i="2"/>
  <c r="A235" i="2"/>
  <c r="A221" i="2"/>
  <c r="A200" i="2"/>
  <c r="A255" i="2"/>
  <c r="A289" i="2"/>
  <c r="A11" i="2"/>
  <c r="J178" i="1" l="1"/>
  <c r="J176" i="1"/>
  <c r="J172" i="1" l="1"/>
  <c r="A2" i="2" l="1"/>
  <c r="A1" i="2"/>
  <c r="J184" i="1" l="1"/>
</calcChain>
</file>

<file path=xl/sharedStrings.xml><?xml version="1.0" encoding="utf-8"?>
<sst xmlns="http://schemas.openxmlformats.org/spreadsheetml/2006/main" count="1525" uniqueCount="890">
  <si>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</si>
  <si>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</si>
  <si>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</si>
  <si>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</si>
  <si>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</si>
  <si>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</si>
  <si>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</si>
  <si>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</si>
  <si>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</si>
  <si>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営業年数</t>
    <rPh sb="0" eb="2">
      <t>エイギョウ</t>
    </rPh>
    <rPh sb="2" eb="4">
      <t>ネンスウ</t>
    </rPh>
    <phoneticPr fontId="6"/>
  </si>
  <si>
    <t>E-mailアドレス</t>
    <phoneticPr fontId="6"/>
  </si>
  <si>
    <t>課税免税届</t>
    <rPh sb="0" eb="2">
      <t>カゼイ</t>
    </rPh>
    <rPh sb="2" eb="4">
      <t>メンゼイ</t>
    </rPh>
    <rPh sb="4" eb="5">
      <t>トドケ</t>
    </rPh>
    <phoneticPr fontId="6"/>
  </si>
  <si>
    <t>全角カタカナで入力してください。姓と名は１文字分空けてください。</t>
    <phoneticPr fontId="5"/>
  </si>
  <si>
    <t>姓と名は１文字分空けてください。</t>
    <phoneticPr fontId="5"/>
  </si>
  <si>
    <t>自己資本額</t>
    <rPh sb="0" eb="2">
      <t>ジコ</t>
    </rPh>
    <rPh sb="2" eb="4">
      <t>シホン</t>
    </rPh>
    <rPh sb="4" eb="5">
      <t>ガク</t>
    </rPh>
    <phoneticPr fontId="6"/>
  </si>
  <si>
    <t>創業</t>
    <rPh sb="0" eb="2">
      <t>ソウギョウ</t>
    </rPh>
    <phoneticPr fontId="6"/>
  </si>
  <si>
    <t>から</t>
    <phoneticPr fontId="5"/>
  </si>
  <si>
    <t>まで</t>
    <phoneticPr fontId="5"/>
  </si>
  <si>
    <t>決算日</t>
    <rPh sb="0" eb="3">
      <t>ケッサンビ</t>
    </rPh>
    <phoneticPr fontId="6"/>
  </si>
  <si>
    <t>常勤職員の数</t>
    <rPh sb="0" eb="2">
      <t>ジョウキン</t>
    </rPh>
    <rPh sb="2" eb="4">
      <t>ショクイン</t>
    </rPh>
    <rPh sb="5" eb="6">
      <t>カズ</t>
    </rPh>
    <phoneticPr fontId="6"/>
  </si>
  <si>
    <t>役員等の数</t>
    <rPh sb="0" eb="2">
      <t>ヤクイン</t>
    </rPh>
    <rPh sb="2" eb="3">
      <t>トウ</t>
    </rPh>
    <rPh sb="4" eb="5">
      <t>カズ</t>
    </rPh>
    <phoneticPr fontId="6"/>
  </si>
  <si>
    <t>販売・製造等実績高</t>
    <rPh sb="0" eb="2">
      <t>ハンバイ</t>
    </rPh>
    <rPh sb="3" eb="5">
      <t>セイゾウ</t>
    </rPh>
    <rPh sb="5" eb="6">
      <t>トウ</t>
    </rPh>
    <rPh sb="6" eb="8">
      <t>ジッセキ</t>
    </rPh>
    <rPh sb="8" eb="9">
      <t>ダカ</t>
    </rPh>
    <phoneticPr fontId="6"/>
  </si>
  <si>
    <t>平均（千円）</t>
    <rPh sb="0" eb="2">
      <t>ヘイキン</t>
    </rPh>
    <rPh sb="3" eb="5">
      <t>センエン</t>
    </rPh>
    <phoneticPr fontId="5"/>
  </si>
  <si>
    <t>休業又は転(廃)業の期間</t>
    <rPh sb="0" eb="2">
      <t>キュウギョウ</t>
    </rPh>
    <rPh sb="2" eb="3">
      <t>マタ</t>
    </rPh>
    <rPh sb="4" eb="5">
      <t>テン</t>
    </rPh>
    <rPh sb="6" eb="7">
      <t>ハイ</t>
    </rPh>
    <rPh sb="8" eb="9">
      <t>ギョウ</t>
    </rPh>
    <rPh sb="10" eb="12">
      <t>キカン</t>
    </rPh>
    <phoneticPr fontId="6"/>
  </si>
  <si>
    <t>年</t>
    <rPh sb="0" eb="1">
      <t>ネン</t>
    </rPh>
    <phoneticPr fontId="5"/>
  </si>
  <si>
    <t>保有していない場合は、入力する必要はありません。</t>
    <rPh sb="0" eb="2">
      <t>ホユウ</t>
    </rPh>
    <rPh sb="7" eb="9">
      <t>バアイ</t>
    </rPh>
    <rPh sb="11" eb="13">
      <t>ニュウリョク</t>
    </rPh>
    <rPh sb="15" eb="17">
      <t>ヒツヨウ</t>
    </rPh>
    <phoneticPr fontId="5"/>
  </si>
  <si>
    <t>千円</t>
    <rPh sb="0" eb="2">
      <t>センエン</t>
    </rPh>
    <phoneticPr fontId="5"/>
  </si>
  <si>
    <t>人</t>
    <rPh sb="0" eb="1">
      <t>ニン</t>
    </rPh>
    <phoneticPr fontId="5"/>
  </si>
  <si>
    <t>直前1年度分（千円）</t>
    <rPh sb="0" eb="2">
      <t>チョクゼン</t>
    </rPh>
    <rPh sb="3" eb="5">
      <t>ネンド</t>
    </rPh>
    <rPh sb="5" eb="6">
      <t>ブン</t>
    </rPh>
    <rPh sb="7" eb="9">
      <t>センエン</t>
    </rPh>
    <phoneticPr fontId="5"/>
  </si>
  <si>
    <t>直前2年度分（千円）</t>
    <rPh sb="0" eb="2">
      <t>チョクゼン</t>
    </rPh>
    <rPh sb="3" eb="5">
      <t>ネンド</t>
    </rPh>
    <rPh sb="5" eb="6">
      <t>ブン</t>
    </rPh>
    <rPh sb="7" eb="9">
      <t>センエン</t>
    </rPh>
    <phoneticPr fontId="6"/>
  </si>
  <si>
    <t>代表者役職</t>
    <rPh sb="0" eb="3">
      <t>ダイヒョウシャ</t>
    </rPh>
    <rPh sb="3" eb="5">
      <t>ヤクショク</t>
    </rPh>
    <phoneticPr fontId="6"/>
  </si>
  <si>
    <t>担当者氏名カナ</t>
    <rPh sb="0" eb="3">
      <t>タントウシャ</t>
    </rPh>
    <rPh sb="3" eb="5">
      <t>シメイ</t>
    </rPh>
    <phoneticPr fontId="6"/>
  </si>
  <si>
    <t>受任者役職</t>
    <rPh sb="0" eb="2">
      <t>ジュニン</t>
    </rPh>
    <rPh sb="2" eb="3">
      <t>シャ</t>
    </rPh>
    <rPh sb="3" eb="5">
      <t>ヤクショク</t>
    </rPh>
    <phoneticPr fontId="6"/>
  </si>
  <si>
    <t>受任者氏名カナ</t>
    <rPh sb="0" eb="2">
      <t>ジュニン</t>
    </rPh>
    <rPh sb="2" eb="3">
      <t>シャ</t>
    </rPh>
    <rPh sb="3" eb="5">
      <t>シメイ</t>
    </rPh>
    <phoneticPr fontId="6"/>
  </si>
  <si>
    <t>受任者氏名</t>
    <rPh sb="0" eb="2">
      <t>ジュニン</t>
    </rPh>
    <rPh sb="2" eb="3">
      <t>シャ</t>
    </rPh>
    <rPh sb="3" eb="5">
      <t>シメイ</t>
    </rPh>
    <phoneticPr fontId="6"/>
  </si>
  <si>
    <t>担当者氏名</t>
    <rPh sb="0" eb="3">
      <t>タントウシャ</t>
    </rPh>
    <rPh sb="3" eb="5">
      <t>シメイ</t>
    </rPh>
    <phoneticPr fontId="6"/>
  </si>
  <si>
    <t>正式名称で入力してください。個人の場合は「代表者」と入力してください。</t>
    <rPh sb="5" eb="7">
      <t>ニュウリョク</t>
    </rPh>
    <rPh sb="26" eb="28">
      <t>ニュウリョク</t>
    </rPh>
    <phoneticPr fontId="5"/>
  </si>
  <si>
    <t>現組織への変更年月日</t>
    <rPh sb="0" eb="1">
      <t>ゲン</t>
    </rPh>
    <rPh sb="1" eb="3">
      <t>ソシキ</t>
    </rPh>
    <rPh sb="5" eb="7">
      <t>ヘンコウ</t>
    </rPh>
    <rPh sb="7" eb="10">
      <t>ネンガッピ</t>
    </rPh>
    <phoneticPr fontId="6"/>
  </si>
  <si>
    <t>審査基準日の直前２カ年間の販売・製造実績を入力してください。
２カ年未満については、直前１カ年分を入力し、６ヶ月決算の法人については２期分の合算をもって１カ年としてください。</t>
    <rPh sb="0" eb="2">
      <t>シンサ</t>
    </rPh>
    <rPh sb="2" eb="4">
      <t>キジュン</t>
    </rPh>
    <rPh sb="4" eb="5">
      <t>ビ</t>
    </rPh>
    <rPh sb="6" eb="8">
      <t>チョクゼン</t>
    </rPh>
    <rPh sb="10" eb="11">
      <t>ネン</t>
    </rPh>
    <rPh sb="11" eb="12">
      <t>カン</t>
    </rPh>
    <rPh sb="13" eb="15">
      <t>ハンバイ</t>
    </rPh>
    <rPh sb="16" eb="18">
      <t>セイゾウ</t>
    </rPh>
    <rPh sb="18" eb="20">
      <t>ジッセキ</t>
    </rPh>
    <rPh sb="21" eb="23">
      <t>ニュウリョク</t>
    </rPh>
    <rPh sb="33" eb="34">
      <t>ネン</t>
    </rPh>
    <rPh sb="34" eb="36">
      <t>ミマン</t>
    </rPh>
    <rPh sb="42" eb="44">
      <t>チョクゼン</t>
    </rPh>
    <rPh sb="46" eb="47">
      <t>ネン</t>
    </rPh>
    <rPh sb="47" eb="48">
      <t>ブン</t>
    </rPh>
    <rPh sb="49" eb="51">
      <t>ニュウリョク</t>
    </rPh>
    <rPh sb="55" eb="56">
      <t>ゲツ</t>
    </rPh>
    <rPh sb="56" eb="58">
      <t>ケッサン</t>
    </rPh>
    <rPh sb="59" eb="61">
      <t>ホウジン</t>
    </rPh>
    <rPh sb="67" eb="68">
      <t>キ</t>
    </rPh>
    <rPh sb="68" eb="69">
      <t>ブン</t>
    </rPh>
    <rPh sb="70" eb="72">
      <t>ガッサン</t>
    </rPh>
    <rPh sb="78" eb="79">
      <t>ネン</t>
    </rPh>
    <phoneticPr fontId="5"/>
  </si>
  <si>
    <t>申請者が特約店又は代理店となっている場合、主要な会社９つまで入力してください。</t>
    <rPh sb="0" eb="2">
      <t>シンセイ</t>
    </rPh>
    <rPh sb="2" eb="3">
      <t>シャ</t>
    </rPh>
    <rPh sb="4" eb="6">
      <t>トクヤク</t>
    </rPh>
    <rPh sb="6" eb="7">
      <t>テン</t>
    </rPh>
    <rPh sb="7" eb="8">
      <t>マタ</t>
    </rPh>
    <rPh sb="9" eb="12">
      <t>ダイリテン</t>
    </rPh>
    <rPh sb="18" eb="20">
      <t>バアイ</t>
    </rPh>
    <phoneticPr fontId="5"/>
  </si>
  <si>
    <t>希望</t>
    <rPh sb="0" eb="2">
      <t>キボウ</t>
    </rPh>
    <phoneticPr fontId="5"/>
  </si>
  <si>
    <t>品目</t>
    <rPh sb="0" eb="2">
      <t>ヒンモク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</si>
  <si>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</si>
  <si>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</si>
  <si>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A.主たる営業所(本社)情報</t>
    <rPh sb="2" eb="3">
      <t>シュ</t>
    </rPh>
    <rPh sb="5" eb="8">
      <t>エイギョウショ</t>
    </rPh>
    <rPh sb="9" eb="11">
      <t>ホンシャ</t>
    </rPh>
    <rPh sb="12" eb="14">
      <t>ジョウホウ</t>
    </rPh>
    <phoneticPr fontId="5"/>
  </si>
  <si>
    <t>都道府県から入力してください。</t>
    <phoneticPr fontId="5"/>
  </si>
  <si>
    <t>B.契約する営業所情報</t>
    <rPh sb="2" eb="4">
      <t>ケイヤク</t>
    </rPh>
    <rPh sb="6" eb="9">
      <t>エイギョウショ</t>
    </rPh>
    <rPh sb="9" eb="11">
      <t>ジョウホウ</t>
    </rPh>
    <phoneticPr fontId="5"/>
  </si>
  <si>
    <t>入札・契約権限の委任</t>
    <rPh sb="8" eb="10">
      <t>イニン</t>
    </rPh>
    <phoneticPr fontId="5"/>
  </si>
  <si>
    <t>C.担当者情報</t>
    <phoneticPr fontId="5"/>
  </si>
  <si>
    <t>D.行政書士情報</t>
    <rPh sb="2" eb="4">
      <t>ギョウセイ</t>
    </rPh>
    <rPh sb="4" eb="6">
      <t>ショシ</t>
    </rPh>
    <rPh sb="6" eb="8">
      <t>ジョウホウ</t>
    </rPh>
    <phoneticPr fontId="5"/>
  </si>
  <si>
    <t>都道府県から入力してください。</t>
    <rPh sb="0" eb="4">
      <t>トドウフケン</t>
    </rPh>
    <rPh sb="6" eb="8">
      <t>ニュウリョク</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</si>
  <si>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</si>
  <si>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</si>
  <si>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（審査基準日の直近決算時)貸借対照表　純資産の部「純資産合計」の額を入力してください。</t>
    <rPh sb="1" eb="3">
      <t>シンサ</t>
    </rPh>
    <rPh sb="3" eb="5">
      <t>キジュン</t>
    </rPh>
    <rPh sb="5" eb="6">
      <t>ビ</t>
    </rPh>
    <rPh sb="7" eb="9">
      <t>チョッキン</t>
    </rPh>
    <rPh sb="9" eb="11">
      <t>ケッサン</t>
    </rPh>
    <rPh sb="11" eb="12">
      <t>ジ</t>
    </rPh>
    <rPh sb="13" eb="15">
      <t>タイシャク</t>
    </rPh>
    <rPh sb="15" eb="18">
      <t>タイショウヒョウ</t>
    </rPh>
    <rPh sb="19" eb="22">
      <t>ジュンシサン</t>
    </rPh>
    <rPh sb="23" eb="24">
      <t>ブ</t>
    </rPh>
    <rPh sb="25" eb="26">
      <t>ジュン</t>
    </rPh>
    <rPh sb="26" eb="28">
      <t>シサン</t>
    </rPh>
    <rPh sb="28" eb="30">
      <t>ゴウケイ</t>
    </rPh>
    <rPh sb="32" eb="33">
      <t>ガク</t>
    </rPh>
    <rPh sb="34" eb="36">
      <t>ニュウリョク</t>
    </rPh>
    <phoneticPr fontId="5"/>
  </si>
  <si>
    <t>E.経営情報</t>
    <rPh sb="2" eb="4">
      <t>ケイエイ</t>
    </rPh>
    <rPh sb="4" eb="6">
      <t>ジョウホウ</t>
    </rPh>
    <phoneticPr fontId="5"/>
  </si>
  <si>
    <t>F.業種情報</t>
    <rPh sb="2" eb="4">
      <t>ギョウシュ</t>
    </rPh>
    <rPh sb="4" eb="6">
      <t>ジョウホウ</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</si>
  <si>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</si>
  <si>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代理店契約を締結している会社名</t>
    <rPh sb="0" eb="3">
      <t>ダイリテン</t>
    </rPh>
    <rPh sb="3" eb="5">
      <t>ケイヤク</t>
    </rPh>
    <rPh sb="6" eb="8">
      <t>テイケツ</t>
    </rPh>
    <rPh sb="12" eb="14">
      <t>カイシャ</t>
    </rPh>
    <rPh sb="14" eb="15">
      <t>メイ</t>
    </rPh>
    <phoneticPr fontId="5"/>
  </si>
  <si>
    <t>分類</t>
    <phoneticPr fontId="5"/>
  </si>
  <si>
    <t>半角の数字とハイフンで入力してください。保有していない場合は、入力する必要はありません。</t>
    <phoneticPr fontId="5"/>
  </si>
  <si>
    <t>登記上の所在地</t>
    <rPh sb="0" eb="3">
      <t>トウキジョウ</t>
    </rPh>
    <rPh sb="4" eb="7">
      <t>ショザイチ</t>
    </rPh>
    <phoneticPr fontId="6"/>
  </si>
  <si>
    <t>支店・営業所に入札・契約権限を委任する場合、(1)入札・契約権限の委任欄にリストから「する」を選択し、支店・営業所情報を入力してください。</t>
    <phoneticPr fontId="5"/>
  </si>
  <si>
    <t>リストから選択してください。</t>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</si>
  <si>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</si>
  <si>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3"/>
  </si>
  <si>
    <t>一致する</t>
  </si>
  <si>
    <t>しない</t>
  </si>
  <si>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</si>
  <si>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</si>
  <si>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例)所長　正式名称で入力してください。</t>
    <rPh sb="0" eb="1">
      <t>レイ</t>
    </rPh>
    <phoneticPr fontId="5"/>
  </si>
  <si>
    <t>この申請書の事務手続きをした方の情報を入力してください。申請書の確認で問い合わせをする場合があります。
行政書士に依頼している場合は、「D.行政書士情報」に入力してください。</t>
    <phoneticPr fontId="5"/>
  </si>
  <si>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</si>
  <si>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例)カブシキガイシャスズキグミ　コウチエイギョウショ
正式名称を全角カタカナで入力してください。支店・営業所名は、１文字空けて入力してください。</t>
    <phoneticPr fontId="5"/>
  </si>
  <si>
    <t>例)株式会社鈴木組　高知営業所
正式名称で入力してください。支店・営業所名は、１文字空けて入力してください。</t>
    <phoneticPr fontId="5"/>
  </si>
  <si>
    <t>例)カブシキガイシャスズキグミ　正式名称を全角カタカナで入力してください。</t>
    <phoneticPr fontId="5"/>
  </si>
  <si>
    <t>例)平成15、嘉永元　創業年を入力してください。</t>
    <rPh sb="11" eb="13">
      <t>ソウギョウ</t>
    </rPh>
    <rPh sb="13" eb="14">
      <t>ネン</t>
    </rPh>
    <phoneticPr fontId="5"/>
  </si>
  <si>
    <t>物品</t>
  </si>
  <si>
    <t>リストから選択してください。
消費税課税事業者の場合は「課税」を、免税事業者の場合は「免税」を選択してください。</t>
    <phoneticPr fontId="5"/>
  </si>
  <si>
    <t>例)10　1年未満の端数は切り捨ててください。1年に満たない場合は0を入力してください。</t>
    <phoneticPr fontId="5"/>
  </si>
  <si>
    <t>物品の購入</t>
    <rPh sb="0" eb="2">
      <t>ブッピン</t>
    </rPh>
    <rPh sb="3" eb="5">
      <t>コウニュウ</t>
    </rPh>
    <phoneticPr fontId="5"/>
  </si>
  <si>
    <t>011002006</t>
  </si>
  <si>
    <t>011002005</t>
  </si>
  <si>
    <t>011001017</t>
  </si>
  <si>
    <t>011001015</t>
  </si>
  <si>
    <t>011001012</t>
  </si>
  <si>
    <t>011001011</t>
  </si>
  <si>
    <t>011001008</t>
  </si>
  <si>
    <t>011001007</t>
  </si>
  <si>
    <t>011003003</t>
  </si>
  <si>
    <t>011003002</t>
  </si>
  <si>
    <t>011004015</t>
  </si>
  <si>
    <t>011004014</t>
  </si>
  <si>
    <t>011004013</t>
  </si>
  <si>
    <t>011004012</t>
  </si>
  <si>
    <t>011004011</t>
  </si>
  <si>
    <t>011004010</t>
  </si>
  <si>
    <t>011004009</t>
  </si>
  <si>
    <t>011004008</t>
  </si>
  <si>
    <t>011004007</t>
  </si>
  <si>
    <t>011004006</t>
  </si>
  <si>
    <t>011004005</t>
  </si>
  <si>
    <t>011004004</t>
  </si>
  <si>
    <t>011004003</t>
  </si>
  <si>
    <t>011005018</t>
  </si>
  <si>
    <t>011005017</t>
  </si>
  <si>
    <t>011005015</t>
  </si>
  <si>
    <t>011005014</t>
  </si>
  <si>
    <t>011005013</t>
  </si>
  <si>
    <t>011005012</t>
  </si>
  <si>
    <t>011005010</t>
  </si>
  <si>
    <t>011005009</t>
  </si>
  <si>
    <t>011005007</t>
  </si>
  <si>
    <t>011005006</t>
  </si>
  <si>
    <t>011005005</t>
  </si>
  <si>
    <t>011005004</t>
  </si>
  <si>
    <t>011005003</t>
  </si>
  <si>
    <t>011005002</t>
  </si>
  <si>
    <t>011006011</t>
  </si>
  <si>
    <t>011006009</t>
  </si>
  <si>
    <t>011006008</t>
  </si>
  <si>
    <t>011006007</t>
  </si>
  <si>
    <t>011006006</t>
  </si>
  <si>
    <t>011006005</t>
  </si>
  <si>
    <t>011006004</t>
  </si>
  <si>
    <t>011006003</t>
  </si>
  <si>
    <t>011006002</t>
  </si>
  <si>
    <t>011007010</t>
  </si>
  <si>
    <t>011007009</t>
  </si>
  <si>
    <t>011007006</t>
  </si>
  <si>
    <t>011007005</t>
  </si>
  <si>
    <t>011007003</t>
  </si>
  <si>
    <t>011007002</t>
  </si>
  <si>
    <t>011008006</t>
  </si>
  <si>
    <t>011008005</t>
  </si>
  <si>
    <t>011008004</t>
  </si>
  <si>
    <t>011008003</t>
  </si>
  <si>
    <t>011008002</t>
  </si>
  <si>
    <t>011009004</t>
  </si>
  <si>
    <t>011009003</t>
  </si>
  <si>
    <t>011009002</t>
  </si>
  <si>
    <t>011010019</t>
  </si>
  <si>
    <t>011010018</t>
  </si>
  <si>
    <t>011010013</t>
  </si>
  <si>
    <t>011010012</t>
  </si>
  <si>
    <t>011010011</t>
  </si>
  <si>
    <t>011010009</t>
  </si>
  <si>
    <t>011010008</t>
  </si>
  <si>
    <t>011010007</t>
  </si>
  <si>
    <t>011010005</t>
  </si>
  <si>
    <t>011010003</t>
  </si>
  <si>
    <t>011010002</t>
  </si>
  <si>
    <t>011011018</t>
  </si>
  <si>
    <t>011011017</t>
  </si>
  <si>
    <t>011011016</t>
  </si>
  <si>
    <t>011011015</t>
  </si>
  <si>
    <t>011011014</t>
  </si>
  <si>
    <t>011011013</t>
  </si>
  <si>
    <t>011011012</t>
  </si>
  <si>
    <t>011011010</t>
  </si>
  <si>
    <t>011011009</t>
  </si>
  <si>
    <t>011011006</t>
  </si>
  <si>
    <t>011011005</t>
  </si>
  <si>
    <t>011011004</t>
  </si>
  <si>
    <t>011011003</t>
  </si>
  <si>
    <t>011012007</t>
  </si>
  <si>
    <t>011012006</t>
  </si>
  <si>
    <t>011012005</t>
  </si>
  <si>
    <t>011012004</t>
  </si>
  <si>
    <t>011012003</t>
  </si>
  <si>
    <t>011012002</t>
  </si>
  <si>
    <t>011013008</t>
  </si>
  <si>
    <t>011013004</t>
  </si>
  <si>
    <t>011013003</t>
  </si>
  <si>
    <t>011013002</t>
  </si>
  <si>
    <t>011014005</t>
  </si>
  <si>
    <t>011014004</t>
  </si>
  <si>
    <t>011014003</t>
  </si>
  <si>
    <t>011014002</t>
  </si>
  <si>
    <t>011015013</t>
  </si>
  <si>
    <t>011015012</t>
  </si>
  <si>
    <t>011015011</t>
  </si>
  <si>
    <t>011015010</t>
  </si>
  <si>
    <t>011015009</t>
  </si>
  <si>
    <t>011015008</t>
  </si>
  <si>
    <t>011015007</t>
  </si>
  <si>
    <t>011015006</t>
  </si>
  <si>
    <t>011015005</t>
  </si>
  <si>
    <t>011015004</t>
  </si>
  <si>
    <t>011015003</t>
  </si>
  <si>
    <t>011015002</t>
  </si>
  <si>
    <t>011016011</t>
  </si>
  <si>
    <t>011016010</t>
  </si>
  <si>
    <t>011016009</t>
  </si>
  <si>
    <t>011016008</t>
  </si>
  <si>
    <t>011017009</t>
  </si>
  <si>
    <t>011017008</t>
  </si>
  <si>
    <t>011017007</t>
  </si>
  <si>
    <t>011017006</t>
  </si>
  <si>
    <t>011017005</t>
  </si>
  <si>
    <t>011017004</t>
  </si>
  <si>
    <t>011017003</t>
  </si>
  <si>
    <t>011017002</t>
  </si>
  <si>
    <t>011018012</t>
  </si>
  <si>
    <t>011018009</t>
  </si>
  <si>
    <t>011018008</t>
  </si>
  <si>
    <t>011018006</t>
  </si>
  <si>
    <t>011018003</t>
  </si>
  <si>
    <t>011018002</t>
  </si>
  <si>
    <t>011019010</t>
  </si>
  <si>
    <t>011019009</t>
  </si>
  <si>
    <t>011019008</t>
  </si>
  <si>
    <t>011019007</t>
  </si>
  <si>
    <t>011019006</t>
  </si>
  <si>
    <t>011019005</t>
  </si>
  <si>
    <t>011019004</t>
  </si>
  <si>
    <t>011019003</t>
  </si>
  <si>
    <t>011019002</t>
  </si>
  <si>
    <t>011020012</t>
  </si>
  <si>
    <t>011020011</t>
  </si>
  <si>
    <t>011020010</t>
  </si>
  <si>
    <t>011020009</t>
  </si>
  <si>
    <t>011020008</t>
  </si>
  <si>
    <t>011020007</t>
  </si>
  <si>
    <t>011020006</t>
  </si>
  <si>
    <t>011020005</t>
  </si>
  <si>
    <t>011020004</t>
  </si>
  <si>
    <t>011020003</t>
  </si>
  <si>
    <t>011020002</t>
  </si>
  <si>
    <t>011021006</t>
  </si>
  <si>
    <t>011021005</t>
  </si>
  <si>
    <t>011021003</t>
  </si>
  <si>
    <t>011021002</t>
  </si>
  <si>
    <t>011022033</t>
  </si>
  <si>
    <t>011022031</t>
  </si>
  <si>
    <t>011022029</t>
  </si>
  <si>
    <t>011022028</t>
  </si>
  <si>
    <t>011022027</t>
  </si>
  <si>
    <t>011022026</t>
  </si>
  <si>
    <t>011022023</t>
  </si>
  <si>
    <t>011022022</t>
  </si>
  <si>
    <t>011022021</t>
  </si>
  <si>
    <t>011022020</t>
  </si>
  <si>
    <t>011022019</t>
  </si>
  <si>
    <t>011022018</t>
  </si>
  <si>
    <t>011022017</t>
  </si>
  <si>
    <t>011022016</t>
  </si>
  <si>
    <t>011022015</t>
  </si>
  <si>
    <t>011022014</t>
  </si>
  <si>
    <t>011022013</t>
  </si>
  <si>
    <t>011022012</t>
  </si>
  <si>
    <t>011022011</t>
  </si>
  <si>
    <t>011022010</t>
  </si>
  <si>
    <t>011022009</t>
  </si>
  <si>
    <t>011022008</t>
  </si>
  <si>
    <t>011022007</t>
  </si>
  <si>
    <t>011022006</t>
  </si>
  <si>
    <t>役務の提供</t>
    <phoneticPr fontId="5"/>
  </si>
  <si>
    <t>012001028</t>
  </si>
  <si>
    <t>012001027</t>
  </si>
  <si>
    <t>012001026</t>
  </si>
  <si>
    <t>012001025</t>
  </si>
  <si>
    <t>012001024</t>
  </si>
  <si>
    <t>012001023</t>
  </si>
  <si>
    <t>012001022</t>
  </si>
  <si>
    <t>012001021</t>
  </si>
  <si>
    <t>012001020</t>
  </si>
  <si>
    <t>012001018</t>
  </si>
  <si>
    <t>012001017</t>
  </si>
  <si>
    <t>012001016</t>
  </si>
  <si>
    <t>012001015</t>
  </si>
  <si>
    <t>012001014</t>
  </si>
  <si>
    <t>012001013</t>
  </si>
  <si>
    <t>012001012</t>
  </si>
  <si>
    <t>012001011</t>
  </si>
  <si>
    <t>012001010</t>
  </si>
  <si>
    <t>012001009</t>
  </si>
  <si>
    <t>012001008</t>
  </si>
  <si>
    <t>012001007</t>
  </si>
  <si>
    <t>012001006</t>
  </si>
  <si>
    <t>012001005</t>
  </si>
  <si>
    <t>012001004</t>
  </si>
  <si>
    <t>012001003</t>
  </si>
  <si>
    <t>012001002</t>
  </si>
  <si>
    <t>012002004</t>
  </si>
  <si>
    <t>012002003</t>
  </si>
  <si>
    <t>012002002</t>
  </si>
  <si>
    <t>012004016</t>
  </si>
  <si>
    <t>012004015</t>
  </si>
  <si>
    <t>012004014</t>
  </si>
  <si>
    <t>012004013</t>
  </si>
  <si>
    <t>012004012</t>
  </si>
  <si>
    <t>012004011</t>
  </si>
  <si>
    <t>012004010</t>
  </si>
  <si>
    <t>012004009</t>
  </si>
  <si>
    <t>012004008</t>
  </si>
  <si>
    <t>012004007</t>
  </si>
  <si>
    <t>012004006</t>
  </si>
  <si>
    <t>012004005</t>
  </si>
  <si>
    <t>012004004</t>
  </si>
  <si>
    <t>012004003</t>
  </si>
  <si>
    <t>012004002</t>
  </si>
  <si>
    <t>012005003</t>
  </si>
  <si>
    <t>012005002</t>
  </si>
  <si>
    <t>012006010</t>
  </si>
  <si>
    <t>012006009</t>
  </si>
  <si>
    <t>012006008</t>
  </si>
  <si>
    <t>012006007</t>
  </si>
  <si>
    <t>012006006</t>
  </si>
  <si>
    <t>012006005</t>
  </si>
  <si>
    <t>012006004</t>
  </si>
  <si>
    <t>012006003</t>
  </si>
  <si>
    <t>012006002</t>
  </si>
  <si>
    <t>012007005</t>
  </si>
  <si>
    <t>012007004</t>
  </si>
  <si>
    <t>012007003</t>
  </si>
  <si>
    <t>012007002</t>
  </si>
  <si>
    <t>012008004</t>
  </si>
  <si>
    <t>012008003</t>
  </si>
  <si>
    <t>012008002</t>
  </si>
  <si>
    <t>012009013</t>
  </si>
  <si>
    <t>012009012</t>
  </si>
  <si>
    <t>012009011</t>
  </si>
  <si>
    <t>012009010</t>
  </si>
  <si>
    <t>012009009</t>
  </si>
  <si>
    <t>012009007</t>
  </si>
  <si>
    <t>012009006</t>
  </si>
  <si>
    <t>012009005</t>
  </si>
  <si>
    <t>012009004</t>
  </si>
  <si>
    <t>012009003</t>
  </si>
  <si>
    <t>012009002</t>
  </si>
  <si>
    <t>012011010</t>
  </si>
  <si>
    <t>012011006</t>
  </si>
  <si>
    <t>012011005</t>
  </si>
  <si>
    <t>012011004</t>
  </si>
  <si>
    <t>012011003</t>
  </si>
  <si>
    <t>012011002</t>
  </si>
  <si>
    <t>012010017</t>
  </si>
  <si>
    <t>012010016</t>
  </si>
  <si>
    <t>012010014</t>
  </si>
  <si>
    <t>012010013</t>
  </si>
  <si>
    <t>012010012</t>
  </si>
  <si>
    <t>012010010</t>
  </si>
  <si>
    <t>012010007</t>
  </si>
  <si>
    <t>012010006</t>
  </si>
  <si>
    <t>012010005</t>
  </si>
  <si>
    <t>012010004</t>
  </si>
  <si>
    <t>012010002</t>
  </si>
  <si>
    <t>具体的な内容</t>
    <rPh sb="0" eb="3">
      <t>グタイテキ</t>
    </rPh>
    <rPh sb="4" eb="6">
      <t>ナイヨウ</t>
    </rPh>
    <phoneticPr fontId="5"/>
  </si>
  <si>
    <t>発注者の名称</t>
    <rPh sb="0" eb="3">
      <t>ハッチュウシャ</t>
    </rPh>
    <rPh sb="4" eb="6">
      <t>メイショウ</t>
    </rPh>
    <phoneticPr fontId="15"/>
  </si>
  <si>
    <t>受注内容</t>
    <rPh sb="0" eb="2">
      <t>ジュチュウ</t>
    </rPh>
    <rPh sb="2" eb="4">
      <t>ナイヨウ</t>
    </rPh>
    <phoneticPr fontId="15"/>
  </si>
  <si>
    <t>受注金額(千円)</t>
    <rPh sb="0" eb="2">
      <t>ジュチュウ</t>
    </rPh>
    <rPh sb="2" eb="4">
      <t>キンガク</t>
    </rPh>
    <rPh sb="5" eb="7">
      <t>センエン</t>
    </rPh>
    <phoneticPr fontId="15"/>
  </si>
  <si>
    <t>G.営業実績</t>
    <rPh sb="2" eb="4">
      <t>エイギョウ</t>
    </rPh>
    <rPh sb="4" eb="6">
      <t>ジッセキ</t>
    </rPh>
    <phoneticPr fontId="5"/>
  </si>
  <si>
    <t>役員情報</t>
    <rPh sb="0" eb="2">
      <t>ヤクイン</t>
    </rPh>
    <rPh sb="2" eb="4">
      <t>ジョウホウ</t>
    </rPh>
    <phoneticPr fontId="5"/>
  </si>
  <si>
    <r>
      <t xml:space="preserve">役職 </t>
    </r>
    <r>
      <rPr>
        <sz val="11"/>
        <color rgb="FFFF0000"/>
        <rFont val="ＭＳ ゴシック"/>
        <family val="3"/>
        <charset val="128"/>
      </rPr>
      <t>*1</t>
    </r>
    <rPh sb="0" eb="2">
      <t>ヤクショク</t>
    </rPh>
    <phoneticPr fontId="5"/>
  </si>
  <si>
    <r>
      <t xml:space="preserve">氏名 </t>
    </r>
    <r>
      <rPr>
        <sz val="11"/>
        <color rgb="FFFF0000"/>
        <rFont val="ＭＳ ゴシック"/>
        <family val="3"/>
        <charset val="128"/>
      </rPr>
      <t>*2</t>
    </r>
    <rPh sb="0" eb="2">
      <t>シメイ</t>
    </rPh>
    <phoneticPr fontId="5"/>
  </si>
  <si>
    <r>
      <t xml:space="preserve">フリガナ </t>
    </r>
    <r>
      <rPr>
        <sz val="11"/>
        <color rgb="FFFF0000"/>
        <rFont val="ＭＳ ゴシック"/>
        <family val="3"/>
        <charset val="128"/>
      </rPr>
      <t>*3</t>
    </r>
    <phoneticPr fontId="5"/>
  </si>
  <si>
    <r>
      <t xml:space="preserve">性別
</t>
    </r>
    <r>
      <rPr>
        <sz val="11"/>
        <color rgb="FFFF0000"/>
        <rFont val="ＭＳ ゴシック"/>
        <family val="3"/>
        <charset val="128"/>
      </rPr>
      <t>*4</t>
    </r>
    <rPh sb="0" eb="2">
      <t>セイベツ</t>
    </rPh>
    <phoneticPr fontId="5"/>
  </si>
  <si>
    <r>
      <t xml:space="preserve">常勤・非常勤
</t>
    </r>
    <r>
      <rPr>
        <sz val="11"/>
        <color rgb="FFFF0000"/>
        <rFont val="ＭＳ ゴシック"/>
        <family val="3"/>
        <charset val="128"/>
      </rPr>
      <t>*4</t>
    </r>
    <rPh sb="0" eb="2">
      <t>ジョウキン</t>
    </rPh>
    <rPh sb="3" eb="6">
      <t>ヒジョウキン</t>
    </rPh>
    <phoneticPr fontId="5"/>
  </si>
  <si>
    <t>住所</t>
    <rPh sb="0" eb="2">
      <t>ジュウショ</t>
    </rPh>
    <phoneticPr fontId="5"/>
  </si>
  <si>
    <t>備考</t>
    <rPh sb="0" eb="2">
      <t>ビコウ</t>
    </rPh>
    <phoneticPr fontId="5"/>
  </si>
  <si>
    <t>役員情報入力シートを開き、役員情報を入力してください。</t>
    <rPh sb="0" eb="2">
      <t>ヤクイン</t>
    </rPh>
    <rPh sb="2" eb="4">
      <t>ジョウホウ</t>
    </rPh>
    <rPh sb="4" eb="6">
      <t>ニュウリョク</t>
    </rPh>
    <rPh sb="10" eb="11">
      <t>ヒラ</t>
    </rPh>
    <rPh sb="13" eb="15">
      <t>ヤクイン</t>
    </rPh>
    <rPh sb="15" eb="17">
      <t>ジョウホウ</t>
    </rPh>
    <rPh sb="18" eb="20">
      <t>ニュウリョク</t>
    </rPh>
    <phoneticPr fontId="5"/>
  </si>
  <si>
    <t>中型・大型自動車（バス・トラック）</t>
    <rPh sb="0" eb="2">
      <t>チュウガタ</t>
    </rPh>
    <rPh sb="3" eb="8">
      <t>オオガタジドウシャ</t>
    </rPh>
    <phoneticPr fontId="2"/>
  </si>
  <si>
    <t>自動車（普通自動車、軽自動車、小型自動車等）</t>
    <rPh sb="0" eb="3">
      <t>ジドウシャ</t>
    </rPh>
    <rPh sb="4" eb="6">
      <t>フツウ</t>
    </rPh>
    <rPh sb="6" eb="9">
      <t>ジドウシャ</t>
    </rPh>
    <rPh sb="10" eb="14">
      <t>ケイジドウシャ</t>
    </rPh>
    <rPh sb="15" eb="17">
      <t>コガタ</t>
    </rPh>
    <rPh sb="17" eb="20">
      <t>ジドウシャ</t>
    </rPh>
    <rPh sb="20" eb="21">
      <t>ナド</t>
    </rPh>
    <phoneticPr fontId="2"/>
  </si>
  <si>
    <t>特殊自動車</t>
    <rPh sb="0" eb="5">
      <t>トクシュジドウシャ</t>
    </rPh>
    <phoneticPr fontId="2"/>
  </si>
  <si>
    <t>救急自動車</t>
    <rPh sb="0" eb="2">
      <t>キュウキュウ</t>
    </rPh>
    <rPh sb="2" eb="5">
      <t>ジドウシャ</t>
    </rPh>
    <phoneticPr fontId="2"/>
  </si>
  <si>
    <t>消防自動車</t>
    <rPh sb="0" eb="2">
      <t>ショウボウ</t>
    </rPh>
    <rPh sb="2" eb="5">
      <t>ジドウシャ</t>
    </rPh>
    <phoneticPr fontId="2"/>
  </si>
  <si>
    <t>自動車関連用品</t>
    <rPh sb="0" eb="3">
      <t>ジドウシャ</t>
    </rPh>
    <rPh sb="3" eb="5">
      <t>カンレン</t>
    </rPh>
    <rPh sb="5" eb="7">
      <t>ヨウヒン</t>
    </rPh>
    <phoneticPr fontId="2"/>
  </si>
  <si>
    <t>自転車</t>
    <rPh sb="0" eb="3">
      <t>ジテンシャ</t>
    </rPh>
    <phoneticPr fontId="2"/>
  </si>
  <si>
    <t>ボート・ヨット</t>
  </si>
  <si>
    <t>計量・計測機器</t>
    <rPh sb="0" eb="2">
      <t>ケイリョウ</t>
    </rPh>
    <rPh sb="3" eb="5">
      <t>ケイソク</t>
    </rPh>
    <phoneticPr fontId="25"/>
  </si>
  <si>
    <t>工具類</t>
  </si>
  <si>
    <t>農業用機械器具</t>
    <rPh sb="0" eb="3">
      <t>ノウギョウヨウ</t>
    </rPh>
    <rPh sb="3" eb="5">
      <t>キカイ</t>
    </rPh>
    <rPh sb="5" eb="7">
      <t>キグ</t>
    </rPh>
    <phoneticPr fontId="25"/>
  </si>
  <si>
    <t>林業用機械器具</t>
    <rPh sb="0" eb="2">
      <t>リンギョウ</t>
    </rPh>
    <rPh sb="2" eb="5">
      <t>ヨウキカイ</t>
    </rPh>
    <rPh sb="5" eb="7">
      <t>キグ</t>
    </rPh>
    <phoneticPr fontId="25"/>
  </si>
  <si>
    <t>土木建設用機器</t>
    <rPh sb="0" eb="2">
      <t>ドボク</t>
    </rPh>
    <rPh sb="2" eb="5">
      <t>ケンセツヨウ</t>
    </rPh>
    <rPh sb="5" eb="7">
      <t>キキ</t>
    </rPh>
    <rPh sb="6" eb="7">
      <t>キ</t>
    </rPh>
    <phoneticPr fontId="25"/>
  </si>
  <si>
    <t>ポンプ・水中ポンプ</t>
    <rPh sb="4" eb="6">
      <t>スイチュウ</t>
    </rPh>
    <phoneticPr fontId="25"/>
  </si>
  <si>
    <t>浄化槽</t>
  </si>
  <si>
    <t>水処理装置</t>
  </si>
  <si>
    <t>水道機材</t>
    <rPh sb="0" eb="4">
      <t>スイドウキザイ</t>
    </rPh>
    <phoneticPr fontId="25"/>
  </si>
  <si>
    <t>プール浄化装置</t>
  </si>
  <si>
    <t>空調用機器</t>
    <rPh sb="0" eb="3">
      <t>クウチョウヨウ</t>
    </rPh>
    <rPh sb="3" eb="5">
      <t>キキ</t>
    </rPh>
    <phoneticPr fontId="25"/>
  </si>
  <si>
    <t>環境衛生機器</t>
    <rPh sb="0" eb="4">
      <t>カンキョウエイセイ</t>
    </rPh>
    <rPh sb="4" eb="6">
      <t>キキ</t>
    </rPh>
    <phoneticPr fontId="25"/>
  </si>
  <si>
    <t>生ゴミ処理関連機器</t>
    <rPh sb="0" eb="1">
      <t>ナマ</t>
    </rPh>
    <rPh sb="3" eb="5">
      <t>ショリ</t>
    </rPh>
    <rPh sb="5" eb="7">
      <t>カンレン</t>
    </rPh>
    <rPh sb="7" eb="9">
      <t>キキ</t>
    </rPh>
    <phoneticPr fontId="25"/>
  </si>
  <si>
    <t>公害防止関連機器</t>
    <rPh sb="0" eb="2">
      <t>コウガイ</t>
    </rPh>
    <rPh sb="2" eb="4">
      <t>ボウシ</t>
    </rPh>
    <rPh sb="4" eb="6">
      <t>カンレン</t>
    </rPh>
    <rPh sb="6" eb="8">
      <t>キキ</t>
    </rPh>
    <phoneticPr fontId="25"/>
  </si>
  <si>
    <t>集塵機器</t>
    <rPh sb="0" eb="2">
      <t>シュウジン</t>
    </rPh>
    <rPh sb="2" eb="4">
      <t>キキ</t>
    </rPh>
    <phoneticPr fontId="25"/>
  </si>
  <si>
    <t>濾過装置</t>
    <rPh sb="0" eb="2">
      <t>ロカ</t>
    </rPh>
    <rPh sb="2" eb="4">
      <t>ソウチ</t>
    </rPh>
    <phoneticPr fontId="25"/>
  </si>
  <si>
    <t>滅菌装置</t>
    <rPh sb="0" eb="2">
      <t>メッキン</t>
    </rPh>
    <rPh sb="2" eb="4">
      <t>ソウチ</t>
    </rPh>
    <phoneticPr fontId="25"/>
  </si>
  <si>
    <t>冷却装置</t>
    <rPh sb="0" eb="2">
      <t>レイキャク</t>
    </rPh>
    <rPh sb="2" eb="4">
      <t>ソウチ</t>
    </rPh>
    <phoneticPr fontId="25"/>
  </si>
  <si>
    <t>視聴覚機材</t>
  </si>
  <si>
    <t>音響装置</t>
    <rPh sb="0" eb="2">
      <t>オンキョウ</t>
    </rPh>
    <rPh sb="2" eb="4">
      <t>ソウチ</t>
    </rPh>
    <phoneticPr fontId="25"/>
  </si>
  <si>
    <t>LED照明機器</t>
    <rPh sb="3" eb="5">
      <t>ショウメイ</t>
    </rPh>
    <rPh sb="5" eb="7">
      <t>キキ</t>
    </rPh>
    <phoneticPr fontId="25"/>
  </si>
  <si>
    <t>非常警報装置</t>
  </si>
  <si>
    <t>非常通報装置</t>
    <rPh sb="4" eb="6">
      <t>ソウチ</t>
    </rPh>
    <phoneticPr fontId="25"/>
  </si>
  <si>
    <t>遠隔監視装置</t>
    <rPh sb="0" eb="2">
      <t>エンカク</t>
    </rPh>
    <rPh sb="2" eb="4">
      <t>カンシ</t>
    </rPh>
    <rPh sb="4" eb="6">
      <t>ソウチ</t>
    </rPh>
    <phoneticPr fontId="25"/>
  </si>
  <si>
    <t>自家発電装置</t>
  </si>
  <si>
    <t>受変電設備機器</t>
    <rPh sb="0" eb="3">
      <t>ジュヘンデン</t>
    </rPh>
    <rPh sb="3" eb="5">
      <t>セツビ</t>
    </rPh>
    <rPh sb="5" eb="7">
      <t>キキ</t>
    </rPh>
    <phoneticPr fontId="25"/>
  </si>
  <si>
    <t>太陽光発電設備</t>
    <rPh sb="0" eb="3">
      <t>タイヨウコウ</t>
    </rPh>
    <rPh sb="3" eb="5">
      <t>ハツデン</t>
    </rPh>
    <rPh sb="5" eb="7">
      <t>セツビ</t>
    </rPh>
    <phoneticPr fontId="25"/>
  </si>
  <si>
    <t>無線装置</t>
    <rPh sb="0" eb="2">
      <t>ムセン</t>
    </rPh>
    <rPh sb="2" eb="4">
      <t>ソウチ</t>
    </rPh>
    <phoneticPr fontId="25"/>
  </si>
  <si>
    <t>携帯電話</t>
  </si>
  <si>
    <t>構内電話交換機</t>
    <rPh sb="0" eb="2">
      <t>コウナイ</t>
    </rPh>
    <rPh sb="2" eb="4">
      <t>デンワ</t>
    </rPh>
    <rPh sb="4" eb="6">
      <t>コウカン</t>
    </rPh>
    <phoneticPr fontId="25"/>
  </si>
  <si>
    <t>有線放送機器</t>
  </si>
  <si>
    <t>電力供給</t>
    <rPh sb="0" eb="2">
      <t>デンリョク</t>
    </rPh>
    <rPh sb="2" eb="4">
      <t>キョウキュウ</t>
    </rPh>
    <phoneticPr fontId="25"/>
  </si>
  <si>
    <t>一般家庭電気器具</t>
    <rPh sb="0" eb="2">
      <t>イッパン</t>
    </rPh>
    <rPh sb="2" eb="4">
      <t>カテイ</t>
    </rPh>
    <rPh sb="4" eb="6">
      <t>デンキ</t>
    </rPh>
    <rPh sb="6" eb="8">
      <t>キグ</t>
    </rPh>
    <phoneticPr fontId="25"/>
  </si>
  <si>
    <t>温度計測機器</t>
  </si>
  <si>
    <t>水質計測機器</t>
  </si>
  <si>
    <t>研究用試験機</t>
  </si>
  <si>
    <t>研究用分析機器</t>
  </si>
  <si>
    <t>測定機器</t>
  </si>
  <si>
    <t>精密測定機器</t>
  </si>
  <si>
    <t>光学器械</t>
  </si>
  <si>
    <t>工業計器</t>
  </si>
  <si>
    <t>材料試験機</t>
  </si>
  <si>
    <t>製図機械</t>
  </si>
  <si>
    <t>医療機器</t>
    <rPh sb="0" eb="2">
      <t>イリョウ</t>
    </rPh>
    <rPh sb="2" eb="4">
      <t>キキ</t>
    </rPh>
    <phoneticPr fontId="24"/>
  </si>
  <si>
    <t>衛生材料</t>
    <rPh sb="0" eb="2">
      <t>エイセイ</t>
    </rPh>
    <rPh sb="2" eb="4">
      <t>ザイリョウ</t>
    </rPh>
    <phoneticPr fontId="24"/>
  </si>
  <si>
    <t>介護・福祉用具</t>
    <rPh sb="0" eb="2">
      <t>カイゴ</t>
    </rPh>
    <rPh sb="3" eb="5">
      <t>フクシ</t>
    </rPh>
    <rPh sb="5" eb="7">
      <t>ヨウグ</t>
    </rPh>
    <phoneticPr fontId="24"/>
  </si>
  <si>
    <t>医薬品</t>
    <rPh sb="0" eb="3">
      <t>イヤクヒン</t>
    </rPh>
    <phoneticPr fontId="24"/>
  </si>
  <si>
    <t>防疫薬剤</t>
  </si>
  <si>
    <t>工業薬品</t>
  </si>
  <si>
    <t>劇物・毒物</t>
    <rPh sb="0" eb="2">
      <t>ゲキブツ</t>
    </rPh>
    <rPh sb="3" eb="5">
      <t>ドクブツ</t>
    </rPh>
    <phoneticPr fontId="24"/>
  </si>
  <si>
    <t>ＡＥＤ</t>
  </si>
  <si>
    <t>文具</t>
  </si>
  <si>
    <t>用紙類</t>
    <rPh sb="0" eb="2">
      <t>ヨウシ</t>
    </rPh>
    <rPh sb="2" eb="3">
      <t>ルイ</t>
    </rPh>
    <phoneticPr fontId="24"/>
  </si>
  <si>
    <t>事務用機器</t>
    <rPh sb="0" eb="3">
      <t>ジムヨウ</t>
    </rPh>
    <rPh sb="3" eb="5">
      <t>キキ</t>
    </rPh>
    <phoneticPr fontId="24"/>
  </si>
  <si>
    <t>オフィス家具</t>
    <rPh sb="4" eb="6">
      <t>カグ</t>
    </rPh>
    <phoneticPr fontId="24"/>
  </si>
  <si>
    <t>展示・収蔵設備</t>
    <rPh sb="0" eb="2">
      <t>テンジ</t>
    </rPh>
    <rPh sb="3" eb="5">
      <t>シュウゾウ</t>
    </rPh>
    <rPh sb="5" eb="7">
      <t>セツビ</t>
    </rPh>
    <phoneticPr fontId="24"/>
  </si>
  <si>
    <t>ソフトウェア</t>
  </si>
  <si>
    <t>サーバー</t>
  </si>
  <si>
    <t>一般印刷（パンフレット・ポスター等）</t>
    <rPh sb="0" eb="2">
      <t>イッパン</t>
    </rPh>
    <rPh sb="2" eb="4">
      <t>インサツ</t>
    </rPh>
    <rPh sb="16" eb="17">
      <t>トウ</t>
    </rPh>
    <phoneticPr fontId="24"/>
  </si>
  <si>
    <t>軽印刷（事務用印刷物等）</t>
    <rPh sb="0" eb="1">
      <t>ケイ</t>
    </rPh>
    <rPh sb="1" eb="3">
      <t>インサツ</t>
    </rPh>
    <rPh sb="4" eb="7">
      <t>ジムヨウ</t>
    </rPh>
    <rPh sb="7" eb="10">
      <t>インサツブツ</t>
    </rPh>
    <rPh sb="10" eb="11">
      <t>トウ</t>
    </rPh>
    <phoneticPr fontId="24"/>
  </si>
  <si>
    <t>地図印刷</t>
  </si>
  <si>
    <t>名刺印刷</t>
  </si>
  <si>
    <t>封筒印刷</t>
  </si>
  <si>
    <t>フォーム印刷</t>
  </si>
  <si>
    <t>シール印刷（ラベル・ステッカー等）</t>
    <rPh sb="3" eb="5">
      <t>インサツ</t>
    </rPh>
    <rPh sb="15" eb="16">
      <t>トウ</t>
    </rPh>
    <phoneticPr fontId="24"/>
  </si>
  <si>
    <t>スクリーン印刷（マグネットシート等）</t>
    <rPh sb="5" eb="7">
      <t>インサツ</t>
    </rPh>
    <rPh sb="16" eb="17">
      <t>トウ</t>
    </rPh>
    <phoneticPr fontId="24"/>
  </si>
  <si>
    <t>点字印刷</t>
  </si>
  <si>
    <t>賞状印刷</t>
  </si>
  <si>
    <t>デジタル印刷</t>
    <rPh sb="4" eb="6">
      <t>インサツ</t>
    </rPh>
    <phoneticPr fontId="24"/>
  </si>
  <si>
    <t>セキュリティ印刷</t>
    <rPh sb="6" eb="8">
      <t>インサツ</t>
    </rPh>
    <phoneticPr fontId="24"/>
  </si>
  <si>
    <t>製本</t>
    <rPh sb="0" eb="2">
      <t>セイホン</t>
    </rPh>
    <phoneticPr fontId="24"/>
  </si>
  <si>
    <t>道路資材</t>
    <rPh sb="0" eb="2">
      <t>ドウロ</t>
    </rPh>
    <rPh sb="2" eb="4">
      <t>シザイ</t>
    </rPh>
    <phoneticPr fontId="24"/>
  </si>
  <si>
    <t>上下水道施設資材</t>
    <rPh sb="0" eb="4">
      <t>ジョウゲスイドウ</t>
    </rPh>
    <rPh sb="4" eb="6">
      <t>シセツ</t>
    </rPh>
    <rPh sb="6" eb="8">
      <t>シザイ</t>
    </rPh>
    <phoneticPr fontId="24"/>
  </si>
  <si>
    <t>農業用資材</t>
    <rPh sb="0" eb="3">
      <t>ノウギョウヨウ</t>
    </rPh>
    <rPh sb="3" eb="5">
      <t>シザイ</t>
    </rPh>
    <phoneticPr fontId="24"/>
  </si>
  <si>
    <t>園芸資材</t>
    <rPh sb="0" eb="2">
      <t>エンゲイ</t>
    </rPh>
    <rPh sb="2" eb="4">
      <t>シザイ</t>
    </rPh>
    <phoneticPr fontId="24"/>
  </si>
  <si>
    <t>梱包材料</t>
    <rPh sb="0" eb="2">
      <t>コンポウ</t>
    </rPh>
    <rPh sb="2" eb="4">
      <t>ザイリョウ</t>
    </rPh>
    <phoneticPr fontId="24"/>
  </si>
  <si>
    <t>木材</t>
    <rPh sb="0" eb="2">
      <t>モクザイ</t>
    </rPh>
    <phoneticPr fontId="24"/>
  </si>
  <si>
    <t>金属材料</t>
    <rPh sb="0" eb="2">
      <t>キンゾク</t>
    </rPh>
    <rPh sb="2" eb="4">
      <t>ザイリョウ</t>
    </rPh>
    <phoneticPr fontId="24"/>
  </si>
  <si>
    <t>塗料</t>
    <rPh sb="0" eb="2">
      <t>トリョウ</t>
    </rPh>
    <phoneticPr fontId="24"/>
  </si>
  <si>
    <t>ゴミ袋</t>
    <rPh sb="2" eb="3">
      <t>フクロ</t>
    </rPh>
    <phoneticPr fontId="24"/>
  </si>
  <si>
    <t>ビニール・ポリエチレン類</t>
    <rPh sb="11" eb="12">
      <t>ルイ</t>
    </rPh>
    <phoneticPr fontId="24"/>
  </si>
  <si>
    <t>ネット類（遮光ネット・防球ネット等）</t>
    <rPh sb="3" eb="4">
      <t>ルイ</t>
    </rPh>
    <rPh sb="5" eb="7">
      <t>シャコウ</t>
    </rPh>
    <rPh sb="11" eb="12">
      <t>ボウ</t>
    </rPh>
    <rPh sb="12" eb="13">
      <t>キュウ</t>
    </rPh>
    <rPh sb="16" eb="17">
      <t>トウ</t>
    </rPh>
    <phoneticPr fontId="24"/>
  </si>
  <si>
    <t>害獣対策用品（防鳥・防獣ネット等）</t>
    <rPh sb="0" eb="2">
      <t>ガイジュウ</t>
    </rPh>
    <rPh sb="2" eb="4">
      <t>タイサク</t>
    </rPh>
    <rPh sb="4" eb="6">
      <t>ヨウヒン</t>
    </rPh>
    <rPh sb="7" eb="8">
      <t>ボウ</t>
    </rPh>
    <rPh sb="8" eb="9">
      <t>トリ</t>
    </rPh>
    <rPh sb="10" eb="11">
      <t>ボウ</t>
    </rPh>
    <rPh sb="11" eb="12">
      <t>ジュウ</t>
    </rPh>
    <rPh sb="15" eb="16">
      <t>トウ</t>
    </rPh>
    <phoneticPr fontId="24"/>
  </si>
  <si>
    <t>凍結防止剤</t>
    <rPh sb="0" eb="2">
      <t>トウケツ</t>
    </rPh>
    <rPh sb="2" eb="4">
      <t>ボウシ</t>
    </rPh>
    <phoneticPr fontId="24"/>
  </si>
  <si>
    <t>作業服</t>
  </si>
  <si>
    <t>事務服</t>
  </si>
  <si>
    <t>制服</t>
  </si>
  <si>
    <t>病院用被服（白衣等）</t>
  </si>
  <si>
    <t>帽子</t>
    <rPh sb="0" eb="2">
      <t>ボウシ</t>
    </rPh>
    <phoneticPr fontId="24"/>
  </si>
  <si>
    <t>作業靴</t>
    <rPh sb="0" eb="2">
      <t>サギョウ</t>
    </rPh>
    <rPh sb="2" eb="3">
      <t>クツ</t>
    </rPh>
    <phoneticPr fontId="24"/>
  </si>
  <si>
    <t>寝具</t>
  </si>
  <si>
    <t>スポーツ用品</t>
  </si>
  <si>
    <t>体育施設機械器具</t>
  </si>
  <si>
    <t>トレーニング機器</t>
  </si>
  <si>
    <t>潜水用具</t>
  </si>
  <si>
    <t>食器類</t>
    <rPh sb="0" eb="3">
      <t>ショッキルイ</t>
    </rPh>
    <phoneticPr fontId="24"/>
  </si>
  <si>
    <t>荒物･金物</t>
    <rPh sb="0" eb="2">
      <t>アラモノ</t>
    </rPh>
    <rPh sb="3" eb="5">
      <t>カナモノ</t>
    </rPh>
    <phoneticPr fontId="24"/>
  </si>
  <si>
    <t>日用品</t>
    <rPh sb="0" eb="2">
      <t>ニチヨウ</t>
    </rPh>
    <rPh sb="2" eb="3">
      <t>ヒン</t>
    </rPh>
    <phoneticPr fontId="24"/>
  </si>
  <si>
    <t>トイレットペーパー</t>
  </si>
  <si>
    <t>ギフト(贈答品)</t>
    <rPh sb="4" eb="7">
      <t>ゾウトウヒン</t>
    </rPh>
    <phoneticPr fontId="24"/>
  </si>
  <si>
    <t>消防機材</t>
    <rPh sb="0" eb="2">
      <t>ショウボウ</t>
    </rPh>
    <rPh sb="2" eb="4">
      <t>キザイ</t>
    </rPh>
    <phoneticPr fontId="24"/>
  </si>
  <si>
    <t>水難救助用ボート</t>
    <rPh sb="0" eb="2">
      <t>スイナン</t>
    </rPh>
    <rPh sb="2" eb="5">
      <t>キュウジョヨウ</t>
    </rPh>
    <phoneticPr fontId="24"/>
  </si>
  <si>
    <t>消火器具</t>
    <rPh sb="0" eb="2">
      <t>ショウカ</t>
    </rPh>
    <rPh sb="2" eb="4">
      <t>キグ</t>
    </rPh>
    <phoneticPr fontId="24"/>
  </si>
  <si>
    <t>避難器具</t>
    <rPh sb="0" eb="2">
      <t>ヒナン</t>
    </rPh>
    <rPh sb="2" eb="4">
      <t>キグ</t>
    </rPh>
    <phoneticPr fontId="24"/>
  </si>
  <si>
    <t>緩降機</t>
    <rPh sb="0" eb="1">
      <t>ユル</t>
    </rPh>
    <rPh sb="1" eb="2">
      <t>オ</t>
    </rPh>
    <rPh sb="2" eb="3">
      <t>キ</t>
    </rPh>
    <phoneticPr fontId="24"/>
  </si>
  <si>
    <t>火災報知機器</t>
    <rPh sb="0" eb="2">
      <t>カサイ</t>
    </rPh>
    <rPh sb="2" eb="4">
      <t>ホウチ</t>
    </rPh>
    <rPh sb="4" eb="6">
      <t>キキ</t>
    </rPh>
    <phoneticPr fontId="24"/>
  </si>
  <si>
    <t>緊急通報端末装置</t>
    <rPh sb="0" eb="2">
      <t>キンキュウ</t>
    </rPh>
    <rPh sb="2" eb="4">
      <t>ツウホウ</t>
    </rPh>
    <rPh sb="4" eb="6">
      <t>タンマツ</t>
    </rPh>
    <rPh sb="6" eb="8">
      <t>ソウチ</t>
    </rPh>
    <phoneticPr fontId="24"/>
  </si>
  <si>
    <t>小型発電機</t>
    <rPh sb="0" eb="2">
      <t>コガタ</t>
    </rPh>
    <rPh sb="2" eb="5">
      <t>ハツデンキ</t>
    </rPh>
    <phoneticPr fontId="24"/>
  </si>
  <si>
    <t>交通安全用品機材</t>
    <rPh sb="0" eb="2">
      <t>コウツウ</t>
    </rPh>
    <rPh sb="2" eb="4">
      <t>アンゼン</t>
    </rPh>
    <rPh sb="4" eb="6">
      <t>ヨウヒン</t>
    </rPh>
    <rPh sb="6" eb="8">
      <t>キザイ</t>
    </rPh>
    <phoneticPr fontId="24"/>
  </si>
  <si>
    <t>防犯・保安用品</t>
  </si>
  <si>
    <t>防犯カメラ一式</t>
    <rPh sb="0" eb="2">
      <t>ボウハン</t>
    </rPh>
    <rPh sb="5" eb="7">
      <t>イッシキ</t>
    </rPh>
    <phoneticPr fontId="24"/>
  </si>
  <si>
    <t>防護服</t>
    <rPh sb="0" eb="3">
      <t>ボウゴフク</t>
    </rPh>
    <phoneticPr fontId="25"/>
  </si>
  <si>
    <t>安全靴</t>
    <rPh sb="0" eb="3">
      <t>アンゼンクツ</t>
    </rPh>
    <phoneticPr fontId="25"/>
  </si>
  <si>
    <t>防災用品（毛布・トイレ等）</t>
    <rPh sb="0" eb="2">
      <t>ボウサイ</t>
    </rPh>
    <rPh sb="2" eb="4">
      <t>ヨウヒン</t>
    </rPh>
    <rPh sb="5" eb="7">
      <t>モウフ</t>
    </rPh>
    <rPh sb="11" eb="12">
      <t>ナド</t>
    </rPh>
    <phoneticPr fontId="24"/>
  </si>
  <si>
    <t>カメラ</t>
  </si>
  <si>
    <t>製本(複写･折図)</t>
  </si>
  <si>
    <t>航空（測量）写真</t>
  </si>
  <si>
    <t>地図データ</t>
    <rPh sb="0" eb="2">
      <t>チズ</t>
    </rPh>
    <phoneticPr fontId="24"/>
  </si>
  <si>
    <t>衛星画像データ</t>
    <rPh sb="0" eb="2">
      <t>エイセイ</t>
    </rPh>
    <rPh sb="2" eb="4">
      <t>ガゾウ</t>
    </rPh>
    <phoneticPr fontId="24"/>
  </si>
  <si>
    <t>看板</t>
  </si>
  <si>
    <t>掲示板</t>
  </si>
  <si>
    <t>表示板</t>
  </si>
  <si>
    <t>ステージハンガー</t>
  </si>
  <si>
    <t>ネームプレート</t>
  </si>
  <si>
    <t>標識</t>
    <rPh sb="0" eb="2">
      <t>ヒョウシキ</t>
    </rPh>
    <phoneticPr fontId="24"/>
  </si>
  <si>
    <t>旗</t>
    <rPh sb="0" eb="1">
      <t>ハタ</t>
    </rPh>
    <phoneticPr fontId="24"/>
  </si>
  <si>
    <t>横断幕･懸垂幕</t>
    <rPh sb="0" eb="3">
      <t>オウダンマク</t>
    </rPh>
    <rPh sb="4" eb="6">
      <t>ケンスイ</t>
    </rPh>
    <rPh sb="6" eb="7">
      <t>マク</t>
    </rPh>
    <phoneticPr fontId="24"/>
  </si>
  <si>
    <t>染物</t>
    <rPh sb="0" eb="2">
      <t>ソメモノ</t>
    </rPh>
    <phoneticPr fontId="24"/>
  </si>
  <si>
    <t>ガソリン</t>
  </si>
  <si>
    <t>灯油</t>
  </si>
  <si>
    <t>Ａ重油</t>
  </si>
  <si>
    <t>軽油</t>
  </si>
  <si>
    <t>オイル</t>
  </si>
  <si>
    <t>ＬＰガス</t>
  </si>
  <si>
    <t>木炭</t>
  </si>
  <si>
    <t>家具</t>
  </si>
  <si>
    <t>特注家具</t>
  </si>
  <si>
    <t>畳・襖･障子</t>
    <rPh sb="0" eb="1">
      <t>タタミ</t>
    </rPh>
    <rPh sb="2" eb="3">
      <t>フスマ</t>
    </rPh>
    <rPh sb="4" eb="6">
      <t>ショウジ</t>
    </rPh>
    <phoneticPr fontId="24"/>
  </si>
  <si>
    <t>インテリア</t>
  </si>
  <si>
    <t>調理機器</t>
    <rPh sb="0" eb="2">
      <t>チョウリ</t>
    </rPh>
    <rPh sb="2" eb="4">
      <t>キキ</t>
    </rPh>
    <phoneticPr fontId="24"/>
  </si>
  <si>
    <t>作業機器(調理台・シンク等)</t>
    <rPh sb="0" eb="2">
      <t>サギョウ</t>
    </rPh>
    <rPh sb="2" eb="4">
      <t>キキ</t>
    </rPh>
    <rPh sb="5" eb="8">
      <t>チョウリダイ</t>
    </rPh>
    <rPh sb="12" eb="13">
      <t>トウ</t>
    </rPh>
    <phoneticPr fontId="24"/>
  </si>
  <si>
    <t>運搬機器(運搬車･台車等)</t>
    <rPh sb="0" eb="2">
      <t>ウンパン</t>
    </rPh>
    <rPh sb="2" eb="4">
      <t>キキ</t>
    </rPh>
    <rPh sb="5" eb="8">
      <t>ウンパンシャ</t>
    </rPh>
    <rPh sb="9" eb="11">
      <t>ダイシャ</t>
    </rPh>
    <rPh sb="11" eb="12">
      <t>トウ</t>
    </rPh>
    <phoneticPr fontId="24"/>
  </si>
  <si>
    <t>洗浄機器(食器洗浄機等)</t>
    <rPh sb="0" eb="2">
      <t>センジョウ</t>
    </rPh>
    <rPh sb="2" eb="4">
      <t>キキ</t>
    </rPh>
    <rPh sb="5" eb="7">
      <t>ショッキ</t>
    </rPh>
    <rPh sb="7" eb="10">
      <t>センジョウキ</t>
    </rPh>
    <rPh sb="10" eb="11">
      <t>トウ</t>
    </rPh>
    <phoneticPr fontId="24"/>
  </si>
  <si>
    <t>業務用冷蔵･冷凍庫</t>
    <rPh sb="0" eb="2">
      <t>ギョウム</t>
    </rPh>
    <rPh sb="2" eb="3">
      <t>ヨウ</t>
    </rPh>
    <rPh sb="3" eb="5">
      <t>レイゾウ</t>
    </rPh>
    <rPh sb="6" eb="9">
      <t>レイトウコ</t>
    </rPh>
    <phoneticPr fontId="24"/>
  </si>
  <si>
    <t>消毒保管庫</t>
    <rPh sb="0" eb="2">
      <t>ショウドク</t>
    </rPh>
    <rPh sb="2" eb="5">
      <t>ホカンコ</t>
    </rPh>
    <phoneticPr fontId="24"/>
  </si>
  <si>
    <t>教科書</t>
  </si>
  <si>
    <t>学校教材</t>
    <rPh sb="0" eb="2">
      <t>ガッコウ</t>
    </rPh>
    <rPh sb="2" eb="4">
      <t>キョウザイ</t>
    </rPh>
    <phoneticPr fontId="24"/>
  </si>
  <si>
    <t>保育教材</t>
    <rPh sb="0" eb="2">
      <t>ホイク</t>
    </rPh>
    <rPh sb="2" eb="4">
      <t>キョウザイ</t>
    </rPh>
    <phoneticPr fontId="24"/>
  </si>
  <si>
    <t>保健指導用教材</t>
    <rPh sb="0" eb="2">
      <t>ホケン</t>
    </rPh>
    <rPh sb="2" eb="5">
      <t>シドウヨウ</t>
    </rPh>
    <rPh sb="5" eb="7">
      <t>キョウザイ</t>
    </rPh>
    <phoneticPr fontId="24"/>
  </si>
  <si>
    <t>専門書籍</t>
    <rPh sb="0" eb="2">
      <t>センモン</t>
    </rPh>
    <rPh sb="2" eb="4">
      <t>ショセキ</t>
    </rPh>
    <phoneticPr fontId="24"/>
  </si>
  <si>
    <t>絵本</t>
    <rPh sb="0" eb="2">
      <t>エホン</t>
    </rPh>
    <phoneticPr fontId="24"/>
  </si>
  <si>
    <t>参考書</t>
    <rPh sb="0" eb="3">
      <t>サンコウショ</t>
    </rPh>
    <phoneticPr fontId="24"/>
  </si>
  <si>
    <t>辞典</t>
    <rPh sb="0" eb="2">
      <t>ジテン</t>
    </rPh>
    <phoneticPr fontId="24"/>
  </si>
  <si>
    <t>雑誌</t>
    <rPh sb="0" eb="2">
      <t>ザッシ</t>
    </rPh>
    <phoneticPr fontId="24"/>
  </si>
  <si>
    <t>洋書</t>
    <rPh sb="0" eb="2">
      <t>ヨウショ</t>
    </rPh>
    <phoneticPr fontId="24"/>
  </si>
  <si>
    <t>外国雑誌</t>
    <rPh sb="0" eb="2">
      <t>ガイコク</t>
    </rPh>
    <rPh sb="2" eb="4">
      <t>ザッシ</t>
    </rPh>
    <phoneticPr fontId="24"/>
  </si>
  <si>
    <t>映像ソフト</t>
    <rPh sb="0" eb="2">
      <t>エイゾウ</t>
    </rPh>
    <phoneticPr fontId="24"/>
  </si>
  <si>
    <t>楽器</t>
  </si>
  <si>
    <t>和楽器</t>
  </si>
  <si>
    <t>デジタル楽器</t>
  </si>
  <si>
    <t>防音システム</t>
  </si>
  <si>
    <t>食品類</t>
    <rPh sb="0" eb="2">
      <t>ショクヒン</t>
    </rPh>
    <rPh sb="2" eb="3">
      <t>ルイ</t>
    </rPh>
    <phoneticPr fontId="24"/>
  </si>
  <si>
    <t>惣菜材料</t>
  </si>
  <si>
    <t>清涼飲料水</t>
  </si>
  <si>
    <t>園芸用品</t>
    <rPh sb="0" eb="2">
      <t>エンゲイ</t>
    </rPh>
    <rPh sb="2" eb="4">
      <t>ヨウヒン</t>
    </rPh>
    <phoneticPr fontId="24"/>
  </si>
  <si>
    <t>農業用品</t>
    <rPh sb="0" eb="2">
      <t>ノウギョウ</t>
    </rPh>
    <rPh sb="2" eb="4">
      <t>ヨウヒン</t>
    </rPh>
    <phoneticPr fontId="24"/>
  </si>
  <si>
    <t>印章</t>
    <rPh sb="0" eb="2">
      <t>インショウ</t>
    </rPh>
    <phoneticPr fontId="24"/>
  </si>
  <si>
    <t>徽章</t>
    <rPh sb="1" eb="2">
      <t>ショウ</t>
    </rPh>
    <phoneticPr fontId="24"/>
  </si>
  <si>
    <t>選挙関連用品</t>
  </si>
  <si>
    <t>展示用模型</t>
  </si>
  <si>
    <t>玩具</t>
    <rPh sb="0" eb="2">
      <t>ガング</t>
    </rPh>
    <phoneticPr fontId="24"/>
  </si>
  <si>
    <t>ミシン</t>
  </si>
  <si>
    <t>図書カード</t>
  </si>
  <si>
    <t>図書館用品・什器</t>
    <rPh sb="0" eb="3">
      <t>トショカン</t>
    </rPh>
    <rPh sb="3" eb="4">
      <t>ヨウ</t>
    </rPh>
    <rPh sb="4" eb="5">
      <t>ヒン</t>
    </rPh>
    <rPh sb="6" eb="8">
      <t>ジュウキ</t>
    </rPh>
    <phoneticPr fontId="24"/>
  </si>
  <si>
    <t>舞台用器具･備品</t>
    <rPh sb="0" eb="2">
      <t>ブタイ</t>
    </rPh>
    <rPh sb="2" eb="3">
      <t>ヨウ</t>
    </rPh>
    <rPh sb="3" eb="5">
      <t>キグ</t>
    </rPh>
    <rPh sb="6" eb="8">
      <t>ビヒン</t>
    </rPh>
    <phoneticPr fontId="24"/>
  </si>
  <si>
    <t>舞台用照明器具・音響機器等</t>
    <rPh sb="0" eb="2">
      <t>ブタイ</t>
    </rPh>
    <rPh sb="2" eb="3">
      <t>ヨウ</t>
    </rPh>
    <rPh sb="3" eb="5">
      <t>ショウメイ</t>
    </rPh>
    <rPh sb="5" eb="7">
      <t>キグ</t>
    </rPh>
    <rPh sb="8" eb="10">
      <t>オンキョウ</t>
    </rPh>
    <rPh sb="10" eb="12">
      <t>キキ</t>
    </rPh>
    <rPh sb="12" eb="13">
      <t>トウ</t>
    </rPh>
    <phoneticPr fontId="24"/>
  </si>
  <si>
    <t xml:space="preserve">舞台諸幕（緞帳・袖幕・水引幕等） </t>
    <rPh sb="0" eb="2">
      <t>ブタイ</t>
    </rPh>
    <rPh sb="2" eb="3">
      <t>ショ</t>
    </rPh>
    <rPh sb="3" eb="4">
      <t>マク</t>
    </rPh>
    <rPh sb="5" eb="7">
      <t>ドンチョウ</t>
    </rPh>
    <rPh sb="8" eb="9">
      <t>ソデ</t>
    </rPh>
    <rPh sb="9" eb="10">
      <t>マク</t>
    </rPh>
    <rPh sb="11" eb="13">
      <t>ミズヒキ</t>
    </rPh>
    <rPh sb="13" eb="14">
      <t>マク</t>
    </rPh>
    <rPh sb="14" eb="15">
      <t>ナド</t>
    </rPh>
    <phoneticPr fontId="24"/>
  </si>
  <si>
    <t>文化施設等に使用する展示物・展示装置等</t>
    <rPh sb="0" eb="5">
      <t>ブンカシセツトウ</t>
    </rPh>
    <rPh sb="6" eb="8">
      <t>シヨウ</t>
    </rPh>
    <rPh sb="10" eb="13">
      <t>テンジブツ</t>
    </rPh>
    <rPh sb="14" eb="18">
      <t>テンジソウチ</t>
    </rPh>
    <rPh sb="18" eb="19">
      <t>トウ</t>
    </rPh>
    <phoneticPr fontId="24"/>
  </si>
  <si>
    <t>イベント用品（腕章・タスキ・ベスト等）</t>
    <rPh sb="4" eb="6">
      <t>ヨウヒン</t>
    </rPh>
    <rPh sb="7" eb="9">
      <t>ワンショウ</t>
    </rPh>
    <rPh sb="17" eb="18">
      <t>トウ</t>
    </rPh>
    <phoneticPr fontId="24"/>
  </si>
  <si>
    <t>券売機</t>
    <rPh sb="0" eb="3">
      <t>ケンバイキ</t>
    </rPh>
    <phoneticPr fontId="24"/>
  </si>
  <si>
    <t>金庫</t>
    <rPh sb="0" eb="2">
      <t>キンコ</t>
    </rPh>
    <phoneticPr fontId="24"/>
  </si>
  <si>
    <t>物置</t>
    <rPh sb="0" eb="2">
      <t>モノオキ</t>
    </rPh>
    <phoneticPr fontId="24"/>
  </si>
  <si>
    <t>シャッター・ドア</t>
  </si>
  <si>
    <t>木工製品</t>
    <rPh sb="0" eb="2">
      <t>モッコウ</t>
    </rPh>
    <rPh sb="2" eb="4">
      <t>セイヒン</t>
    </rPh>
    <phoneticPr fontId="24"/>
  </si>
  <si>
    <t>その他物品</t>
    <rPh sb="2" eb="3">
      <t>タ</t>
    </rPh>
    <rPh sb="3" eb="5">
      <t>ブッピン</t>
    </rPh>
    <phoneticPr fontId="24"/>
  </si>
  <si>
    <t>1　車両・船舶・航空機</t>
  </si>
  <si>
    <t>2　工作機械器具</t>
  </si>
  <si>
    <t>3　農林業・土木建設機械器具</t>
  </si>
  <si>
    <t>4　環境調整機械器具</t>
  </si>
  <si>
    <t>5　電気・通信機械器具</t>
  </si>
  <si>
    <t>6　理化学・計測機械器具</t>
  </si>
  <si>
    <t>7　医療機器・医薬材料</t>
  </si>
  <si>
    <t>8　事務用品・事務機器</t>
  </si>
  <si>
    <t>9　情報機器関係</t>
  </si>
  <si>
    <t>10　印刷・製本</t>
  </si>
  <si>
    <t>11　資材</t>
  </si>
  <si>
    <t>12　衣料・寝具類</t>
  </si>
  <si>
    <t>14　日用品・ギフト</t>
  </si>
  <si>
    <t>15　消防・防災・防犯用品等</t>
  </si>
  <si>
    <t>16　写真類</t>
  </si>
  <si>
    <t>17　看板・染物</t>
  </si>
  <si>
    <t>18　燃料・ガス</t>
  </si>
  <si>
    <t>19　家具・厨房</t>
  </si>
  <si>
    <t>22　その他物品</t>
  </si>
  <si>
    <t>011001018</t>
  </si>
  <si>
    <t>011001019</t>
  </si>
  <si>
    <t>011001020</t>
  </si>
  <si>
    <t>011001021</t>
  </si>
  <si>
    <t>011003001</t>
  </si>
  <si>
    <t>011005001</t>
  </si>
  <si>
    <t>011005008</t>
  </si>
  <si>
    <t>011006001</t>
  </si>
  <si>
    <t>011007001</t>
  </si>
  <si>
    <t>011008001</t>
  </si>
  <si>
    <t>011009001</t>
  </si>
  <si>
    <t>011010001</t>
  </si>
  <si>
    <t>011010004</t>
  </si>
  <si>
    <t>011011001</t>
  </si>
  <si>
    <t>011012001</t>
  </si>
  <si>
    <t>011013001</t>
  </si>
  <si>
    <t>011013005</t>
  </si>
  <si>
    <t>011014001</t>
  </si>
  <si>
    <t>011015001</t>
  </si>
  <si>
    <t>011015014</t>
  </si>
  <si>
    <t>011015015</t>
  </si>
  <si>
    <t>011016001</t>
  </si>
  <si>
    <t>011017001</t>
  </si>
  <si>
    <t>011018001</t>
  </si>
  <si>
    <t>011019001</t>
  </si>
  <si>
    <t>011020001</t>
  </si>
  <si>
    <t>011021001</t>
  </si>
  <si>
    <t>011022005</t>
  </si>
  <si>
    <t>20　書籍</t>
    <phoneticPr fontId="5"/>
  </si>
  <si>
    <t>車両</t>
    <rPh sb="0" eb="2">
      <t>シャリョウ</t>
    </rPh>
    <phoneticPr fontId="24"/>
  </si>
  <si>
    <t>産業工作機械</t>
    <rPh sb="0" eb="2">
      <t>サンギョウ</t>
    </rPh>
    <rPh sb="2" eb="4">
      <t>コウサク</t>
    </rPh>
    <rPh sb="4" eb="6">
      <t>キカイ</t>
    </rPh>
    <phoneticPr fontId="24"/>
  </si>
  <si>
    <t>土木建設機械</t>
    <rPh sb="0" eb="2">
      <t>ドボク</t>
    </rPh>
    <rPh sb="2" eb="4">
      <t>ケンセツ</t>
    </rPh>
    <rPh sb="4" eb="6">
      <t>キカイ</t>
    </rPh>
    <phoneticPr fontId="24"/>
  </si>
  <si>
    <t>空調機器</t>
    <rPh sb="0" eb="2">
      <t>クウチョウ</t>
    </rPh>
    <rPh sb="2" eb="4">
      <t>キキ</t>
    </rPh>
    <phoneticPr fontId="24"/>
  </si>
  <si>
    <t>理化学・計測機械器具類</t>
    <rPh sb="0" eb="3">
      <t>リカガク</t>
    </rPh>
    <rPh sb="4" eb="6">
      <t>ケイソク</t>
    </rPh>
    <rPh sb="6" eb="8">
      <t>キカイ</t>
    </rPh>
    <rPh sb="8" eb="11">
      <t>キグルイ</t>
    </rPh>
    <phoneticPr fontId="24"/>
  </si>
  <si>
    <t>太陽光発電装置</t>
    <rPh sb="0" eb="3">
      <t>タイヨウコウ</t>
    </rPh>
    <rPh sb="3" eb="5">
      <t>ハツデン</t>
    </rPh>
    <rPh sb="5" eb="7">
      <t>ソウチ</t>
    </rPh>
    <phoneticPr fontId="24"/>
  </si>
  <si>
    <t>LED照明装置</t>
    <rPh sb="3" eb="5">
      <t>ショウメイ</t>
    </rPh>
    <rPh sb="5" eb="7">
      <t>ソウチ</t>
    </rPh>
    <phoneticPr fontId="24"/>
  </si>
  <si>
    <t>遠隔監視装置</t>
    <rPh sb="0" eb="2">
      <t>エンカク</t>
    </rPh>
    <rPh sb="2" eb="4">
      <t>カンシ</t>
    </rPh>
    <rPh sb="4" eb="6">
      <t>ソウチ</t>
    </rPh>
    <phoneticPr fontId="24"/>
  </si>
  <si>
    <t>OA機器（複合機・印刷機等）</t>
    <rPh sb="2" eb="4">
      <t>キキ</t>
    </rPh>
    <rPh sb="5" eb="8">
      <t>フクゴウキ</t>
    </rPh>
    <rPh sb="9" eb="12">
      <t>インサツキ</t>
    </rPh>
    <rPh sb="12" eb="13">
      <t>トウ</t>
    </rPh>
    <phoneticPr fontId="24"/>
  </si>
  <si>
    <t>電話交換機</t>
    <rPh sb="0" eb="2">
      <t>デンワ</t>
    </rPh>
    <rPh sb="2" eb="5">
      <t>コウカンキ</t>
    </rPh>
    <phoneticPr fontId="24"/>
  </si>
  <si>
    <t>無線機・携帯電話</t>
    <rPh sb="0" eb="3">
      <t>ムセンキ</t>
    </rPh>
    <rPh sb="4" eb="6">
      <t>ケイタイ</t>
    </rPh>
    <rPh sb="6" eb="8">
      <t>デンワ</t>
    </rPh>
    <phoneticPr fontId="24"/>
  </si>
  <si>
    <t>机・椅子・什器類</t>
    <rPh sb="0" eb="1">
      <t>ツクエ</t>
    </rPh>
    <rPh sb="2" eb="4">
      <t>イス</t>
    </rPh>
    <rPh sb="5" eb="8">
      <t>ジュウキルイ</t>
    </rPh>
    <phoneticPr fontId="24"/>
  </si>
  <si>
    <t>プレハブ建物</t>
    <rPh sb="4" eb="6">
      <t>タテモノ</t>
    </rPh>
    <phoneticPr fontId="24"/>
  </si>
  <si>
    <t>仮設トイレ</t>
    <rPh sb="0" eb="2">
      <t>カセツ</t>
    </rPh>
    <phoneticPr fontId="24"/>
  </si>
  <si>
    <t>AED</t>
  </si>
  <si>
    <t>厨房機器</t>
    <rPh sb="0" eb="2">
      <t>チュウボウ</t>
    </rPh>
    <rPh sb="2" eb="4">
      <t>キキ</t>
    </rPh>
    <phoneticPr fontId="24"/>
  </si>
  <si>
    <t>グラウンド管理機器</t>
    <rPh sb="5" eb="7">
      <t>カンリ</t>
    </rPh>
    <rPh sb="7" eb="9">
      <t>キキ</t>
    </rPh>
    <phoneticPr fontId="24"/>
  </si>
  <si>
    <t>イベント用各種機器（音響・照明・映像機器等）</t>
    <rPh sb="4" eb="5">
      <t>ヨウ</t>
    </rPh>
    <rPh sb="5" eb="7">
      <t>カクシュ</t>
    </rPh>
    <rPh sb="7" eb="9">
      <t>キキ</t>
    </rPh>
    <rPh sb="10" eb="12">
      <t>オンキョウ</t>
    </rPh>
    <rPh sb="13" eb="15">
      <t>ショウメイ</t>
    </rPh>
    <rPh sb="16" eb="18">
      <t>エイゾウ</t>
    </rPh>
    <rPh sb="18" eb="21">
      <t>キキナド</t>
    </rPh>
    <phoneticPr fontId="24"/>
  </si>
  <si>
    <t>楽器全般</t>
    <rPh sb="0" eb="2">
      <t>ガッキ</t>
    </rPh>
    <rPh sb="2" eb="4">
      <t>ゼンパン</t>
    </rPh>
    <phoneticPr fontId="24"/>
  </si>
  <si>
    <t>寝具類全般</t>
    <rPh sb="0" eb="3">
      <t>シングルイ</t>
    </rPh>
    <rPh sb="3" eb="5">
      <t>ゼンパン</t>
    </rPh>
    <phoneticPr fontId="24"/>
  </si>
  <si>
    <t>データ入力・処理</t>
    <rPh sb="3" eb="5">
      <t>ニュウリョク</t>
    </rPh>
    <rPh sb="6" eb="8">
      <t>ショリ</t>
    </rPh>
    <phoneticPr fontId="24"/>
  </si>
  <si>
    <t>ホームページ作成</t>
  </si>
  <si>
    <t>システム開発･設計・運用</t>
    <rPh sb="4" eb="6">
      <t>カイハツ</t>
    </rPh>
    <rPh sb="7" eb="9">
      <t>セッケイ</t>
    </rPh>
    <rPh sb="10" eb="12">
      <t>ウンヨウ</t>
    </rPh>
    <phoneticPr fontId="24"/>
  </si>
  <si>
    <t>ハードウェア保守管理</t>
    <rPh sb="6" eb="8">
      <t>ホシュ</t>
    </rPh>
    <rPh sb="8" eb="10">
      <t>カンリ</t>
    </rPh>
    <phoneticPr fontId="24"/>
  </si>
  <si>
    <t>デザイン・グラフィックデザイン</t>
  </si>
  <si>
    <t>翻訳</t>
  </si>
  <si>
    <t>筆耕</t>
  </si>
  <si>
    <t>音声反訳（文字起こし）</t>
    <rPh sb="0" eb="2">
      <t>オンセイ</t>
    </rPh>
    <rPh sb="2" eb="4">
      <t>ハンヤク</t>
    </rPh>
    <rPh sb="5" eb="7">
      <t>モジ</t>
    </rPh>
    <rPh sb="7" eb="8">
      <t>オ</t>
    </rPh>
    <phoneticPr fontId="24"/>
  </si>
  <si>
    <t>執筆・編集・取材</t>
  </si>
  <si>
    <t>報告書･議事録作成</t>
    <rPh sb="4" eb="7">
      <t>ギジロク</t>
    </rPh>
    <phoneticPr fontId="24"/>
  </si>
  <si>
    <t>速記</t>
  </si>
  <si>
    <t>教育・講師（インストラクター等）</t>
    <rPh sb="0" eb="2">
      <t>キョウイク</t>
    </rPh>
    <rPh sb="3" eb="5">
      <t>コウシ</t>
    </rPh>
    <rPh sb="14" eb="15">
      <t>トウ</t>
    </rPh>
    <phoneticPr fontId="24"/>
  </si>
  <si>
    <t>職員研修</t>
    <rPh sb="0" eb="2">
      <t>ショクイン</t>
    </rPh>
    <rPh sb="2" eb="4">
      <t>ケンシュウ</t>
    </rPh>
    <phoneticPr fontId="24"/>
  </si>
  <si>
    <t>外国語指導・支援業務</t>
    <rPh sb="0" eb="3">
      <t>ガイコクゴ</t>
    </rPh>
    <rPh sb="3" eb="5">
      <t>シドウ</t>
    </rPh>
    <rPh sb="6" eb="8">
      <t>シエン</t>
    </rPh>
    <rPh sb="8" eb="10">
      <t>ギョウム</t>
    </rPh>
    <phoneticPr fontId="24"/>
  </si>
  <si>
    <t>図書館業務</t>
    <rPh sb="0" eb="3">
      <t>トショカン</t>
    </rPh>
    <rPh sb="3" eb="5">
      <t>ギョウム</t>
    </rPh>
    <phoneticPr fontId="24"/>
  </si>
  <si>
    <t>就職支援</t>
    <rPh sb="0" eb="2">
      <t>シュウショク</t>
    </rPh>
    <rPh sb="2" eb="4">
      <t>シエン</t>
    </rPh>
    <phoneticPr fontId="24"/>
  </si>
  <si>
    <t>小中学校向け総合学力調査</t>
    <rPh sb="0" eb="2">
      <t>ショウチュウ</t>
    </rPh>
    <rPh sb="2" eb="4">
      <t>ガッコウ</t>
    </rPh>
    <rPh sb="4" eb="5">
      <t>ム</t>
    </rPh>
    <rPh sb="6" eb="8">
      <t>ソウゴウ</t>
    </rPh>
    <rPh sb="8" eb="10">
      <t>ガクリョク</t>
    </rPh>
    <rPh sb="10" eb="12">
      <t>チョウサ</t>
    </rPh>
    <phoneticPr fontId="24"/>
  </si>
  <si>
    <t>小中学校向けICT教育サポート</t>
    <rPh sb="0" eb="2">
      <t>ショウチュウ</t>
    </rPh>
    <rPh sb="2" eb="4">
      <t>ガッコウ</t>
    </rPh>
    <rPh sb="4" eb="5">
      <t>ム</t>
    </rPh>
    <rPh sb="9" eb="11">
      <t>キョウイク</t>
    </rPh>
    <phoneticPr fontId="24"/>
  </si>
  <si>
    <t>コールセンターオペレーター</t>
  </si>
  <si>
    <t>車両運行業務</t>
    <rPh sb="0" eb="2">
      <t>シャリョウ</t>
    </rPh>
    <rPh sb="2" eb="4">
      <t>ウンコウ</t>
    </rPh>
    <rPh sb="4" eb="6">
      <t>ギョウム</t>
    </rPh>
    <phoneticPr fontId="24"/>
  </si>
  <si>
    <t>人材派遣</t>
    <rPh sb="0" eb="2">
      <t>ジンザイ</t>
    </rPh>
    <rPh sb="2" eb="4">
      <t>ハケン</t>
    </rPh>
    <phoneticPr fontId="24"/>
  </si>
  <si>
    <t>広告代理</t>
  </si>
  <si>
    <t>イベント企画・運営</t>
  </si>
  <si>
    <t>旅行の企画・運営</t>
    <rPh sb="0" eb="2">
      <t>リョコウ</t>
    </rPh>
    <rPh sb="3" eb="5">
      <t>キカク</t>
    </rPh>
    <rPh sb="6" eb="8">
      <t>ウンエイ</t>
    </rPh>
    <phoneticPr fontId="25"/>
  </si>
  <si>
    <t>不動産鑑定</t>
    <rPh sb="0" eb="3">
      <t>フドウサン</t>
    </rPh>
    <rPh sb="3" eb="5">
      <t>カンテイ</t>
    </rPh>
    <phoneticPr fontId="24"/>
  </si>
  <si>
    <t>土地家屋調査</t>
    <rPh sb="0" eb="2">
      <t>トチ</t>
    </rPh>
    <rPh sb="2" eb="4">
      <t>カオク</t>
    </rPh>
    <rPh sb="4" eb="6">
      <t>チョウサ</t>
    </rPh>
    <phoneticPr fontId="24"/>
  </si>
  <si>
    <t>森林整備関係調査</t>
    <rPh sb="0" eb="2">
      <t>シンリン</t>
    </rPh>
    <rPh sb="2" eb="4">
      <t>セイビ</t>
    </rPh>
    <rPh sb="4" eb="6">
      <t>カンケイ</t>
    </rPh>
    <rPh sb="6" eb="8">
      <t>チョウサ</t>
    </rPh>
    <phoneticPr fontId="24"/>
  </si>
  <si>
    <t>環境調査・解析・評価</t>
    <rPh sb="0" eb="2">
      <t>カンキョウ</t>
    </rPh>
    <rPh sb="2" eb="4">
      <t>チョウサ</t>
    </rPh>
    <rPh sb="5" eb="7">
      <t>カイセキ</t>
    </rPh>
    <rPh sb="8" eb="10">
      <t>ヒョウカ</t>
    </rPh>
    <phoneticPr fontId="24"/>
  </si>
  <si>
    <t>PCB測定業務</t>
    <rPh sb="3" eb="5">
      <t>ソクテイ</t>
    </rPh>
    <rPh sb="5" eb="7">
      <t>ギョウム</t>
    </rPh>
    <phoneticPr fontId="24"/>
  </si>
  <si>
    <t>アスベスト調査</t>
    <rPh sb="5" eb="7">
      <t>チョウサ</t>
    </rPh>
    <phoneticPr fontId="24"/>
  </si>
  <si>
    <t>ダイオキシン濃度計量</t>
    <rPh sb="6" eb="8">
      <t>ノウド</t>
    </rPh>
    <rPh sb="8" eb="10">
      <t>ケイリョウ</t>
    </rPh>
    <phoneticPr fontId="24"/>
  </si>
  <si>
    <t>漏水調査</t>
    <rPh sb="0" eb="2">
      <t>ロウスイ</t>
    </rPh>
    <rPh sb="2" eb="4">
      <t>チョウサ</t>
    </rPh>
    <phoneticPr fontId="24"/>
  </si>
  <si>
    <t>飲料水検査</t>
    <rPh sb="0" eb="2">
      <t>インリョウ</t>
    </rPh>
    <rPh sb="2" eb="3">
      <t>スイ</t>
    </rPh>
    <rPh sb="3" eb="5">
      <t>ケンサ</t>
    </rPh>
    <phoneticPr fontId="24"/>
  </si>
  <si>
    <t>検針業務</t>
    <rPh sb="0" eb="2">
      <t>ケンシン</t>
    </rPh>
    <rPh sb="2" eb="4">
      <t>ギョウム</t>
    </rPh>
    <phoneticPr fontId="24"/>
  </si>
  <si>
    <t>その他の調査</t>
    <rPh sb="2" eb="3">
      <t>タ</t>
    </rPh>
    <rPh sb="4" eb="6">
      <t>チョウサ</t>
    </rPh>
    <phoneticPr fontId="24"/>
  </si>
  <si>
    <t>一般廃棄物収集・運搬</t>
  </si>
  <si>
    <t>産業廃棄物収集・運搬</t>
  </si>
  <si>
    <t>産業廃棄物中間処理</t>
  </si>
  <si>
    <t>産業廃棄物最終処分</t>
  </si>
  <si>
    <t>特別管理産業廃棄物収集・運搬</t>
  </si>
  <si>
    <t>浄化槽メンテナンス</t>
  </si>
  <si>
    <t>下水道管内清掃・調査</t>
    <rPh sb="0" eb="3">
      <t>ゲスイドウ</t>
    </rPh>
    <rPh sb="3" eb="5">
      <t>カンナイ</t>
    </rPh>
    <rPh sb="5" eb="7">
      <t>セイソウ</t>
    </rPh>
    <rPh sb="8" eb="10">
      <t>チョウサ</t>
    </rPh>
    <phoneticPr fontId="25"/>
  </si>
  <si>
    <t>害虫防除</t>
  </si>
  <si>
    <t>砂場消毒</t>
    <rPh sb="0" eb="2">
      <t>スナバ</t>
    </rPh>
    <rPh sb="2" eb="4">
      <t>ショウドク</t>
    </rPh>
    <phoneticPr fontId="25"/>
  </si>
  <si>
    <t>貯水槽・高架水槽の清掃</t>
    <rPh sb="0" eb="3">
      <t>チョスイソウ</t>
    </rPh>
    <rPh sb="4" eb="6">
      <t>コウカ</t>
    </rPh>
    <rPh sb="6" eb="8">
      <t>スイソウ</t>
    </rPh>
    <rPh sb="9" eb="11">
      <t>セイソウ</t>
    </rPh>
    <phoneticPr fontId="24"/>
  </si>
  <si>
    <t>消防設備</t>
    <rPh sb="0" eb="2">
      <t>ショウボウ</t>
    </rPh>
    <rPh sb="2" eb="4">
      <t>セツビ</t>
    </rPh>
    <phoneticPr fontId="24"/>
  </si>
  <si>
    <t>電気設備</t>
    <rPh sb="0" eb="2">
      <t>デンキ</t>
    </rPh>
    <rPh sb="2" eb="4">
      <t>セツビ</t>
    </rPh>
    <phoneticPr fontId="24"/>
  </si>
  <si>
    <t>空調設備</t>
    <rPh sb="0" eb="2">
      <t>クウチョウ</t>
    </rPh>
    <rPh sb="2" eb="4">
      <t>セツビ</t>
    </rPh>
    <phoneticPr fontId="24"/>
  </si>
  <si>
    <t>機械設備</t>
    <rPh sb="0" eb="2">
      <t>キカイ</t>
    </rPh>
    <rPh sb="2" eb="4">
      <t>セツビ</t>
    </rPh>
    <phoneticPr fontId="24"/>
  </si>
  <si>
    <t>昇降機</t>
    <rPh sb="0" eb="3">
      <t>ショウコウキ</t>
    </rPh>
    <phoneticPr fontId="24"/>
  </si>
  <si>
    <t>自動ドア</t>
    <rPh sb="0" eb="2">
      <t>ジドウ</t>
    </rPh>
    <phoneticPr fontId="24"/>
  </si>
  <si>
    <t>自動車（普通自動車・軽自動車・小型自動車等）</t>
    <rPh sb="0" eb="3">
      <t>ジドウシャ</t>
    </rPh>
    <rPh sb="4" eb="6">
      <t>フツウ</t>
    </rPh>
    <rPh sb="6" eb="9">
      <t>ジドウシャ</t>
    </rPh>
    <rPh sb="10" eb="14">
      <t>ケイジドウシャ</t>
    </rPh>
    <rPh sb="15" eb="17">
      <t>コガタ</t>
    </rPh>
    <rPh sb="17" eb="20">
      <t>ジドウシャ</t>
    </rPh>
    <rPh sb="20" eb="21">
      <t>トウ</t>
    </rPh>
    <phoneticPr fontId="24"/>
  </si>
  <si>
    <t>中型・大型自動車（バス・トラック）</t>
    <rPh sb="0" eb="2">
      <t>チュウガタ</t>
    </rPh>
    <rPh sb="3" eb="5">
      <t>オオガタ</t>
    </rPh>
    <rPh sb="5" eb="8">
      <t>ジドウシャ</t>
    </rPh>
    <phoneticPr fontId="24"/>
  </si>
  <si>
    <t>特殊自動車</t>
    <rPh sb="0" eb="2">
      <t>トクシュ</t>
    </rPh>
    <rPh sb="2" eb="5">
      <t>ジドウシャ</t>
    </rPh>
    <phoneticPr fontId="24"/>
  </si>
  <si>
    <t>消防自動車（救急自動車を含む）</t>
    <rPh sb="0" eb="2">
      <t>ショウボウ</t>
    </rPh>
    <rPh sb="2" eb="5">
      <t>ジドウシャ</t>
    </rPh>
    <rPh sb="6" eb="8">
      <t>キュウキュウ</t>
    </rPh>
    <rPh sb="8" eb="11">
      <t>ジドウシャ</t>
    </rPh>
    <rPh sb="12" eb="13">
      <t>フク</t>
    </rPh>
    <phoneticPr fontId="24"/>
  </si>
  <si>
    <t>廃油</t>
    <rPh sb="0" eb="2">
      <t>ハイユ</t>
    </rPh>
    <phoneticPr fontId="24"/>
  </si>
  <si>
    <t>OA機器</t>
    <rPh sb="2" eb="4">
      <t>キキ</t>
    </rPh>
    <phoneticPr fontId="25"/>
  </si>
  <si>
    <t>消火器</t>
    <rPh sb="0" eb="3">
      <t>ショウカキ</t>
    </rPh>
    <phoneticPr fontId="24"/>
  </si>
  <si>
    <t>鉄くず</t>
    <rPh sb="0" eb="1">
      <t>テツ</t>
    </rPh>
    <phoneticPr fontId="24"/>
  </si>
  <si>
    <t>非鉄金属くず</t>
    <rPh sb="0" eb="1">
      <t>ヒ</t>
    </rPh>
    <rPh sb="1" eb="2">
      <t>テツ</t>
    </rPh>
    <rPh sb="2" eb="4">
      <t>キンゾク</t>
    </rPh>
    <phoneticPr fontId="24"/>
  </si>
  <si>
    <t>古物</t>
    <rPh sb="0" eb="1">
      <t>フル</t>
    </rPh>
    <rPh sb="1" eb="2">
      <t>モノ</t>
    </rPh>
    <phoneticPr fontId="24"/>
  </si>
  <si>
    <t>写真撮影</t>
    <rPh sb="0" eb="2">
      <t>シャシン</t>
    </rPh>
    <rPh sb="2" eb="4">
      <t>サツエイ</t>
    </rPh>
    <phoneticPr fontId="24"/>
  </si>
  <si>
    <t>地図作成</t>
    <rPh sb="0" eb="2">
      <t>チズ</t>
    </rPh>
    <rPh sb="2" eb="4">
      <t>サクセイ</t>
    </rPh>
    <phoneticPr fontId="24"/>
  </si>
  <si>
    <t>運送</t>
  </si>
  <si>
    <t>清掃</t>
  </si>
  <si>
    <t>警備</t>
  </si>
  <si>
    <t>ピアノ調律</t>
  </si>
  <si>
    <t>各種計画策定支援業務</t>
    <rPh sb="0" eb="6">
      <t>カクシュケイカクサクテイ</t>
    </rPh>
    <rPh sb="6" eb="10">
      <t>シエンギョウム</t>
    </rPh>
    <phoneticPr fontId="25"/>
  </si>
  <si>
    <t>公会計・公営企業会計整備支援業務</t>
    <rPh sb="0" eb="1">
      <t>コウ</t>
    </rPh>
    <rPh sb="1" eb="3">
      <t>カイケイ</t>
    </rPh>
    <rPh sb="4" eb="6">
      <t>コウエイ</t>
    </rPh>
    <rPh sb="6" eb="8">
      <t>キギョウ</t>
    </rPh>
    <rPh sb="8" eb="10">
      <t>カイケイ</t>
    </rPh>
    <rPh sb="10" eb="12">
      <t>セイビ</t>
    </rPh>
    <rPh sb="12" eb="14">
      <t>シエン</t>
    </rPh>
    <rPh sb="14" eb="16">
      <t>ギョウム</t>
    </rPh>
    <phoneticPr fontId="24"/>
  </si>
  <si>
    <t>文化財の修復・復元・複製等の業務</t>
    <rPh sb="0" eb="3">
      <t>ブンカザイ</t>
    </rPh>
    <rPh sb="4" eb="6">
      <t>シュウフク</t>
    </rPh>
    <rPh sb="7" eb="9">
      <t>フクゲン</t>
    </rPh>
    <rPh sb="10" eb="12">
      <t>フクセイ</t>
    </rPh>
    <rPh sb="12" eb="13">
      <t>トウ</t>
    </rPh>
    <rPh sb="14" eb="16">
      <t>ギョウム</t>
    </rPh>
    <phoneticPr fontId="24"/>
  </si>
  <si>
    <t>遺跡発掘調査関連業務</t>
    <rPh sb="0" eb="2">
      <t>イセキ</t>
    </rPh>
    <rPh sb="2" eb="4">
      <t>ハックツ</t>
    </rPh>
    <rPh sb="4" eb="6">
      <t>チョウサ</t>
    </rPh>
    <rPh sb="6" eb="8">
      <t>カンレン</t>
    </rPh>
    <rPh sb="8" eb="10">
      <t>ギョウム</t>
    </rPh>
    <phoneticPr fontId="24"/>
  </si>
  <si>
    <t>特定健診・特定保健指導事業全般</t>
    <rPh sb="0" eb="2">
      <t>トクテイ</t>
    </rPh>
    <rPh sb="2" eb="4">
      <t>ケンシン</t>
    </rPh>
    <rPh sb="5" eb="7">
      <t>トクテイ</t>
    </rPh>
    <rPh sb="7" eb="9">
      <t>ホケン</t>
    </rPh>
    <rPh sb="9" eb="11">
      <t>シドウ</t>
    </rPh>
    <rPh sb="11" eb="13">
      <t>ジギョウ</t>
    </rPh>
    <rPh sb="13" eb="15">
      <t>ゼンパン</t>
    </rPh>
    <phoneticPr fontId="24"/>
  </si>
  <si>
    <t>給食サービス</t>
    <rPh sb="0" eb="2">
      <t>キュウショク</t>
    </rPh>
    <phoneticPr fontId="24"/>
  </si>
  <si>
    <t>保菌検査等の臨床検査業務</t>
    <rPh sb="0" eb="2">
      <t>ホキン</t>
    </rPh>
    <rPh sb="2" eb="4">
      <t>ケンサ</t>
    </rPh>
    <rPh sb="4" eb="5">
      <t>トウ</t>
    </rPh>
    <rPh sb="6" eb="8">
      <t>リンショウ</t>
    </rPh>
    <rPh sb="8" eb="10">
      <t>ケンサ</t>
    </rPh>
    <rPh sb="10" eb="12">
      <t>ギョウム</t>
    </rPh>
    <phoneticPr fontId="24"/>
  </si>
  <si>
    <t>公共交通編成支援業務</t>
    <rPh sb="0" eb="6">
      <t>コウキョウコウツウヘンセイ</t>
    </rPh>
    <rPh sb="6" eb="8">
      <t>シエン</t>
    </rPh>
    <rPh sb="8" eb="10">
      <t>ギョウム</t>
    </rPh>
    <phoneticPr fontId="24"/>
  </si>
  <si>
    <t>農業関連施設維持管理業務</t>
    <rPh sb="0" eb="2">
      <t>ノウギョウ</t>
    </rPh>
    <rPh sb="2" eb="4">
      <t>カンレン</t>
    </rPh>
    <rPh sb="4" eb="6">
      <t>シセツ</t>
    </rPh>
    <rPh sb="6" eb="8">
      <t>イジ</t>
    </rPh>
    <rPh sb="8" eb="10">
      <t>カンリ</t>
    </rPh>
    <rPh sb="10" eb="12">
      <t>ギョウム</t>
    </rPh>
    <phoneticPr fontId="24"/>
  </si>
  <si>
    <t>012001001</t>
  </si>
  <si>
    <t>012002001</t>
  </si>
  <si>
    <t>012003001</t>
  </si>
  <si>
    <t>012004001</t>
  </si>
  <si>
    <t>012005001</t>
  </si>
  <si>
    <t>012006001</t>
  </si>
  <si>
    <t>012006011</t>
  </si>
  <si>
    <t>012007001</t>
  </si>
  <si>
    <t>012008001</t>
  </si>
  <si>
    <t>012009001</t>
  </si>
  <si>
    <t>012011001</t>
  </si>
  <si>
    <t>012010001</t>
  </si>
  <si>
    <t>012010021</t>
  </si>
  <si>
    <t>012010019</t>
  </si>
  <si>
    <t>012010020</t>
  </si>
  <si>
    <t>012010018</t>
  </si>
  <si>
    <t>1　物品のリース・レンタル</t>
  </si>
  <si>
    <t>2　情報関連サービス</t>
  </si>
  <si>
    <t>3　デザイン関連</t>
  </si>
  <si>
    <t>4　代行関連</t>
  </si>
  <si>
    <t>5　広告・催事関連</t>
  </si>
  <si>
    <t>6　調査関連</t>
  </si>
  <si>
    <t>7　廃棄物処理関連</t>
  </si>
  <si>
    <t>8　衛生管理関連</t>
  </si>
  <si>
    <t>9　各種保守業務（修繕・修理を含む）</t>
  </si>
  <si>
    <t>10　不用品の買取</t>
  </si>
  <si>
    <t>発注者の所在地
※市町村名までで可</t>
    <rPh sb="0" eb="3">
      <t>ハッチュウシャ</t>
    </rPh>
    <rPh sb="4" eb="7">
      <t>ショザイチ</t>
    </rPh>
    <phoneticPr fontId="15"/>
  </si>
  <si>
    <t>登記された役員および、委任先営業所の役員を入力してください。役員が複数になる場合は、行をあけずに入力してください。</t>
  </si>
  <si>
    <t>例)1000001　「-（ハイフン）」を使わず7桁の数字で入力してください。</t>
  </si>
  <si>
    <t>物品:1　車両・船舶・航空機</t>
  </si>
  <si>
    <t>物品:2　工作機械器具</t>
  </si>
  <si>
    <t>物品:3　農林業・土木建設機械器具</t>
  </si>
  <si>
    <t>物品:4　環境調整機械器具</t>
  </si>
  <si>
    <t>物品:5　電気・通信機械器具</t>
  </si>
  <si>
    <t>物品:6　理化学・計測機械器具</t>
  </si>
  <si>
    <t>物品:7　医療機器・医薬材料</t>
  </si>
  <si>
    <t>物品:8　事務用品・事務機器</t>
  </si>
  <si>
    <t>物品:9　情報機器関係</t>
  </si>
  <si>
    <t>物品:10　印刷・製本</t>
  </si>
  <si>
    <t>物品:11　資材</t>
  </si>
  <si>
    <t>物品:12　衣料・寝具類</t>
  </si>
  <si>
    <t>物品:14　日用品・ギフト</t>
  </si>
  <si>
    <t>物品:15　消防・防災・防犯用品等</t>
  </si>
  <si>
    <t>物品:16　写真類</t>
  </si>
  <si>
    <t>物品:17　看板・染物</t>
  </si>
  <si>
    <t>物品:18　燃料・ガス</t>
  </si>
  <si>
    <t>物品:19　家具・厨房</t>
  </si>
  <si>
    <t>物品:20　書籍</t>
  </si>
  <si>
    <t>物品:22　その他物品</t>
  </si>
  <si>
    <t>役務:1　物品のリース・レンタル</t>
  </si>
  <si>
    <t>役務:2　情報関連サービス</t>
  </si>
  <si>
    <t>役務:3　デザイン関連</t>
  </si>
  <si>
    <t>役務:4　代行関連</t>
  </si>
  <si>
    <t>役務:5　広告・催事関連</t>
  </si>
  <si>
    <t>役務:6　調査関連</t>
  </si>
  <si>
    <t>役務:7　廃棄物処理関連</t>
  </si>
  <si>
    <t>役務:8　衛生管理関連</t>
  </si>
  <si>
    <t>役務:9　各種保守業務（修繕・修理を含む）</t>
  </si>
  <si>
    <t>役務:10　不用品の買取</t>
  </si>
  <si>
    <t>←空白用</t>
    <rPh sb="1" eb="3">
      <t>クウハク</t>
    </rPh>
    <rPh sb="3" eb="4">
      <t>ヨウ</t>
    </rPh>
    <phoneticPr fontId="5"/>
  </si>
  <si>
    <t>　</t>
    <phoneticPr fontId="5"/>
  </si>
  <si>
    <t>39_香南市</t>
  </si>
  <si>
    <t>011007004</t>
    <phoneticPr fontId="5"/>
  </si>
  <si>
    <t>@を含む半角文字で入力してください。
支店・営業所に入札・契約権限を委任する場合、入力は不要です。</t>
    <phoneticPr fontId="5"/>
  </si>
  <si>
    <t>@を含む半角文字で入力してください。</t>
    <phoneticPr fontId="5"/>
  </si>
  <si>
    <t>中型・大型自動車（バス・トラック）</t>
    <rPh sb="0" eb="2">
      <t>チュウガタ</t>
    </rPh>
    <rPh sb="3" eb="8">
      <t>オオガタジドウシャ</t>
    </rPh>
    <phoneticPr fontId="22"/>
  </si>
  <si>
    <t>自動車（普通自動車、軽自動車、小型自動車等）</t>
    <rPh sb="0" eb="3">
      <t>ジドウシャ</t>
    </rPh>
    <rPh sb="4" eb="6">
      <t>フツウ</t>
    </rPh>
    <rPh sb="6" eb="9">
      <t>ジドウシャ</t>
    </rPh>
    <rPh sb="10" eb="14">
      <t>ケイジドウシャ</t>
    </rPh>
    <rPh sb="15" eb="17">
      <t>コガタ</t>
    </rPh>
    <rPh sb="17" eb="20">
      <t>ジドウシャ</t>
    </rPh>
    <rPh sb="20" eb="21">
      <t>ナド</t>
    </rPh>
    <phoneticPr fontId="22"/>
  </si>
  <si>
    <t>特殊自動車</t>
    <rPh sb="0" eb="5">
      <t>トクシュジドウシャ</t>
    </rPh>
    <phoneticPr fontId="22"/>
  </si>
  <si>
    <t>救急自動車</t>
    <rPh sb="0" eb="2">
      <t>キュウキュウ</t>
    </rPh>
    <rPh sb="2" eb="5">
      <t>ジドウシャ</t>
    </rPh>
    <phoneticPr fontId="22"/>
  </si>
  <si>
    <t>消防自動車</t>
    <rPh sb="0" eb="2">
      <t>ショウボウ</t>
    </rPh>
    <rPh sb="2" eb="5">
      <t>ジドウシャ</t>
    </rPh>
    <phoneticPr fontId="22"/>
  </si>
  <si>
    <t>自動車関連用品</t>
    <rPh sb="0" eb="3">
      <t>ジドウシャ</t>
    </rPh>
    <rPh sb="3" eb="5">
      <t>カンレン</t>
    </rPh>
    <rPh sb="5" eb="7">
      <t>ヨウヒン</t>
    </rPh>
    <phoneticPr fontId="22"/>
  </si>
  <si>
    <t>自転車</t>
    <rPh sb="0" eb="3">
      <t>ジテンシャ</t>
    </rPh>
    <phoneticPr fontId="22"/>
  </si>
  <si>
    <t>計量・計測機器</t>
    <rPh sb="0" eb="2">
      <t>ケイリョウ</t>
    </rPh>
    <rPh sb="3" eb="5">
      <t>ケイソク</t>
    </rPh>
    <phoneticPr fontId="23"/>
  </si>
  <si>
    <t>農業用機械器具</t>
    <rPh sb="0" eb="3">
      <t>ノウギョウヨウ</t>
    </rPh>
    <rPh sb="3" eb="5">
      <t>キカイ</t>
    </rPh>
    <rPh sb="5" eb="7">
      <t>キグ</t>
    </rPh>
    <phoneticPr fontId="23"/>
  </si>
  <si>
    <t>林業用機械器具</t>
    <rPh sb="0" eb="2">
      <t>リンギョウ</t>
    </rPh>
    <rPh sb="2" eb="5">
      <t>ヨウキカイ</t>
    </rPh>
    <rPh sb="5" eb="7">
      <t>キグ</t>
    </rPh>
    <phoneticPr fontId="23"/>
  </si>
  <si>
    <t>土木建設用機器</t>
    <rPh sb="0" eb="2">
      <t>ドボク</t>
    </rPh>
    <rPh sb="2" eb="5">
      <t>ケンセツヨウ</t>
    </rPh>
    <rPh sb="5" eb="7">
      <t>キキ</t>
    </rPh>
    <rPh sb="6" eb="7">
      <t>キ</t>
    </rPh>
    <phoneticPr fontId="23"/>
  </si>
  <si>
    <t>ボイラー（木質ペレットボイラー含む）</t>
    <rPh sb="5" eb="7">
      <t>モクシツ</t>
    </rPh>
    <rPh sb="15" eb="16">
      <t>フク</t>
    </rPh>
    <phoneticPr fontId="23"/>
  </si>
  <si>
    <t>ポンプ・水中ポンプ</t>
    <rPh sb="4" eb="6">
      <t>スイチュウ</t>
    </rPh>
    <phoneticPr fontId="23"/>
  </si>
  <si>
    <t>水道機材</t>
    <rPh sb="0" eb="4">
      <t>スイドウキザイ</t>
    </rPh>
    <phoneticPr fontId="23"/>
  </si>
  <si>
    <t>空調用機器</t>
    <rPh sb="0" eb="3">
      <t>クウチョウヨウ</t>
    </rPh>
    <rPh sb="3" eb="5">
      <t>キキ</t>
    </rPh>
    <phoneticPr fontId="23"/>
  </si>
  <si>
    <t>環境衛生機器</t>
    <rPh sb="0" eb="4">
      <t>カンキョウエイセイ</t>
    </rPh>
    <rPh sb="4" eb="6">
      <t>キキ</t>
    </rPh>
    <phoneticPr fontId="23"/>
  </si>
  <si>
    <t>生ゴミ処理関連機器</t>
    <rPh sb="0" eb="1">
      <t>ナマ</t>
    </rPh>
    <rPh sb="3" eb="5">
      <t>ショリ</t>
    </rPh>
    <rPh sb="5" eb="7">
      <t>カンレン</t>
    </rPh>
    <rPh sb="7" eb="9">
      <t>キキ</t>
    </rPh>
    <phoneticPr fontId="23"/>
  </si>
  <si>
    <t>公害防止関連機器</t>
    <rPh sb="0" eb="2">
      <t>コウガイ</t>
    </rPh>
    <rPh sb="2" eb="4">
      <t>ボウシ</t>
    </rPh>
    <rPh sb="4" eb="6">
      <t>カンレン</t>
    </rPh>
    <rPh sb="6" eb="8">
      <t>キキ</t>
    </rPh>
    <phoneticPr fontId="23"/>
  </si>
  <si>
    <t>集塵機器</t>
    <rPh sb="0" eb="2">
      <t>シュウジン</t>
    </rPh>
    <rPh sb="2" eb="4">
      <t>キキ</t>
    </rPh>
    <phoneticPr fontId="23"/>
  </si>
  <si>
    <t>濾過装置</t>
    <rPh sb="0" eb="2">
      <t>ロカ</t>
    </rPh>
    <rPh sb="2" eb="4">
      <t>ソウチ</t>
    </rPh>
    <phoneticPr fontId="23"/>
  </si>
  <si>
    <t>滅菌装置</t>
    <rPh sb="0" eb="2">
      <t>メッキン</t>
    </rPh>
    <rPh sb="2" eb="4">
      <t>ソウチ</t>
    </rPh>
    <phoneticPr fontId="23"/>
  </si>
  <si>
    <t>冷却装置</t>
    <rPh sb="0" eb="2">
      <t>レイキャク</t>
    </rPh>
    <rPh sb="2" eb="4">
      <t>ソウチ</t>
    </rPh>
    <phoneticPr fontId="23"/>
  </si>
  <si>
    <t>音響装置</t>
    <rPh sb="0" eb="2">
      <t>オンキョウ</t>
    </rPh>
    <rPh sb="2" eb="4">
      <t>ソウチ</t>
    </rPh>
    <phoneticPr fontId="23"/>
  </si>
  <si>
    <t>LED照明機器</t>
    <rPh sb="3" eb="5">
      <t>ショウメイ</t>
    </rPh>
    <rPh sb="5" eb="7">
      <t>キキ</t>
    </rPh>
    <phoneticPr fontId="23"/>
  </si>
  <si>
    <t>非常通報装置</t>
    <rPh sb="4" eb="6">
      <t>ソウチ</t>
    </rPh>
    <phoneticPr fontId="23"/>
  </si>
  <si>
    <t>遠隔監視装置</t>
    <rPh sb="0" eb="2">
      <t>エンカク</t>
    </rPh>
    <rPh sb="2" eb="4">
      <t>カンシ</t>
    </rPh>
    <rPh sb="4" eb="6">
      <t>ソウチ</t>
    </rPh>
    <phoneticPr fontId="23"/>
  </si>
  <si>
    <t>受変電設備機器</t>
    <rPh sb="0" eb="3">
      <t>ジュヘンデン</t>
    </rPh>
    <rPh sb="3" eb="5">
      <t>セツビ</t>
    </rPh>
    <rPh sb="5" eb="7">
      <t>キキ</t>
    </rPh>
    <phoneticPr fontId="23"/>
  </si>
  <si>
    <t>太陽光発電設備</t>
    <rPh sb="0" eb="3">
      <t>タイヨウコウ</t>
    </rPh>
    <rPh sb="3" eb="5">
      <t>ハツデン</t>
    </rPh>
    <rPh sb="5" eb="7">
      <t>セツビ</t>
    </rPh>
    <phoneticPr fontId="23"/>
  </si>
  <si>
    <t>無線装置</t>
    <rPh sb="0" eb="2">
      <t>ムセン</t>
    </rPh>
    <rPh sb="2" eb="4">
      <t>ソウチ</t>
    </rPh>
    <phoneticPr fontId="23"/>
  </si>
  <si>
    <t>構内電話交換機</t>
    <rPh sb="0" eb="2">
      <t>コウナイ</t>
    </rPh>
    <rPh sb="2" eb="4">
      <t>デンワ</t>
    </rPh>
    <rPh sb="4" eb="6">
      <t>コウカン</t>
    </rPh>
    <phoneticPr fontId="23"/>
  </si>
  <si>
    <t>電力供給</t>
    <rPh sb="0" eb="2">
      <t>デンリョク</t>
    </rPh>
    <rPh sb="2" eb="4">
      <t>キョウキュウ</t>
    </rPh>
    <phoneticPr fontId="23"/>
  </si>
  <si>
    <t>一般家庭電気器具</t>
    <rPh sb="0" eb="2">
      <t>イッパン</t>
    </rPh>
    <rPh sb="2" eb="4">
      <t>カテイ</t>
    </rPh>
    <rPh sb="4" eb="6">
      <t>デンキ</t>
    </rPh>
    <rPh sb="6" eb="8">
      <t>キグ</t>
    </rPh>
    <phoneticPr fontId="23"/>
  </si>
  <si>
    <t>防護服</t>
    <rPh sb="0" eb="3">
      <t>ボウゴフク</t>
    </rPh>
    <phoneticPr fontId="23"/>
  </si>
  <si>
    <t>安全靴</t>
    <rPh sb="0" eb="3">
      <t>アンゼンクツ</t>
    </rPh>
    <phoneticPr fontId="23"/>
  </si>
  <si>
    <t>旅行の企画・運営</t>
    <rPh sb="0" eb="2">
      <t>リョコウ</t>
    </rPh>
    <rPh sb="3" eb="5">
      <t>キカク</t>
    </rPh>
    <rPh sb="6" eb="8">
      <t>ウンエイ</t>
    </rPh>
    <phoneticPr fontId="23"/>
  </si>
  <si>
    <t>下水道管内清掃・調査</t>
    <rPh sb="0" eb="3">
      <t>ゲスイドウ</t>
    </rPh>
    <rPh sb="3" eb="5">
      <t>カンナイ</t>
    </rPh>
    <rPh sb="5" eb="7">
      <t>セイソウ</t>
    </rPh>
    <rPh sb="8" eb="10">
      <t>チョウサ</t>
    </rPh>
    <phoneticPr fontId="23"/>
  </si>
  <si>
    <t>砂場消毒</t>
    <rPh sb="0" eb="2">
      <t>スナバ</t>
    </rPh>
    <rPh sb="2" eb="4">
      <t>ショウドク</t>
    </rPh>
    <phoneticPr fontId="23"/>
  </si>
  <si>
    <t>OA機器</t>
    <rPh sb="2" eb="4">
      <t>キキ</t>
    </rPh>
    <phoneticPr fontId="23"/>
  </si>
  <si>
    <t>各種計画策定支援業務</t>
    <rPh sb="0" eb="6">
      <t>カクシュケイカクサクテイ</t>
    </rPh>
    <rPh sb="6" eb="10">
      <t>シエンギョウム</t>
    </rPh>
    <phoneticPr fontId="23"/>
  </si>
  <si>
    <t>分類</t>
    <rPh sb="0" eb="2">
      <t>ブンルイ</t>
    </rPh>
    <phoneticPr fontId="5"/>
  </si>
  <si>
    <t>リスト表示文字列</t>
    <rPh sb="3" eb="5">
      <t>ヒョウジ</t>
    </rPh>
    <rPh sb="5" eb="8">
      <t>モジレツ</t>
    </rPh>
    <phoneticPr fontId="5"/>
  </si>
  <si>
    <t>連番</t>
    <rPh sb="0" eb="2">
      <t>レンバン</t>
    </rPh>
    <phoneticPr fontId="5"/>
  </si>
  <si>
    <t>選択</t>
    <rPh sb="0" eb="2">
      <t>センタク</t>
    </rPh>
    <phoneticPr fontId="5"/>
  </si>
  <si>
    <t>リストデータ</t>
    <phoneticPr fontId="5"/>
  </si>
  <si>
    <t>例)2024/4/1、R6/4/1</t>
    <phoneticPr fontId="5"/>
  </si>
  <si>
    <t>例)2024/4/1</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</si>
  <si>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</si>
  <si>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受注日</t>
    <rPh sb="0" eb="2">
      <t>ジュチュウ</t>
    </rPh>
    <rPh sb="2" eb="3">
      <t>ニチ</t>
    </rPh>
    <phoneticPr fontId="5"/>
  </si>
  <si>
    <t>月</t>
    <rPh sb="0" eb="1">
      <t>ツキ</t>
    </rPh>
    <phoneticPr fontId="5"/>
  </si>
  <si>
    <t>営業種目及び品目</t>
    <rPh sb="0" eb="4">
      <t>エイギョウシュモク</t>
    </rPh>
    <rPh sb="4" eb="5">
      <t>オヨ</t>
    </rPh>
    <rPh sb="6" eb="8">
      <t>ヒンモク</t>
    </rPh>
    <phoneticPr fontId="5"/>
  </si>
  <si>
    <t>役員</t>
  </si>
  <si>
    <t>*1 役職は、正式名称で入力してください。
*2 氏名は、姓と名を１文字分空けて入力してください。
*3 フリガナは、全角カタカナで入力し、姓と名は１文字分空けてください。
*4 性別、常勤・非常勤はリストから選択してください。</t>
  </si>
  <si>
    <t>自動二輪車、原動機付自転車</t>
    <rPh sb="0" eb="2">
      <t>ジドウ</t>
    </rPh>
    <rPh sb="2" eb="5">
      <t>ニリンシャ</t>
    </rPh>
    <phoneticPr fontId="2"/>
  </si>
  <si>
    <t>自動二輪車、原動機付自転車</t>
    <rPh sb="0" eb="2">
      <t>ジドウ</t>
    </rPh>
    <rPh sb="2" eb="5">
      <t>ニリンシャ</t>
    </rPh>
    <phoneticPr fontId="22"/>
  </si>
  <si>
    <t>無人航空機（ドローンを含む）</t>
    <rPh sb="0" eb="2">
      <t>ムジン</t>
    </rPh>
    <rPh sb="2" eb="4">
      <t>コウクウ</t>
    </rPh>
    <rPh sb="4" eb="5">
      <t>キ</t>
    </rPh>
    <rPh sb="11" eb="12">
      <t>フク</t>
    </rPh>
    <phoneticPr fontId="22"/>
  </si>
  <si>
    <t>011002004</t>
    <phoneticPr fontId="5"/>
  </si>
  <si>
    <t>木工機械</t>
    <phoneticPr fontId="5"/>
  </si>
  <si>
    <t>011004002</t>
    <phoneticPr fontId="5"/>
  </si>
  <si>
    <t>ボイラー（木質ペレットボイラー含む）</t>
    <phoneticPr fontId="5"/>
  </si>
  <si>
    <t>無停電電源装置（UPS）</t>
    <phoneticPr fontId="5"/>
  </si>
  <si>
    <t>コピー機・印刷機・複合機等</t>
    <phoneticPr fontId="24"/>
  </si>
  <si>
    <t>011008007</t>
    <phoneticPr fontId="5"/>
  </si>
  <si>
    <t>011008008</t>
  </si>
  <si>
    <t>011008009</t>
  </si>
  <si>
    <t>裁断機・紙折機等</t>
    <phoneticPr fontId="5"/>
  </si>
  <si>
    <t>シュレッダー</t>
    <phoneticPr fontId="5"/>
  </si>
  <si>
    <t>プロジェクター</t>
    <phoneticPr fontId="5"/>
  </si>
  <si>
    <t>パソコン</t>
    <phoneticPr fontId="5"/>
  </si>
  <si>
    <t>パソコン周辺機器</t>
    <phoneticPr fontId="5"/>
  </si>
  <si>
    <t>011009006</t>
    <phoneticPr fontId="5"/>
  </si>
  <si>
    <t>タブレット</t>
    <phoneticPr fontId="5"/>
  </si>
  <si>
    <t>建設資材・土木資材</t>
    <rPh sb="0" eb="2">
      <t>ケンセツ</t>
    </rPh>
    <rPh sb="2" eb="4">
      <t>シザイ</t>
    </rPh>
    <phoneticPr fontId="24"/>
  </si>
  <si>
    <t>13　スポーツ用品</t>
    <phoneticPr fontId="5"/>
  </si>
  <si>
    <t>物品:13　スポーツ用品</t>
    <phoneticPr fontId="5"/>
  </si>
  <si>
    <t>優勝旗・楯・カップ類</t>
    <phoneticPr fontId="5"/>
  </si>
  <si>
    <t>キャンプ用品・登山用品</t>
    <phoneticPr fontId="5"/>
  </si>
  <si>
    <t>非常食・保存食</t>
    <rPh sb="0" eb="3">
      <t>ヒジョウショク</t>
    </rPh>
    <phoneticPr fontId="24"/>
  </si>
  <si>
    <t>011020013</t>
  </si>
  <si>
    <t>電子教材（電子書籍を含む）</t>
    <rPh sb="0" eb="2">
      <t>デンシ</t>
    </rPh>
    <rPh sb="2" eb="4">
      <t>キョウザイ</t>
    </rPh>
    <rPh sb="5" eb="7">
      <t>デンシ</t>
    </rPh>
    <rPh sb="7" eb="9">
      <t>ショセキ</t>
    </rPh>
    <rPh sb="10" eb="11">
      <t>フク</t>
    </rPh>
    <phoneticPr fontId="24"/>
  </si>
  <si>
    <t>電子教材（電子書籍を含む）</t>
    <phoneticPr fontId="5"/>
  </si>
  <si>
    <t>物品:21　楽器関連</t>
    <phoneticPr fontId="5"/>
  </si>
  <si>
    <t>楽譜・音楽書籍</t>
    <phoneticPr fontId="5"/>
  </si>
  <si>
    <t>21　楽器関連</t>
    <phoneticPr fontId="5"/>
  </si>
  <si>
    <t>011022004</t>
    <phoneticPr fontId="5"/>
  </si>
  <si>
    <t>食品類</t>
    <phoneticPr fontId="5"/>
  </si>
  <si>
    <t>遊具・遊戯機械器具</t>
    <rPh sb="3" eb="5">
      <t>ユウギ</t>
    </rPh>
    <rPh sb="5" eb="7">
      <t>キカイ</t>
    </rPh>
    <rPh sb="7" eb="9">
      <t>キグ</t>
    </rPh>
    <phoneticPr fontId="24"/>
  </si>
  <si>
    <t>イベント用各種機器（音響・照明・映像機器等）</t>
    <rPh sb="4" eb="5">
      <t>ヨウ</t>
    </rPh>
    <rPh sb="5" eb="7">
      <t>カクシュ</t>
    </rPh>
    <rPh sb="7" eb="9">
      <t>キキ</t>
    </rPh>
    <phoneticPr fontId="24"/>
  </si>
  <si>
    <t>イベント用テント</t>
    <rPh sb="4" eb="5">
      <t>ヨウ</t>
    </rPh>
    <phoneticPr fontId="24"/>
  </si>
  <si>
    <t>011022034</t>
    <phoneticPr fontId="5"/>
  </si>
  <si>
    <t>パソコン・タブレット（周辺機器・サーバーを含む）</t>
    <rPh sb="11" eb="13">
      <t>シュウヘン</t>
    </rPh>
    <rPh sb="13" eb="15">
      <t>キキ</t>
    </rPh>
    <rPh sb="21" eb="22">
      <t>フク</t>
    </rPh>
    <phoneticPr fontId="24"/>
  </si>
  <si>
    <t>012001029</t>
    <phoneticPr fontId="5"/>
  </si>
  <si>
    <t>イベント用テント</t>
    <phoneticPr fontId="24"/>
  </si>
  <si>
    <t>イベント用テント</t>
    <phoneticPr fontId="5"/>
  </si>
  <si>
    <t>ふるさと納税ポータルサイト運用</t>
    <phoneticPr fontId="5"/>
  </si>
  <si>
    <t>012002005</t>
  </si>
  <si>
    <t>012004017</t>
    <phoneticPr fontId="5"/>
  </si>
  <si>
    <t>通訳（手話通訳を含む）</t>
    <phoneticPr fontId="5"/>
  </si>
  <si>
    <t>一般廃棄物中間処理</t>
    <phoneticPr fontId="5"/>
  </si>
  <si>
    <t>一般廃棄物最終処分</t>
    <phoneticPr fontId="5"/>
  </si>
  <si>
    <t>一斉清掃土砂収集運搬処理業務</t>
    <phoneticPr fontId="5"/>
  </si>
  <si>
    <t>012007006</t>
    <phoneticPr fontId="5"/>
  </si>
  <si>
    <t>012007007</t>
  </si>
  <si>
    <t>012007008</t>
    <phoneticPr fontId="5"/>
  </si>
  <si>
    <t>特別管理産業廃棄物収集・運搬</t>
    <phoneticPr fontId="5"/>
  </si>
  <si>
    <t>自動二輪車、原動機付自転車</t>
    <rPh sb="0" eb="2">
      <t>ジドウ</t>
    </rPh>
    <rPh sb="2" eb="5">
      <t>ニリンシャ</t>
    </rPh>
    <phoneticPr fontId="24"/>
  </si>
  <si>
    <t>11　その他のサービス</t>
    <phoneticPr fontId="5"/>
  </si>
  <si>
    <t>役務:11　その他のサービス</t>
    <phoneticPr fontId="5"/>
  </si>
  <si>
    <t>012010021</t>
    <phoneticPr fontId="5"/>
  </si>
  <si>
    <t>012010022</t>
  </si>
  <si>
    <t>動画撮影</t>
    <phoneticPr fontId="5"/>
  </si>
  <si>
    <t>ドローン操縦</t>
    <phoneticPr fontId="5"/>
  </si>
  <si>
    <t>012010023</t>
    <phoneticPr fontId="5"/>
  </si>
  <si>
    <t>スキャンサービス（文書・図面）</t>
    <phoneticPr fontId="5"/>
  </si>
  <si>
    <t>012010024</t>
  </si>
  <si>
    <t>スキャンサービス（3D）</t>
    <phoneticPr fontId="5"/>
  </si>
  <si>
    <t>012010025</t>
    <phoneticPr fontId="5"/>
  </si>
  <si>
    <t>012010026</t>
  </si>
  <si>
    <t>草刈り</t>
    <phoneticPr fontId="5"/>
  </si>
  <si>
    <t>樹木剪定・除草等</t>
    <phoneticPr fontId="5"/>
  </si>
  <si>
    <t>その他</t>
    <rPh sb="2" eb="3">
      <t>タ</t>
    </rPh>
    <phoneticPr fontId="24"/>
  </si>
  <si>
    <t>無人航空機（ドローンを含む）</t>
    <rPh sb="0" eb="2">
      <t>ムジン</t>
    </rPh>
    <rPh sb="2" eb="4">
      <t>コウクウ</t>
    </rPh>
    <rPh sb="4" eb="5">
      <t>キ</t>
    </rPh>
    <rPh sb="11" eb="12">
      <t>フク</t>
    </rPh>
    <phoneticPr fontId="2"/>
  </si>
  <si>
    <t>申請を希望する場合、希望欄にリストから「○」を選択してください。
「011022033 その他物品」、「012006011 その他調査」、「012010018 その他」を希望する場合は、具体的な内容欄を入力してください。
申請業種は審査基準日現在で、許可を受けているものに限ります。
営業に係る許可書等は、別途添付資料として提出してください。</t>
    <rPh sb="85" eb="87">
      <t>キボウ</t>
    </rPh>
    <rPh sb="89" eb="91">
      <t>バアイ</t>
    </rPh>
    <rPh sb="93" eb="96">
      <t>グタイテキ</t>
    </rPh>
    <rPh sb="97" eb="99">
      <t>ナイヨウ</t>
    </rPh>
    <rPh sb="99" eb="100">
      <t>ラン</t>
    </rPh>
    <rPh sb="101" eb="103">
      <t>ニュウリョク</t>
    </rPh>
    <phoneticPr fontId="5"/>
  </si>
  <si>
    <t>Ver.7.0.1</t>
    <phoneticPr fontId="5"/>
  </si>
  <si>
    <t>7.0.1</t>
  </si>
  <si>
    <t>令和7・8年度 香南市物品購入及び役務の提供に係る競争入札参加資格審査申請に必要な項目を入力してください。</t>
    <rPh sb="8" eb="11">
      <t>コウナンシ</t>
    </rPh>
    <rPh sb="11" eb="13">
      <t>ブッピン</t>
    </rPh>
    <rPh sb="13" eb="15">
      <t>コウニュウ</t>
    </rPh>
    <rPh sb="15" eb="16">
      <t>オヨ</t>
    </rPh>
    <rPh sb="17" eb="19">
      <t>エキム</t>
    </rPh>
    <rPh sb="20" eb="22">
      <t>テイキョウ</t>
    </rPh>
    <rPh sb="23" eb="24">
      <t>カカ</t>
    </rPh>
    <rPh sb="25" eb="27">
      <t>キョウソウ</t>
    </rPh>
    <rPh sb="27" eb="29">
      <t>ニュウサツ</t>
    </rPh>
    <rPh sb="29" eb="31">
      <t>サンカ</t>
    </rPh>
    <rPh sb="31" eb="33">
      <t>シカク</t>
    </rPh>
    <rPh sb="33" eb="35">
      <t>シンサ</t>
    </rPh>
    <rPh sb="35" eb="37">
      <t>シンセイ</t>
    </rPh>
    <rPh sb="38" eb="40">
      <t>ヒツヨウ</t>
    </rPh>
    <rPh sb="41" eb="43">
      <t>コウモク</t>
    </rPh>
    <rPh sb="44" eb="46">
      <t>ニュウリョク</t>
    </rPh>
    <phoneticPr fontId="5"/>
  </si>
  <si>
    <t>香南市物品購入及び役務の提供に係る競争入札参加資格審査申請書</t>
    <rPh sb="0" eb="3">
      <t>コウナンシ</t>
    </rPh>
    <phoneticPr fontId="5"/>
  </si>
  <si>
    <t>登録を希望する営業種目及び品目については、令和4年4月以降の営業実績を必ず入力してください。
営業実績のない営業種目及び品目の認定は行いません。
営業実績の相手方は官公庁に限らず、すべての発注者を対象とします。
発注者の所在地欄は、市町村名までで可。
営業種目及び品目、受注日欄はリストから選択してください。</t>
    <rPh sb="21" eb="23">
      <t>レイワ</t>
    </rPh>
    <rPh sb="24" eb="25">
      <t>ネン</t>
    </rPh>
    <rPh sb="26" eb="27">
      <t>ガツ</t>
    </rPh>
    <rPh sb="27" eb="29">
      <t>イコウ</t>
    </rPh>
    <rPh sb="37" eb="39">
      <t>ニュウリョク</t>
    </rPh>
    <rPh sb="66" eb="67">
      <t>オコナ</t>
    </rPh>
    <rPh sb="106" eb="109">
      <t>ハッチュウシャ</t>
    </rPh>
    <rPh sb="110" eb="113">
      <t>ショザイチ</t>
    </rPh>
    <rPh sb="113" eb="114">
      <t>ラン</t>
    </rPh>
    <rPh sb="130" eb="131">
      <t>オヨ</t>
    </rPh>
    <rPh sb="132" eb="134">
      <t>ヒンモク</t>
    </rPh>
    <rPh sb="135" eb="138">
      <t>ジュチュウビ</t>
    </rPh>
    <rPh sb="138" eb="139">
      <t>ラン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</si>
</sst>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 numFmtId="184" formatCode="0_);[Red]\(0\)"/>
    <numFmt numFmtId="185" formatCode="[DBNum3][$-411]0"/>
    <numFmt numFmtId="186" formatCode="&quot;Ver.&quot;@"/>
  </numFmts>
  <fonts count="26"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0"/>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u/>
      <sz val="11"/>
      <color rgb="FFFF0000"/>
      <name val="ＭＳ ゴシック"/>
      <family val="3"/>
      <charset val="128"/>
    </font>
    <font>
      <i/>
      <sz val="11"/>
      <color theme="1"/>
      <name val="ＭＳ ゴシック"/>
      <family val="3"/>
      <charset val="128"/>
    </font>
    <font>
      <sz val="11"/>
      <name val="ＭＳ ゴシック"/>
      <family val="3"/>
      <charset val="128"/>
    </font>
    <font>
      <sz val="10"/>
      <color theme="1" tint="4.9989318521683403E-2"/>
      <name val="ＭＳ ゴシック"/>
      <family val="3"/>
      <charset val="128"/>
    </font>
    <font>
      <sz val="9"/>
      <name val="ＭＳ ゴシック"/>
      <family val="3"/>
      <charset val="128"/>
    </font>
    <font>
      <b/>
      <sz val="16"/>
      <name val="ＭＳ ゴシック"/>
      <family val="3"/>
      <charset val="128"/>
    </font>
    <font>
      <sz val="10"/>
      <name val="ＭＳ ゴシック"/>
      <family val="3"/>
      <charset val="128"/>
    </font>
  </fonts>
  <fills count="8">
    <fill>
      <patternFill patternType="none"/>
    </fill>
    <fill>
      <patternFill patternType="gray125"/>
    </fill>
    <fill>
      <patternFill patternType="solid">
        <fgColor rgb="FFCCEDFC"/>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rgb="FFEEAAFC"/>
        <bgColor indexed="64"/>
      </patternFill>
    </fill>
    <fill>
      <patternFill patternType="solid">
        <fgColor rgb="FFC6E0B4"/>
        <bgColor indexed="64"/>
      </patternFill>
    </fill>
  </fills>
  <borders count="5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thin">
        <color indexed="64"/>
      </bottom>
      <diagonal/>
    </border>
    <border>
      <left/>
      <right style="hair">
        <color auto="1"/>
      </right>
      <top/>
      <bottom style="thin">
        <color indexed="64"/>
      </bottom>
      <diagonal/>
    </border>
    <border>
      <left/>
      <right/>
      <top style="hair">
        <color auto="1"/>
      </top>
      <bottom style="thin">
        <color indexed="64"/>
      </bottom>
      <diagonal/>
    </border>
    <border>
      <left/>
      <right style="hair">
        <color indexed="64"/>
      </right>
      <top/>
      <bottom/>
      <diagonal/>
    </border>
    <border>
      <left style="hair">
        <color auto="1"/>
      </left>
      <right/>
      <top style="thin">
        <color indexed="64"/>
      </top>
      <bottom/>
      <diagonal/>
    </border>
    <border>
      <left style="hair">
        <color auto="1"/>
      </left>
      <right/>
      <top style="thin">
        <color indexed="64"/>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hair">
        <color auto="1"/>
      </right>
      <top style="thin">
        <color indexed="64"/>
      </top>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hair">
        <color auto="1"/>
      </left>
      <right style="hair">
        <color auto="1"/>
      </right>
      <top style="thin">
        <color indexed="64"/>
      </top>
      <bottom/>
      <diagonal/>
    </border>
    <border>
      <left style="hair">
        <color auto="1"/>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style="hair">
        <color auto="1"/>
      </right>
      <top/>
      <bottom style="hair">
        <color auto="1"/>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auto="1"/>
      </right>
      <top style="thin">
        <color indexed="64"/>
      </top>
      <bottom style="hair">
        <color auto="1"/>
      </bottom>
      <diagonal/>
    </border>
    <border>
      <left style="thin">
        <color indexed="64"/>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style="hair">
        <color auto="1"/>
      </bottom>
      <diagonal/>
    </border>
    <border>
      <left style="hair">
        <color indexed="64"/>
      </left>
      <right/>
      <top/>
      <bottom style="thin">
        <color indexed="64"/>
      </bottom>
      <diagonal/>
    </border>
    <border>
      <left style="hair">
        <color auto="1"/>
      </left>
      <right style="hair">
        <color auto="1"/>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auto="1"/>
      </bottom>
      <diagonal/>
    </border>
  </borders>
  <cellStyleXfs count="18">
    <xf numFmtId="0" fontId="0" fillId="0" borderId="0">
      <alignment vertical="center"/>
    </xf>
    <xf numFmtId="0" fontId="3" fillId="0" borderId="0">
      <alignment vertical="center"/>
    </xf>
    <xf numFmtId="0" fontId="7" fillId="0" borderId="0">
      <alignment vertical="center"/>
    </xf>
    <xf numFmtId="0" fontId="10" fillId="0" borderId="0">
      <alignment vertical="center"/>
    </xf>
    <xf numFmtId="38" fontId="11" fillId="0" borderId="0" applyFont="0" applyFill="0" applyBorder="0" applyAlignment="0" applyProtection="0">
      <alignment vertical="center"/>
    </xf>
    <xf numFmtId="0" fontId="1" fillId="0" borderId="0">
      <alignment vertical="center"/>
    </xf>
    <xf numFmtId="0" fontId="3" fillId="0" borderId="0">
      <alignment vertical="center"/>
    </xf>
    <xf numFmtId="38" fontId="12"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xf numFmtId="0" fontId="7" fillId="0" borderId="0">
      <alignment vertical="center"/>
    </xf>
    <xf numFmtId="0" fontId="3" fillId="0" borderId="0">
      <alignment vertical="center"/>
    </xf>
    <xf numFmtId="38" fontId="12"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22">
    <xf numFmtId="0" fontId="0" fillId="0" borderId="0" xfId="0">
      <alignment vertical="center"/>
    </xf>
    <xf numFmtId="38" fontId="21" fillId="2" borderId="35" xfId="0" applyNumberFormat="1" applyFont="1" applyFill="1" applyBorder="1" applyAlignment="1" applyProtection="1">
      <alignment horizontal="right" vertical="center"/>
      <protection locked="0"/>
    </xf>
    <xf numFmtId="38" fontId="21" fillId="2" borderId="19" xfId="0" applyNumberFormat="1" applyFont="1" applyFill="1" applyBorder="1" applyAlignment="1" applyProtection="1">
      <alignment horizontal="right" vertical="center"/>
      <protection locked="0"/>
    </xf>
    <xf numFmtId="49" fontId="21" fillId="2" borderId="21" xfId="0" applyNumberFormat="1" applyFont="1" applyFill="1" applyBorder="1" applyAlignment="1" applyProtection="1">
      <alignment horizontal="left" vertical="center"/>
      <protection locked="0"/>
    </xf>
    <xf numFmtId="49" fontId="21" fillId="2" borderId="26" xfId="0" applyNumberFormat="1" applyFont="1" applyFill="1" applyBorder="1" applyAlignment="1" applyProtection="1">
      <alignment horizontal="left" vertical="center"/>
      <protection locked="0"/>
    </xf>
    <xf numFmtId="49" fontId="21" fillId="2" borderId="40" xfId="0" applyNumberFormat="1" applyFont="1" applyFill="1" applyBorder="1" applyAlignment="1" applyProtection="1">
      <alignment horizontal="left" vertical="center"/>
      <protection locked="0"/>
    </xf>
    <xf numFmtId="49" fontId="21" fillId="2" borderId="3"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left" vertical="center"/>
      <protection locked="0"/>
    </xf>
    <xf numFmtId="14" fontId="21" fillId="2" borderId="40" xfId="0" applyNumberFormat="1" applyFont="1" applyFill="1" applyBorder="1" applyAlignment="1" applyProtection="1">
      <alignment horizontal="left" vertical="center"/>
      <protection locked="0"/>
    </xf>
    <xf numFmtId="49" fontId="21" fillId="2" borderId="40" xfId="0" applyNumberFormat="1" applyFont="1" applyFill="1" applyBorder="1" applyAlignment="1" applyProtection="1">
      <alignment horizontal="left" vertical="center" shrinkToFit="1"/>
      <protection locked="0"/>
    </xf>
    <xf numFmtId="49" fontId="21" fillId="2" borderId="41" xfId="0" applyNumberFormat="1" applyFont="1" applyFill="1" applyBorder="1" applyAlignment="1" applyProtection="1">
      <alignment horizontal="left" vertical="center"/>
      <protection locked="0"/>
    </xf>
    <xf numFmtId="14" fontId="21" fillId="2" borderId="41" xfId="0" applyNumberFormat="1" applyFont="1" applyFill="1" applyBorder="1" applyAlignment="1" applyProtection="1">
      <alignment horizontal="left" vertical="center"/>
      <protection locked="0"/>
    </xf>
    <xf numFmtId="49" fontId="21" fillId="2" borderId="41" xfId="0" applyNumberFormat="1" applyFont="1" applyFill="1" applyBorder="1" applyAlignment="1" applyProtection="1">
      <alignment horizontal="left" vertical="center" shrinkToFit="1"/>
      <protection locked="0"/>
    </xf>
    <xf numFmtId="49" fontId="21" fillId="2" borderId="42" xfId="0" applyNumberFormat="1" applyFont="1" applyFill="1" applyBorder="1" applyAlignment="1" applyProtection="1">
      <alignment horizontal="left" vertical="center"/>
      <protection locked="0"/>
    </xf>
    <xf numFmtId="14" fontId="21" fillId="2" borderId="42" xfId="0" applyNumberFormat="1" applyFont="1" applyFill="1" applyBorder="1" applyAlignment="1" applyProtection="1">
      <alignment horizontal="left" vertical="center"/>
      <protection locked="0"/>
    </xf>
    <xf numFmtId="49" fontId="21" fillId="2" borderId="42" xfId="0" applyNumberFormat="1" applyFont="1" applyFill="1" applyBorder="1" applyAlignment="1" applyProtection="1">
      <alignment horizontal="left" vertical="center" shrinkToFit="1"/>
      <protection locked="0"/>
    </xf>
    <xf numFmtId="49" fontId="21" fillId="2" borderId="35" xfId="0" applyNumberFormat="1" applyFont="1" applyFill="1" applyBorder="1" applyAlignment="1" applyProtection="1">
      <alignment horizontal="left" vertical="center"/>
      <protection locked="0"/>
    </xf>
    <xf numFmtId="49" fontId="21" fillId="2" borderId="9" xfId="0" applyNumberFormat="1" applyFont="1" applyFill="1" applyBorder="1" applyAlignment="1" applyProtection="1">
      <alignment horizontal="left" vertical="center"/>
      <protection locked="0"/>
    </xf>
    <xf numFmtId="49" fontId="21" fillId="2" borderId="44" xfId="0" applyNumberFormat="1" applyFont="1" applyFill="1" applyBorder="1" applyAlignment="1" applyProtection="1">
      <alignment horizontal="left" vertical="center"/>
      <protection locked="0"/>
    </xf>
    <xf numFmtId="49" fontId="21" fillId="2" borderId="25" xfId="0" applyNumberFormat="1" applyFont="1" applyFill="1" applyBorder="1" applyAlignment="1" applyProtection="1">
      <alignment horizontal="left" vertical="center"/>
      <protection locked="0"/>
    </xf>
    <xf numFmtId="0" fontId="21" fillId="2" borderId="27" xfId="0" applyFont="1" applyFill="1" applyBorder="1" applyAlignment="1" applyProtection="1">
      <alignment horizontal="left" vertical="center"/>
      <protection locked="0"/>
    </xf>
    <xf numFmtId="49" fontId="21" fillId="2" borderId="37" xfId="0" applyNumberFormat="1" applyFont="1" applyFill="1" applyBorder="1" applyAlignment="1" applyProtection="1">
      <alignment horizontal="left" vertical="center"/>
      <protection locked="0"/>
    </xf>
    <xf numFmtId="0" fontId="21" fillId="2" borderId="48" xfId="0" applyFont="1" applyFill="1" applyBorder="1" applyAlignment="1" applyProtection="1">
      <alignment horizontal="left" vertical="center"/>
      <protection locked="0"/>
    </xf>
    <xf numFmtId="49" fontId="21" fillId="2" borderId="24" xfId="0" applyNumberFormat="1" applyFont="1" applyFill="1" applyBorder="1" applyAlignment="1" applyProtection="1">
      <alignment horizontal="left" vertical="center"/>
      <protection locked="0"/>
    </xf>
    <xf numFmtId="0" fontId="21" fillId="2" borderId="47" xfId="0" applyFont="1" applyFill="1" applyBorder="1" applyAlignment="1" applyProtection="1">
      <alignment horizontal="left" vertical="center"/>
      <protection locked="0"/>
    </xf>
    <xf numFmtId="49" fontId="21" fillId="2" borderId="16" xfId="0" applyNumberFormat="1" applyFont="1" applyFill="1" applyBorder="1" applyAlignment="1" applyProtection="1">
      <alignment horizontal="left" vertical="center" wrapText="1"/>
      <protection locked="0"/>
    </xf>
    <xf numFmtId="49" fontId="21" fillId="2" borderId="26" xfId="0" applyNumberFormat="1" applyFont="1" applyFill="1" applyBorder="1" applyAlignment="1" applyProtection="1">
      <alignment horizontal="left" vertical="center" wrapText="1"/>
      <protection locked="0"/>
    </xf>
    <xf numFmtId="49" fontId="21" fillId="2" borderId="43" xfId="0" applyNumberFormat="1" applyFont="1" applyFill="1" applyBorder="1" applyAlignment="1" applyProtection="1">
      <alignment horizontal="left" vertical="center" wrapText="1"/>
      <protection locked="0"/>
    </xf>
    <xf numFmtId="49" fontId="21" fillId="2" borderId="25" xfId="0" applyNumberFormat="1" applyFont="1" applyFill="1" applyBorder="1" applyAlignment="1" applyProtection="1">
      <alignment horizontal="left" vertical="center" wrapText="1"/>
      <protection locked="0"/>
    </xf>
    <xf numFmtId="49" fontId="21" fillId="2" borderId="25" xfId="0" applyNumberFormat="1" applyFont="1" applyFill="1" applyBorder="1" applyAlignment="1" applyProtection="1">
      <alignment horizontal="center" vertical="center"/>
      <protection locked="0"/>
    </xf>
    <xf numFmtId="49" fontId="21" fillId="2" borderId="43" xfId="0" applyNumberFormat="1" applyFont="1" applyFill="1" applyBorder="1" applyAlignment="1" applyProtection="1">
      <alignment horizontal="center" vertical="center"/>
      <protection locked="0"/>
    </xf>
    <xf numFmtId="0" fontId="21" fillId="2" borderId="43" xfId="0" applyFont="1" applyFill="1" applyBorder="1" applyAlignment="1" applyProtection="1">
      <alignment horizontal="center" vertical="center"/>
      <protection locked="0"/>
    </xf>
    <xf numFmtId="49" fontId="21" fillId="2" borderId="24" xfId="0" applyNumberFormat="1" applyFont="1" applyFill="1" applyBorder="1" applyAlignment="1" applyProtection="1">
      <alignment horizontal="center" vertical="center"/>
      <protection locked="0"/>
    </xf>
    <xf numFmtId="0" fontId="21" fillId="2" borderId="38" xfId="0" applyFont="1" applyFill="1" applyBorder="1" applyAlignment="1" applyProtection="1">
      <alignment horizontal="center" vertical="center"/>
      <protection locked="0"/>
    </xf>
    <xf numFmtId="49" fontId="21" fillId="2" borderId="37" xfId="0" applyNumberFormat="1" applyFont="1" applyFill="1" applyBorder="1" applyAlignment="1" applyProtection="1">
      <alignment horizontal="center" vertical="center"/>
      <protection locked="0"/>
    </xf>
    <xf numFmtId="0" fontId="21" fillId="2" borderId="36" xfId="0" applyFont="1" applyFill="1" applyBorder="1" applyAlignment="1" applyProtection="1">
      <alignment horizontal="center" vertical="center"/>
      <protection locked="0"/>
    </xf>
    <xf numFmtId="49" fontId="21" fillId="2" borderId="36" xfId="0" applyNumberFormat="1" applyFont="1" applyFill="1" applyBorder="1" applyAlignment="1" applyProtection="1">
      <alignment horizontal="center" vertical="center"/>
      <protection locked="0"/>
    </xf>
    <xf numFmtId="49" fontId="21" fillId="2" borderId="38" xfId="0" applyNumberFormat="1" applyFont="1" applyFill="1" applyBorder="1" applyAlignment="1" applyProtection="1">
      <alignment horizontal="center" vertical="center"/>
      <protection locked="0"/>
    </xf>
    <xf numFmtId="49" fontId="21" fillId="2" borderId="13" xfId="0" applyNumberFormat="1"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49" fontId="21" fillId="2" borderId="0" xfId="0" applyNumberFormat="1" applyFont="1" applyFill="1" applyAlignment="1" applyProtection="1">
      <alignment horizontal="left" vertical="center"/>
      <protection locked="0"/>
    </xf>
    <xf numFmtId="177" fontId="21" fillId="2" borderId="0" xfId="0" applyNumberFormat="1" applyFont="1" applyFill="1" applyAlignment="1" applyProtection="1">
      <alignment horizontal="left" vertical="center"/>
      <protection locked="0"/>
    </xf>
    <xf numFmtId="183" fontId="21" fillId="2" borderId="0" xfId="0" applyNumberFormat="1" applyFont="1" applyFill="1" applyAlignment="1" applyProtection="1">
      <alignment horizontal="left" vertical="center"/>
      <protection locked="0"/>
    </xf>
    <xf numFmtId="181" fontId="21" fillId="2" borderId="0" xfId="0" applyNumberFormat="1" applyFont="1" applyFill="1" applyAlignment="1" applyProtection="1">
      <alignment horizontal="left" vertical="center"/>
      <protection locked="0"/>
    </xf>
    <xf numFmtId="38" fontId="21" fillId="2" borderId="10" xfId="1" applyNumberFormat="1" applyFont="1" applyFill="1" applyBorder="1" applyAlignment="1" applyProtection="1">
      <alignment horizontal="right" vertical="center"/>
      <protection locked="0"/>
    </xf>
    <xf numFmtId="178" fontId="21" fillId="2" borderId="11" xfId="1" applyNumberFormat="1" applyFont="1" applyFill="1" applyBorder="1" applyAlignment="1" applyProtection="1">
      <alignment horizontal="right" vertical="center"/>
      <protection locked="0"/>
    </xf>
    <xf numFmtId="38" fontId="21" fillId="2" borderId="14" xfId="1" applyNumberFormat="1" applyFont="1" applyFill="1" applyBorder="1" applyAlignment="1" applyProtection="1">
      <alignment horizontal="right" vertical="center"/>
      <protection locked="0"/>
    </xf>
    <xf numFmtId="38" fontId="21" fillId="2" borderId="11" xfId="1" applyNumberFormat="1" applyFont="1" applyFill="1" applyBorder="1" applyAlignment="1" applyProtection="1">
      <alignment horizontal="right" vertical="center"/>
      <protection locked="0"/>
    </xf>
    <xf numFmtId="178" fontId="21" fillId="2" borderId="14" xfId="1" applyNumberFormat="1" applyFont="1" applyFill="1" applyBorder="1" applyAlignment="1" applyProtection="1">
      <alignment horizontal="right" vertical="center"/>
      <protection locked="0"/>
    </xf>
    <xf numFmtId="38" fontId="21" fillId="2" borderId="0" xfId="0" applyNumberFormat="1" applyFont="1" applyFill="1" applyAlignment="1" applyProtection="1">
      <alignment horizontal="right" vertical="center"/>
      <protection locked="0"/>
    </xf>
    <xf numFmtId="178" fontId="21" fillId="2" borderId="0" xfId="0" applyNumberFormat="1" applyFont="1" applyFill="1" applyAlignment="1" applyProtection="1">
      <alignment horizontal="right" vertical="center"/>
      <protection locked="0"/>
    </xf>
    <xf numFmtId="0" fontId="21" fillId="2" borderId="0" xfId="0" applyFont="1" applyFill="1" applyAlignment="1" applyProtection="1">
      <alignment horizontal="left" vertical="center"/>
      <protection locked="0"/>
    </xf>
    <xf numFmtId="49" fontId="21" fillId="2" borderId="0" xfId="0" applyNumberFormat="1" applyFont="1" applyFill="1" applyAlignment="1" applyProtection="1">
      <alignment horizontal="left" vertical="center" shrinkToFit="1"/>
      <protection locked="0"/>
    </xf>
    <xf numFmtId="182" fontId="21" fillId="2" borderId="0" xfId="0" applyNumberFormat="1" applyFont="1" applyFill="1" applyAlignment="1" applyProtection="1">
      <alignment horizontal="right" vertical="center"/>
      <protection locked="0"/>
    </xf>
    <xf numFmtId="14" fontId="21" fillId="2" borderId="0" xfId="0" applyNumberFormat="1" applyFont="1" applyFill="1" applyAlignment="1" applyProtection="1">
      <alignment horizontal="left" vertical="center"/>
      <protection locked="0"/>
    </xf>
    <xf numFmtId="49" fontId="21" fillId="2" borderId="16" xfId="0" applyNumberFormat="1" applyFont="1" applyFill="1" applyBorder="1" applyAlignment="1" applyProtection="1">
      <alignment horizontal="left" vertical="center"/>
      <protection locked="0"/>
    </xf>
    <xf numFmtId="49" fontId="21" fillId="2" borderId="26" xfId="0" applyNumberFormat="1" applyFont="1" applyFill="1" applyBorder="1" applyAlignment="1" applyProtection="1">
      <alignment horizontal="left" vertical="center"/>
      <protection locked="0"/>
    </xf>
    <xf numFmtId="49" fontId="21" fillId="2" borderId="27" xfId="0" applyNumberFormat="1" applyFont="1" applyFill="1" applyBorder="1" applyAlignment="1" applyProtection="1">
      <alignment horizontal="left" vertical="center"/>
      <protection locked="0"/>
    </xf>
    <xf numFmtId="49" fontId="21" fillId="2" borderId="49" xfId="0" applyNumberFormat="1" applyFont="1" applyFill="1" applyBorder="1" applyAlignment="1" applyProtection="1">
      <alignment horizontal="left" vertical="center"/>
      <protection locked="0"/>
    </xf>
    <xf numFmtId="49" fontId="21" fillId="2" borderId="46" xfId="0" applyNumberFormat="1" applyFont="1" applyFill="1" applyBorder="1" applyAlignment="1" applyProtection="1">
      <alignment horizontal="left" vertical="center"/>
      <protection locked="0"/>
    </xf>
    <xf numFmtId="49" fontId="21" fillId="2" borderId="47" xfId="0" applyNumberFormat="1" applyFont="1" applyFill="1" applyBorder="1" applyAlignment="1" applyProtection="1">
      <alignment horizontal="left" vertical="center"/>
      <protection locked="0"/>
    </xf>
    <xf numFmtId="49" fontId="21" fillId="2" borderId="37" xfId="0" applyNumberFormat="1" applyFont="1" applyFill="1" applyBorder="1" applyAlignment="1" applyProtection="1">
      <alignment horizontal="left" vertical="center" wrapText="1"/>
      <protection locked="0"/>
    </xf>
    <xf numFmtId="49" fontId="21" fillId="2" borderId="21" xfId="0" applyNumberFormat="1" applyFont="1" applyFill="1" applyBorder="1" applyAlignment="1" applyProtection="1">
      <alignment horizontal="left" vertical="center" wrapText="1"/>
      <protection locked="0"/>
    </xf>
    <xf numFmtId="49" fontId="21" fillId="2" borderId="36" xfId="0" applyNumberFormat="1" applyFont="1" applyFill="1" applyBorder="1" applyAlignment="1" applyProtection="1">
      <alignment horizontal="left" vertical="center" wrapText="1"/>
      <protection locked="0"/>
    </xf>
    <xf numFmtId="49" fontId="21" fillId="2" borderId="17" xfId="0" applyNumberFormat="1" applyFont="1" applyFill="1" applyBorder="1" applyAlignment="1" applyProtection="1">
      <alignment horizontal="left" vertical="center"/>
      <protection locked="0"/>
    </xf>
    <xf numFmtId="49" fontId="21" fillId="2" borderId="21" xfId="0" applyNumberFormat="1" applyFont="1" applyFill="1" applyBorder="1" applyAlignment="1" applyProtection="1">
      <alignment horizontal="left" vertical="center"/>
      <protection locked="0"/>
    </xf>
    <xf numFmtId="49" fontId="21" fillId="2" borderId="48" xfId="0" applyNumberFormat="1" applyFont="1" applyFill="1" applyBorder="1" applyAlignment="1" applyProtection="1">
      <alignment horizontal="left" vertical="center"/>
      <protection locked="0"/>
    </xf>
    <xf numFmtId="49" fontId="21" fillId="2" borderId="37" xfId="2" applyNumberFormat="1" applyFont="1" applyFill="1" applyBorder="1" applyAlignment="1" applyProtection="1">
      <alignment horizontal="left" vertical="center"/>
      <protection locked="0"/>
    </xf>
    <xf numFmtId="49" fontId="21" fillId="2" borderId="21" xfId="2" applyNumberFormat="1" applyFont="1" applyFill="1" applyBorder="1" applyAlignment="1" applyProtection="1">
      <alignment horizontal="left" vertical="center"/>
      <protection locked="0"/>
    </xf>
    <xf numFmtId="49" fontId="21" fillId="2" borderId="48" xfId="2" applyNumberFormat="1" applyFont="1" applyFill="1" applyBorder="1" applyAlignment="1" applyProtection="1">
      <alignment horizontal="left" vertical="center"/>
      <protection locked="0"/>
    </xf>
    <xf numFmtId="49" fontId="21" fillId="2" borderId="24" xfId="0" applyNumberFormat="1" applyFont="1" applyFill="1" applyBorder="1" applyAlignment="1" applyProtection="1">
      <alignment horizontal="left" vertical="center" wrapText="1"/>
      <protection locked="0"/>
    </xf>
    <xf numFmtId="49" fontId="21" fillId="2" borderId="46" xfId="0" applyNumberFormat="1" applyFont="1" applyFill="1" applyBorder="1" applyAlignment="1" applyProtection="1">
      <alignment horizontal="left" vertical="center" wrapText="1"/>
      <protection locked="0"/>
    </xf>
    <xf numFmtId="49" fontId="21" fillId="2" borderId="38" xfId="0" applyNumberFormat="1" applyFont="1" applyFill="1" applyBorder="1" applyAlignment="1" applyProtection="1">
      <alignment horizontal="left" vertical="center" wrapText="1"/>
      <protection locked="0"/>
    </xf>
    <xf numFmtId="49" fontId="21" fillId="2" borderId="49" xfId="0" applyNumberFormat="1" applyFont="1" applyFill="1" applyBorder="1" applyAlignment="1" applyProtection="1">
      <alignment horizontal="left" vertical="center" wrapText="1"/>
      <protection locked="0"/>
    </xf>
    <xf numFmtId="49" fontId="21" fillId="2" borderId="17" xfId="0" applyNumberFormat="1" applyFont="1" applyFill="1" applyBorder="1" applyAlignment="1" applyProtection="1">
      <alignment horizontal="left" vertical="center" wrapText="1"/>
      <protection locked="0"/>
    </xf>
    <xf numFmtId="0" fontId="4" fillId="0" borderId="0" xfId="6" applyFont="1" applyProtection="1">
      <alignment vertical="center"/>
    </xf>
    <xf numFmtId="0" fontId="8" fillId="0" borderId="0" xfId="2" applyFont="1" applyProtection="1">
      <alignment vertical="center"/>
    </xf>
    <xf numFmtId="14" fontId="8" fillId="0" borderId="0" xfId="2" applyNumberFormat="1" applyFont="1" applyProtection="1">
      <alignment vertical="center"/>
    </xf>
    <xf numFmtId="186" fontId="7" fillId="0" borderId="0" xfId="1" applyNumberFormat="1" applyFont="1" applyAlignment="1" applyProtection="1">
      <alignment horizontal="right" vertical="top"/>
    </xf>
    <xf numFmtId="0" fontId="4" fillId="0" borderId="0" xfId="2" applyFont="1" applyProtection="1">
      <alignment vertical="center"/>
    </xf>
    <xf numFmtId="0" fontId="14" fillId="0" borderId="0" xfId="2" applyFont="1" applyProtection="1">
      <alignment vertical="center"/>
    </xf>
    <xf numFmtId="179" fontId="4" fillId="0" borderId="0" xfId="1" applyNumberFormat="1" applyFont="1" applyAlignment="1" applyProtection="1">
      <alignment vertical="top"/>
    </xf>
    <xf numFmtId="0" fontId="4" fillId="0" borderId="0" xfId="1" applyFont="1" applyProtection="1">
      <alignment vertical="center"/>
    </xf>
    <xf numFmtId="0" fontId="21" fillId="0" borderId="3" xfId="2" applyFont="1" applyBorder="1" applyProtection="1">
      <alignment vertical="center"/>
    </xf>
    <xf numFmtId="0" fontId="21" fillId="0" borderId="4" xfId="2" applyFont="1" applyBorder="1" applyProtection="1">
      <alignment vertical="center"/>
    </xf>
    <xf numFmtId="0" fontId="21" fillId="0" borderId="6" xfId="2" applyFont="1" applyBorder="1" applyProtection="1">
      <alignment vertical="center"/>
    </xf>
    <xf numFmtId="49" fontId="4" fillId="0" borderId="0" xfId="1" applyNumberFormat="1" applyFont="1" applyProtection="1">
      <alignment vertical="center"/>
    </xf>
    <xf numFmtId="0" fontId="21" fillId="0" borderId="7" xfId="2" applyFont="1" applyBorder="1" applyProtection="1">
      <alignment vertical="center"/>
    </xf>
    <xf numFmtId="0" fontId="21" fillId="0" borderId="0" xfId="2" applyFont="1" applyProtection="1">
      <alignment vertical="center"/>
    </xf>
    <xf numFmtId="0" fontId="21" fillId="0" borderId="8" xfId="2" applyFont="1" applyBorder="1" applyProtection="1">
      <alignment vertical="center"/>
    </xf>
    <xf numFmtId="0" fontId="21" fillId="0" borderId="5" xfId="2" applyFont="1" applyBorder="1" applyProtection="1">
      <alignment vertical="center"/>
    </xf>
    <xf numFmtId="0" fontId="21" fillId="0" borderId="1" xfId="2" applyFont="1" applyBorder="1" applyProtection="1">
      <alignment vertical="center"/>
    </xf>
    <xf numFmtId="0" fontId="21" fillId="0" borderId="2" xfId="2" applyFont="1" applyBorder="1" applyProtection="1">
      <alignment vertical="center"/>
    </xf>
    <xf numFmtId="0" fontId="19" fillId="0" borderId="0" xfId="2" applyFont="1" applyAlignment="1" applyProtection="1">
      <alignment vertical="distributed"/>
    </xf>
    <xf numFmtId="0" fontId="15" fillId="0" borderId="0" xfId="2" applyFont="1" applyAlignment="1" applyProtection="1">
      <alignment vertical="distributed"/>
    </xf>
    <xf numFmtId="0" fontId="16" fillId="0" borderId="3" xfId="0" applyFont="1" applyBorder="1" applyAlignment="1" applyProtection="1">
      <alignment horizontal="left" vertical="center" indent="1"/>
    </xf>
    <xf numFmtId="0" fontId="16" fillId="0" borderId="4" xfId="0" applyFont="1" applyBorder="1" applyAlignment="1" applyProtection="1">
      <alignment horizontal="left" vertical="center" indent="1"/>
    </xf>
    <xf numFmtId="0" fontId="16" fillId="0" borderId="6" xfId="0" applyFont="1" applyBorder="1" applyAlignment="1" applyProtection="1">
      <alignment horizontal="left" vertical="center" indent="1"/>
    </xf>
    <xf numFmtId="0" fontId="16" fillId="0" borderId="7" xfId="0" applyFont="1" applyBorder="1" applyProtection="1">
      <alignment vertical="center"/>
    </xf>
    <xf numFmtId="0" fontId="16" fillId="0" borderId="0" xfId="0" applyFont="1" applyProtection="1">
      <alignment vertical="center"/>
    </xf>
    <xf numFmtId="0" fontId="16" fillId="0" borderId="0" xfId="0" applyFont="1" applyProtection="1">
      <alignment vertical="center"/>
    </xf>
    <xf numFmtId="0" fontId="4" fillId="0" borderId="4" xfId="0" applyFont="1" applyBorder="1" applyProtection="1">
      <alignment vertical="center"/>
    </xf>
    <xf numFmtId="0" fontId="4" fillId="0" borderId="6" xfId="0" applyFont="1" applyBorder="1" applyProtection="1">
      <alignment vertical="center"/>
    </xf>
    <xf numFmtId="0" fontId="4" fillId="0" borderId="0" xfId="0" applyFont="1" applyProtection="1">
      <alignment vertical="center"/>
    </xf>
    <xf numFmtId="0" fontId="4" fillId="0" borderId="8" xfId="0" applyFont="1" applyBorder="1" applyProtection="1">
      <alignment vertical="center"/>
    </xf>
    <xf numFmtId="180" fontId="4" fillId="0" borderId="7" xfId="0" applyNumberFormat="1" applyFont="1" applyBorder="1" applyProtection="1">
      <alignment vertical="center"/>
    </xf>
    <xf numFmtId="180" fontId="4" fillId="0" borderId="0" xfId="0" applyNumberFormat="1" applyFo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horizontal="left" vertical="center"/>
    </xf>
    <xf numFmtId="0" fontId="17" fillId="0" borderId="0" xfId="0" applyFont="1" applyAlignment="1" applyProtection="1">
      <alignment horizontal="right" vertical="top"/>
    </xf>
    <xf numFmtId="0" fontId="22" fillId="0" borderId="0" xfId="0" applyFont="1" applyAlignment="1" applyProtection="1">
      <alignment vertical="top"/>
    </xf>
    <xf numFmtId="0" fontId="4" fillId="0" borderId="7" xfId="0" applyFont="1" applyBorder="1" applyProtection="1">
      <alignment vertical="center"/>
    </xf>
    <xf numFmtId="0" fontId="15" fillId="0" borderId="8" xfId="0" applyFont="1" applyBorder="1" applyAlignment="1" applyProtection="1">
      <alignment vertical="top"/>
    </xf>
    <xf numFmtId="0" fontId="22" fillId="0" borderId="0" xfId="0" quotePrefix="1" applyFont="1" applyAlignment="1" applyProtection="1">
      <alignment vertical="top" wrapText="1"/>
    </xf>
    <xf numFmtId="49" fontId="4" fillId="0" borderId="0" xfId="0" applyNumberFormat="1" applyFont="1" applyProtection="1">
      <alignment vertical="center"/>
    </xf>
    <xf numFmtId="0" fontId="4" fillId="0" borderId="8" xfId="2" applyFont="1" applyBorder="1" applyProtection="1">
      <alignment vertical="center"/>
    </xf>
    <xf numFmtId="49" fontId="17" fillId="0" borderId="0" xfId="0" applyNumberFormat="1" applyFont="1" applyAlignment="1" applyProtection="1">
      <alignment horizontal="right" vertical="top"/>
    </xf>
    <xf numFmtId="0" fontId="4" fillId="0" borderId="5" xfId="0" applyFont="1" applyBorder="1" applyProtection="1">
      <alignment vertical="center"/>
    </xf>
    <xf numFmtId="0" fontId="4" fillId="0" borderId="1" xfId="0" applyFont="1" applyBorder="1" applyProtection="1">
      <alignment vertical="center"/>
    </xf>
    <xf numFmtId="0" fontId="15" fillId="0" borderId="1" xfId="0" applyFont="1" applyBorder="1" applyAlignment="1" applyProtection="1">
      <alignment vertical="top"/>
    </xf>
    <xf numFmtId="0" fontId="4" fillId="0" borderId="2" xfId="0" applyFont="1" applyBorder="1" applyProtection="1">
      <alignment vertical="center"/>
    </xf>
    <xf numFmtId="0" fontId="15" fillId="0" borderId="0" xfId="0" applyFont="1" applyAlignment="1" applyProtection="1">
      <alignment vertical="top"/>
    </xf>
    <xf numFmtId="49" fontId="15" fillId="0" borderId="0" xfId="0" applyNumberFormat="1" applyFont="1" applyAlignment="1" applyProtection="1">
      <alignment vertical="top"/>
    </xf>
    <xf numFmtId="0" fontId="4" fillId="0" borderId="5" xfId="2" applyFont="1" applyBorder="1" applyProtection="1">
      <alignment vertical="center"/>
    </xf>
    <xf numFmtId="0" fontId="4" fillId="0" borderId="1" xfId="2" applyFont="1" applyBorder="1" applyProtection="1">
      <alignment vertical="center"/>
    </xf>
    <xf numFmtId="0" fontId="16" fillId="0" borderId="7" xfId="0" applyFont="1" applyBorder="1" applyAlignment="1" applyProtection="1">
      <alignment horizontal="left" vertical="center" indent="1"/>
    </xf>
    <xf numFmtId="0" fontId="16" fillId="0" borderId="0" xfId="0" applyFont="1" applyAlignment="1" applyProtection="1">
      <alignment horizontal="left" vertical="center" indent="1"/>
    </xf>
    <xf numFmtId="0" fontId="4" fillId="0" borderId="6" xfId="2" applyFont="1" applyBorder="1" applyProtection="1">
      <alignment vertical="center"/>
    </xf>
    <xf numFmtId="0" fontId="17" fillId="0" borderId="0" xfId="0" applyFont="1" applyAlignment="1" applyProtection="1">
      <alignment horizontal="left" vertical="center" wrapText="1" shrinkToFit="1"/>
    </xf>
    <xf numFmtId="0" fontId="4" fillId="0" borderId="0" xfId="0" applyFont="1" applyProtection="1">
      <alignment vertical="center"/>
    </xf>
    <xf numFmtId="0" fontId="17" fillId="0" borderId="0" xfId="0" applyFont="1" applyAlignment="1" applyProtection="1">
      <alignment vertical="top"/>
    </xf>
    <xf numFmtId="0" fontId="17" fillId="0" borderId="0" xfId="0" applyFont="1" applyAlignment="1" applyProtection="1">
      <alignment horizontal="left" vertical="top"/>
    </xf>
    <xf numFmtId="0" fontId="4" fillId="0" borderId="0" xfId="2" applyFont="1" applyProtection="1">
      <alignment vertical="center"/>
    </xf>
    <xf numFmtId="0" fontId="22" fillId="0" borderId="0" xfId="0" applyFont="1" applyAlignment="1" applyProtection="1">
      <alignment vertical="top" wrapText="1"/>
    </xf>
    <xf numFmtId="0" fontId="20" fillId="0" borderId="0" xfId="1" applyFont="1" applyProtection="1">
      <alignment vertical="center"/>
    </xf>
    <xf numFmtId="0" fontId="20" fillId="0" borderId="7" xfId="0" applyFont="1" applyBorder="1" applyProtection="1">
      <alignment vertical="center"/>
    </xf>
    <xf numFmtId="0" fontId="20" fillId="0" borderId="0" xfId="0" applyFont="1" applyProtection="1">
      <alignment vertical="center"/>
    </xf>
    <xf numFmtId="0" fontId="20" fillId="0" borderId="0" xfId="0" applyFont="1" applyProtection="1">
      <alignment vertical="center"/>
    </xf>
    <xf numFmtId="0" fontId="20" fillId="0" borderId="8" xfId="0" applyFont="1" applyBorder="1" applyProtection="1">
      <alignment vertical="center"/>
    </xf>
    <xf numFmtId="0" fontId="20" fillId="0" borderId="0" xfId="2" applyFont="1" applyProtection="1">
      <alignment vertical="center"/>
    </xf>
    <xf numFmtId="0" fontId="22" fillId="0" borderId="0" xfId="0" quotePrefix="1" applyFont="1" applyAlignment="1" applyProtection="1">
      <alignment vertical="top"/>
    </xf>
    <xf numFmtId="0" fontId="4" fillId="0" borderId="1" xfId="0" applyFont="1" applyBorder="1" applyProtection="1">
      <alignment vertical="center"/>
    </xf>
    <xf numFmtId="49" fontId="15" fillId="0" borderId="1" xfId="0" applyNumberFormat="1" applyFont="1" applyBorder="1" applyAlignment="1" applyProtection="1">
      <alignment vertical="top"/>
    </xf>
    <xf numFmtId="0" fontId="18" fillId="0" borderId="7" xfId="0" applyFont="1" applyBorder="1" applyProtection="1">
      <alignment vertical="center"/>
    </xf>
    <xf numFmtId="0" fontId="18" fillId="0" borderId="0" xfId="0" applyFont="1" applyProtection="1">
      <alignment vertical="center"/>
    </xf>
    <xf numFmtId="49" fontId="4" fillId="0" borderId="4" xfId="0" applyNumberFormat="1" applyFont="1" applyBorder="1" applyProtection="1">
      <alignment vertical="center"/>
    </xf>
    <xf numFmtId="0" fontId="22" fillId="0" borderId="0" xfId="0" applyFont="1" applyAlignment="1" applyProtection="1">
      <alignment horizontal="left" vertical="center" wrapText="1"/>
    </xf>
    <xf numFmtId="181" fontId="15" fillId="0" borderId="1" xfId="0" applyNumberFormat="1" applyFont="1" applyBorder="1" applyAlignment="1" applyProtection="1">
      <alignment vertical="top"/>
    </xf>
    <xf numFmtId="0" fontId="22" fillId="0" borderId="0" xfId="0" applyFont="1" applyProtection="1">
      <alignment vertical="center"/>
    </xf>
    <xf numFmtId="178" fontId="17" fillId="0" borderId="0" xfId="0" applyNumberFormat="1" applyFont="1" applyAlignment="1" applyProtection="1">
      <alignment horizontal="right" vertical="top"/>
    </xf>
    <xf numFmtId="0" fontId="22" fillId="0" borderId="8" xfId="0" applyFont="1" applyBorder="1" applyAlignment="1" applyProtection="1">
      <alignment vertical="top"/>
    </xf>
    <xf numFmtId="0" fontId="4" fillId="0" borderId="0" xfId="0" applyFont="1" applyAlignment="1" applyProtection="1">
      <alignment horizontal="center" vertical="center"/>
    </xf>
    <xf numFmtId="177" fontId="17" fillId="0" borderId="0" xfId="0" applyNumberFormat="1" applyFont="1" applyAlignment="1" applyProtection="1">
      <alignment horizontal="right" vertical="top"/>
    </xf>
    <xf numFmtId="177" fontId="22" fillId="0" borderId="0" xfId="0" applyNumberFormat="1" applyFont="1" applyAlignment="1" applyProtection="1">
      <alignment vertical="top"/>
    </xf>
    <xf numFmtId="178" fontId="4" fillId="0" borderId="10" xfId="1" applyNumberFormat="1" applyFont="1" applyBorder="1" applyAlignment="1" applyProtection="1">
      <alignment horizontal="center" vertical="center"/>
    </xf>
    <xf numFmtId="178" fontId="4" fillId="0" borderId="11" xfId="1" applyNumberFormat="1" applyFont="1" applyBorder="1" applyAlignment="1" applyProtection="1">
      <alignment horizontal="center" vertical="center"/>
    </xf>
    <xf numFmtId="178" fontId="4" fillId="0" borderId="14" xfId="1" applyNumberFormat="1" applyFont="1" applyBorder="1" applyAlignment="1" applyProtection="1">
      <alignment horizontal="center" vertical="center"/>
    </xf>
    <xf numFmtId="178" fontId="4" fillId="0" borderId="11" xfId="0" applyNumberFormat="1" applyFont="1" applyBorder="1" applyAlignment="1" applyProtection="1">
      <alignment horizontal="center" vertical="center"/>
    </xf>
    <xf numFmtId="178" fontId="4" fillId="0" borderId="39" xfId="0" applyNumberFormat="1" applyFont="1" applyBorder="1" applyAlignment="1" applyProtection="1">
      <alignment horizontal="center" vertical="center"/>
    </xf>
    <xf numFmtId="0" fontId="22" fillId="0" borderId="0" xfId="0" applyFont="1" applyAlignment="1" applyProtection="1">
      <alignment horizontal="left" vertical="top" wrapText="1"/>
    </xf>
    <xf numFmtId="180" fontId="4" fillId="0" borderId="0" xfId="0" applyNumberFormat="1" applyFont="1" applyAlignment="1" applyProtection="1"/>
    <xf numFmtId="0" fontId="4" fillId="0" borderId="0" xfId="0" applyFont="1" applyAlignment="1" applyProtection="1"/>
    <xf numFmtId="180" fontId="4" fillId="0" borderId="0" xfId="0" applyNumberFormat="1" applyFont="1" applyAlignment="1" applyProtection="1">
      <alignment vertical="top"/>
    </xf>
    <xf numFmtId="0" fontId="22" fillId="0" borderId="1" xfId="0" applyFont="1" applyBorder="1" applyAlignment="1" applyProtection="1">
      <alignment horizontal="left" vertical="center"/>
    </xf>
    <xf numFmtId="0" fontId="4" fillId="0" borderId="0" xfId="0" applyFont="1" applyAlignment="1" applyProtection="1">
      <alignment vertical="top"/>
    </xf>
    <xf numFmtId="0" fontId="17" fillId="0" borderId="0" xfId="0" applyFont="1" applyAlignment="1" applyProtection="1">
      <alignment horizontal="left" vertical="center" wrapText="1"/>
    </xf>
    <xf numFmtId="0" fontId="15" fillId="0" borderId="7" xfId="0" applyFont="1" applyBorder="1" applyAlignment="1" applyProtection="1">
      <alignment vertical="top"/>
    </xf>
    <xf numFmtId="0" fontId="15" fillId="0" borderId="0" xfId="0" applyFont="1" applyAlignment="1" applyProtection="1">
      <alignment horizontal="right" vertical="top"/>
    </xf>
    <xf numFmtId="0" fontId="14" fillId="3" borderId="0" xfId="0" applyFont="1" applyFill="1" applyAlignment="1" applyProtection="1">
      <alignment horizontal="left" vertical="center"/>
    </xf>
    <xf numFmtId="0" fontId="4" fillId="0" borderId="0" xfId="0" applyFont="1" applyAlignment="1" applyProtection="1">
      <alignment horizontal="left" vertical="top"/>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11" xfId="2" applyFont="1" applyBorder="1" applyProtection="1">
      <alignment vertical="center"/>
    </xf>
    <xf numFmtId="180" fontId="4" fillId="0" borderId="13" xfId="0" applyNumberFormat="1" applyFont="1" applyBorder="1" applyAlignment="1" applyProtection="1">
      <alignment horizontal="center" vertical="center"/>
    </xf>
    <xf numFmtId="180" fontId="4" fillId="0" borderId="12" xfId="0" applyNumberFormat="1" applyFont="1" applyBorder="1" applyAlignment="1" applyProtection="1">
      <alignment horizontal="center" vertical="center"/>
    </xf>
    <xf numFmtId="0" fontId="4" fillId="0" borderId="13" xfId="0" applyFont="1" applyBorder="1" applyAlignment="1" applyProtection="1">
      <alignment horizontal="left" vertical="center"/>
    </xf>
    <xf numFmtId="0" fontId="4" fillId="0" borderId="13" xfId="2"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14" xfId="2" applyFont="1" applyBorder="1" applyAlignment="1" applyProtection="1">
      <alignment horizontal="left" vertical="center"/>
    </xf>
    <xf numFmtId="0" fontId="4" fillId="0" borderId="3" xfId="0" applyFont="1" applyBorder="1" applyAlignment="1" applyProtection="1">
      <alignment horizontal="left" vertical="top" wrapText="1"/>
    </xf>
    <xf numFmtId="0" fontId="4" fillId="0" borderId="4" xfId="0" applyFont="1" applyBorder="1" applyAlignment="1" applyProtection="1">
      <alignment horizontal="left" vertical="top" wrapText="1"/>
    </xf>
    <xf numFmtId="0" fontId="4" fillId="0" borderId="28" xfId="0" applyFont="1" applyBorder="1" applyAlignment="1" applyProtection="1">
      <alignment horizontal="left" vertical="top" wrapText="1"/>
    </xf>
    <xf numFmtId="0" fontId="21" fillId="0" borderId="18" xfId="0" quotePrefix="1" applyFont="1" applyBorder="1" applyAlignment="1" applyProtection="1">
      <alignment horizontal="left" vertical="center" wrapText="1" shrinkToFit="1"/>
    </xf>
    <xf numFmtId="0" fontId="21" fillId="0" borderId="18" xfId="0" applyFont="1" applyBorder="1" applyAlignment="1" applyProtection="1">
      <alignment horizontal="left" vertical="center" wrapText="1" shrinkToFit="1"/>
    </xf>
    <xf numFmtId="0" fontId="9" fillId="5" borderId="23" xfId="2" applyFont="1" applyFill="1" applyBorder="1" applyAlignment="1" applyProtection="1">
      <alignment horizontal="left" vertical="center"/>
    </xf>
    <xf numFmtId="0" fontId="9" fillId="5" borderId="4" xfId="2" applyFont="1" applyFill="1" applyBorder="1" applyAlignment="1" applyProtection="1">
      <alignment horizontal="left" vertical="center"/>
    </xf>
    <xf numFmtId="0" fontId="9" fillId="5" borderId="6" xfId="2"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Alignment="1" applyProtection="1">
      <alignment horizontal="left" vertical="top" wrapText="1"/>
    </xf>
    <xf numFmtId="0" fontId="4" fillId="0" borderId="22" xfId="0" applyFont="1" applyBorder="1" applyAlignment="1" applyProtection="1">
      <alignment horizontal="left" vertical="top" wrapText="1"/>
    </xf>
    <xf numFmtId="0" fontId="21" fillId="0" borderId="9" xfId="0" quotePrefix="1" applyFont="1" applyBorder="1" applyAlignment="1" applyProtection="1">
      <alignment horizontal="left" vertical="center" wrapText="1" shrinkToFit="1"/>
    </xf>
    <xf numFmtId="0" fontId="21" fillId="0" borderId="9" xfId="0" applyFont="1" applyBorder="1" applyAlignment="1" applyProtection="1">
      <alignment horizontal="left" vertical="center" wrapText="1" shrinkToFit="1"/>
    </xf>
    <xf numFmtId="0" fontId="9" fillId="5" borderId="9" xfId="2" applyFont="1" applyFill="1" applyBorder="1" applyAlignment="1" applyProtection="1">
      <alignment horizontal="left" vertical="center"/>
    </xf>
    <xf numFmtId="0" fontId="9" fillId="5" borderId="30" xfId="2" applyFont="1" applyFill="1" applyBorder="1" applyAlignment="1" applyProtection="1">
      <alignment horizontal="left" vertical="center"/>
    </xf>
    <xf numFmtId="0" fontId="4" fillId="0" borderId="5" xfId="0" applyFont="1" applyBorder="1" applyAlignment="1" applyProtection="1">
      <alignment horizontal="left" vertical="top" wrapText="1"/>
    </xf>
    <xf numFmtId="0" fontId="4" fillId="0" borderId="1" xfId="0" applyFont="1" applyBorder="1" applyAlignment="1" applyProtection="1">
      <alignment horizontal="left" vertical="top" wrapText="1"/>
    </xf>
    <xf numFmtId="0" fontId="4" fillId="0" borderId="20" xfId="0" applyFont="1" applyBorder="1" applyAlignment="1" applyProtection="1">
      <alignment horizontal="left" vertical="top" wrapText="1"/>
    </xf>
    <xf numFmtId="0" fontId="21" fillId="0" borderId="19" xfId="0" quotePrefix="1" applyFont="1" applyBorder="1" applyAlignment="1" applyProtection="1">
      <alignment horizontal="left" vertical="center" wrapText="1" shrinkToFit="1"/>
    </xf>
    <xf numFmtId="0" fontId="21" fillId="0" borderId="19" xfId="0" applyFont="1" applyBorder="1" applyAlignment="1" applyProtection="1">
      <alignment horizontal="left" vertical="center" wrapText="1" shrinkToFit="1"/>
    </xf>
    <xf numFmtId="0" fontId="9" fillId="5" borderId="19" xfId="2" applyFont="1" applyFill="1" applyBorder="1" applyAlignment="1" applyProtection="1">
      <alignment horizontal="left" vertical="center"/>
    </xf>
    <xf numFmtId="0" fontId="9" fillId="5" borderId="31" xfId="2" applyFont="1" applyFill="1" applyBorder="1" applyAlignment="1" applyProtection="1">
      <alignment horizontal="left" vertical="center"/>
    </xf>
    <xf numFmtId="0" fontId="9" fillId="5" borderId="18" xfId="2" applyFont="1" applyFill="1" applyBorder="1" applyAlignment="1" applyProtection="1">
      <alignment horizontal="left" vertical="center"/>
    </xf>
    <xf numFmtId="0" fontId="9" fillId="5" borderId="29" xfId="2" applyFont="1" applyFill="1" applyBorder="1" applyAlignment="1" applyProtection="1">
      <alignment horizontal="left" vertical="center"/>
    </xf>
    <xf numFmtId="185" fontId="21" fillId="0" borderId="3" xfId="0" applyNumberFormat="1" applyFont="1" applyBorder="1" applyAlignment="1" applyProtection="1">
      <alignment horizontal="left" vertical="top" wrapText="1"/>
    </xf>
    <xf numFmtId="185" fontId="21" fillId="0" borderId="4" xfId="0" applyNumberFormat="1" applyFont="1" applyBorder="1" applyAlignment="1" applyProtection="1">
      <alignment horizontal="left" vertical="top" wrapText="1"/>
    </xf>
    <xf numFmtId="185" fontId="21" fillId="0" borderId="28" xfId="0" applyNumberFormat="1" applyFont="1" applyBorder="1" applyAlignment="1" applyProtection="1">
      <alignment horizontal="left" vertical="top" wrapText="1"/>
    </xf>
    <xf numFmtId="185" fontId="21" fillId="0" borderId="7" xfId="0" applyNumberFormat="1" applyFont="1" applyBorder="1" applyAlignment="1" applyProtection="1">
      <alignment horizontal="left" vertical="top" wrapText="1"/>
    </xf>
    <xf numFmtId="185" fontId="21" fillId="0" borderId="0" xfId="0" applyNumberFormat="1" applyFont="1" applyAlignment="1" applyProtection="1">
      <alignment horizontal="left" vertical="top" wrapText="1"/>
    </xf>
    <xf numFmtId="185" fontId="21" fillId="0" borderId="22" xfId="0" applyNumberFormat="1" applyFont="1" applyBorder="1" applyAlignment="1" applyProtection="1">
      <alignment horizontal="left" vertical="top" wrapText="1"/>
    </xf>
    <xf numFmtId="185" fontId="21" fillId="0" borderId="5" xfId="0" applyNumberFormat="1" applyFont="1" applyBorder="1" applyAlignment="1" applyProtection="1">
      <alignment horizontal="left" vertical="top" wrapText="1"/>
    </xf>
    <xf numFmtId="185" fontId="21" fillId="0" borderId="1" xfId="0" applyNumberFormat="1" applyFont="1" applyBorder="1" applyAlignment="1" applyProtection="1">
      <alignment horizontal="left" vertical="top" wrapText="1"/>
    </xf>
    <xf numFmtId="185" fontId="21" fillId="0" borderId="20" xfId="0" applyNumberFormat="1" applyFont="1" applyBorder="1" applyAlignment="1" applyProtection="1">
      <alignment horizontal="left" vertical="top" wrapText="1"/>
    </xf>
    <xf numFmtId="0" fontId="21" fillId="0" borderId="25" xfId="0" applyFont="1" applyBorder="1" applyAlignment="1" applyProtection="1">
      <alignment horizontal="left" vertical="center" wrapText="1" shrinkToFit="1"/>
    </xf>
    <xf numFmtId="0" fontId="21" fillId="0" borderId="26" xfId="0" applyFont="1" applyBorder="1" applyAlignment="1" applyProtection="1">
      <alignment horizontal="left" vertical="center" wrapText="1" shrinkToFit="1"/>
    </xf>
    <xf numFmtId="0" fontId="21" fillId="0" borderId="43" xfId="0" applyFont="1" applyBorder="1" applyAlignment="1" applyProtection="1">
      <alignment horizontal="left" vertical="center" wrapText="1" shrinkToFit="1"/>
    </xf>
    <xf numFmtId="0" fontId="21" fillId="0" borderId="9" xfId="0" quotePrefix="1" applyFont="1" applyBorder="1" applyAlignment="1" applyProtection="1">
      <alignment vertical="center" wrapText="1" shrinkToFit="1"/>
    </xf>
    <xf numFmtId="0" fontId="21" fillId="0" borderId="3" xfId="0" applyFont="1" applyBorder="1" applyAlignment="1" applyProtection="1">
      <alignment horizontal="left" vertical="top" wrapText="1"/>
    </xf>
    <xf numFmtId="0" fontId="21" fillId="0" borderId="4" xfId="0" applyFont="1" applyBorder="1" applyAlignment="1" applyProtection="1">
      <alignment horizontal="left" vertical="top" wrapText="1"/>
    </xf>
    <xf numFmtId="0" fontId="21" fillId="0" borderId="28" xfId="0" applyFont="1" applyBorder="1" applyAlignment="1" applyProtection="1">
      <alignment horizontal="left" vertical="top" wrapText="1"/>
    </xf>
    <xf numFmtId="0" fontId="21" fillId="0" borderId="18" xfId="0" quotePrefix="1" applyFont="1" applyBorder="1" applyAlignment="1" applyProtection="1">
      <alignment vertical="center" wrapText="1" shrinkToFit="1"/>
    </xf>
    <xf numFmtId="0" fontId="21" fillId="0" borderId="7" xfId="0" applyFont="1" applyBorder="1" applyAlignment="1" applyProtection="1">
      <alignment horizontal="left" vertical="top" wrapText="1"/>
    </xf>
    <xf numFmtId="0" fontId="21" fillId="0" borderId="0" xfId="0" applyFont="1" applyAlignment="1" applyProtection="1">
      <alignment horizontal="left" vertical="top" wrapText="1"/>
    </xf>
    <xf numFmtId="0" fontId="21" fillId="0" borderId="22" xfId="0" applyFont="1" applyBorder="1" applyAlignment="1" applyProtection="1">
      <alignment horizontal="left" vertical="top" wrapText="1"/>
    </xf>
    <xf numFmtId="0" fontId="21" fillId="0" borderId="5" xfId="0" applyFont="1" applyBorder="1" applyAlignment="1" applyProtection="1">
      <alignment horizontal="left" vertical="top" wrapText="1"/>
    </xf>
    <xf numFmtId="0" fontId="21" fillId="0" borderId="1" xfId="0" applyFont="1" applyBorder="1" applyAlignment="1" applyProtection="1">
      <alignment horizontal="left" vertical="top" wrapText="1"/>
    </xf>
    <xf numFmtId="0" fontId="21" fillId="0" borderId="20" xfId="0" applyFont="1" applyBorder="1" applyAlignment="1" applyProtection="1">
      <alignment horizontal="left" vertical="top" wrapText="1"/>
    </xf>
    <xf numFmtId="0" fontId="21" fillId="0" borderId="19" xfId="0" quotePrefix="1" applyFont="1" applyBorder="1" applyAlignment="1" applyProtection="1">
      <alignment vertical="center" wrapText="1" shrinkToFit="1"/>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32" xfId="2" applyFont="1" applyBorder="1" applyProtection="1">
      <alignment vertical="center"/>
    </xf>
    <xf numFmtId="180" fontId="4" fillId="0" borderId="23" xfId="0" applyNumberFormat="1" applyFont="1" applyBorder="1" applyAlignment="1" applyProtection="1">
      <alignment horizontal="center" vertical="center"/>
    </xf>
    <xf numFmtId="180" fontId="4" fillId="0" borderId="28" xfId="0" applyNumberFormat="1" applyFont="1" applyBorder="1" applyAlignment="1" applyProtection="1">
      <alignment horizontal="center" vertical="center"/>
    </xf>
    <xf numFmtId="0" fontId="4" fillId="0" borderId="28" xfId="0" applyFont="1" applyBorder="1" applyAlignment="1" applyProtection="1">
      <alignment horizontal="left" vertical="center"/>
    </xf>
    <xf numFmtId="0" fontId="4" fillId="0" borderId="32" xfId="0" applyFont="1" applyBorder="1" applyAlignment="1" applyProtection="1">
      <alignment horizontal="left" vertical="center"/>
    </xf>
    <xf numFmtId="0" fontId="9" fillId="5" borderId="23" xfId="1" applyFont="1" applyFill="1" applyBorder="1" applyAlignment="1" applyProtection="1">
      <alignment horizontal="left" vertical="center"/>
    </xf>
    <xf numFmtId="0" fontId="9" fillId="5" borderId="4" xfId="1" applyFont="1" applyFill="1" applyBorder="1" applyAlignment="1" applyProtection="1">
      <alignment horizontal="left" vertical="center"/>
    </xf>
    <xf numFmtId="0" fontId="9" fillId="5" borderId="6" xfId="1" applyFont="1" applyFill="1" applyBorder="1" applyAlignment="1" applyProtection="1">
      <alignment horizontal="left" vertical="center"/>
    </xf>
    <xf numFmtId="0" fontId="9" fillId="5" borderId="9" xfId="1" applyFont="1" applyFill="1" applyBorder="1" applyAlignment="1" applyProtection="1">
      <alignment horizontal="left" vertical="center"/>
    </xf>
    <xf numFmtId="0" fontId="9" fillId="5" borderId="30" xfId="1" applyFont="1" applyFill="1" applyBorder="1" applyAlignment="1" applyProtection="1">
      <alignment horizontal="left" vertical="center"/>
    </xf>
    <xf numFmtId="49" fontId="9" fillId="5" borderId="9" xfId="1" applyNumberFormat="1" applyFont="1" applyFill="1" applyBorder="1" applyAlignment="1" applyProtection="1">
      <alignment horizontal="left" vertical="center"/>
    </xf>
    <xf numFmtId="49" fontId="9" fillId="5" borderId="30" xfId="1" applyNumberFormat="1" applyFont="1" applyFill="1" applyBorder="1" applyAlignment="1" applyProtection="1">
      <alignment horizontal="left" vertical="center"/>
    </xf>
    <xf numFmtId="0" fontId="9" fillId="5" borderId="9" xfId="1" applyFont="1" applyFill="1" applyBorder="1" applyAlignment="1" applyProtection="1">
      <alignment horizontal="left" vertical="top"/>
    </xf>
    <xf numFmtId="0" fontId="9" fillId="5" borderId="30" xfId="1" applyFont="1" applyFill="1" applyBorder="1" applyAlignment="1" applyProtection="1">
      <alignment horizontal="left" vertical="top"/>
    </xf>
    <xf numFmtId="0" fontId="4" fillId="0" borderId="7" xfId="2" applyFont="1" applyBorder="1" applyProtection="1">
      <alignment vertical="center"/>
    </xf>
    <xf numFmtId="185" fontId="21" fillId="0" borderId="10" xfId="0" applyNumberFormat="1" applyFont="1" applyBorder="1" applyAlignment="1" applyProtection="1">
      <alignment horizontal="left" vertical="top" wrapText="1"/>
    </xf>
    <xf numFmtId="185" fontId="21" fillId="0" borderId="11" xfId="0" applyNumberFormat="1" applyFont="1" applyBorder="1" applyAlignment="1" applyProtection="1">
      <alignment horizontal="left" vertical="top" wrapText="1"/>
    </xf>
    <xf numFmtId="0" fontId="21" fillId="0" borderId="15" xfId="0" quotePrefix="1" applyFont="1" applyBorder="1" applyAlignment="1" applyProtection="1">
      <alignment horizontal="left" vertical="center" wrapText="1" shrinkToFit="1"/>
    </xf>
    <xf numFmtId="0" fontId="21" fillId="0" borderId="15" xfId="0" applyFont="1" applyBorder="1" applyAlignment="1" applyProtection="1">
      <alignment horizontal="left" vertical="center" wrapText="1" shrinkToFit="1"/>
    </xf>
    <xf numFmtId="0" fontId="21" fillId="0" borderId="13" xfId="0" applyFont="1" applyBorder="1" applyAlignment="1" applyProtection="1">
      <alignment horizontal="left" vertical="center" wrapText="1" shrinkToFit="1"/>
    </xf>
    <xf numFmtId="0" fontId="9" fillId="5" borderId="15" xfId="2" applyFont="1" applyFill="1" applyBorder="1" applyAlignment="1" applyProtection="1">
      <alignment horizontal="left" vertical="center"/>
    </xf>
    <xf numFmtId="0" fontId="9" fillId="5" borderId="33" xfId="2" applyFont="1" applyFill="1" applyBorder="1" applyAlignment="1" applyProtection="1">
      <alignment horizontal="left" vertical="center"/>
    </xf>
    <xf numFmtId="0" fontId="21" fillId="0" borderId="32" xfId="0" quotePrefix="1" applyFont="1" applyBorder="1" applyAlignment="1" applyProtection="1">
      <alignment horizontal="left" vertical="center" wrapText="1" shrinkToFit="1"/>
    </xf>
    <xf numFmtId="0" fontId="9" fillId="5" borderId="9" xfId="2" applyFont="1" applyFill="1" applyBorder="1" applyAlignment="1" applyProtection="1">
      <alignment horizontal="left" vertical="center" wrapText="1"/>
    </xf>
    <xf numFmtId="0" fontId="9" fillId="5" borderId="30" xfId="2" applyFont="1" applyFill="1" applyBorder="1" applyAlignment="1" applyProtection="1">
      <alignment horizontal="left" vertical="center" wrapText="1"/>
    </xf>
    <xf numFmtId="0" fontId="21" fillId="0" borderId="35" xfId="0" quotePrefix="1" applyFont="1" applyBorder="1" applyAlignment="1" applyProtection="1">
      <alignment horizontal="left" vertical="center" wrapText="1" shrinkToFit="1"/>
    </xf>
    <xf numFmtId="49" fontId="4" fillId="0" borderId="0" xfId="2" applyNumberFormat="1" applyFont="1" applyProtection="1">
      <alignment vertical="center"/>
    </xf>
    <xf numFmtId="0" fontId="16" fillId="0" borderId="5" xfId="0" applyFont="1" applyBorder="1" applyProtection="1">
      <alignment vertical="center"/>
    </xf>
    <xf numFmtId="0" fontId="14" fillId="0" borderId="1" xfId="0" applyFont="1" applyBorder="1" applyAlignment="1" applyProtection="1">
      <alignment horizontal="left" vertical="top"/>
    </xf>
    <xf numFmtId="184" fontId="4" fillId="0" borderId="0" xfId="1" applyNumberFormat="1" applyFont="1" applyProtection="1">
      <alignment vertical="center"/>
    </xf>
    <xf numFmtId="0" fontId="22" fillId="0" borderId="1" xfId="0" applyFont="1" applyBorder="1" applyAlignment="1" applyProtection="1">
      <alignment horizontal="left" vertical="center" wrapText="1"/>
    </xf>
    <xf numFmtId="0" fontId="17" fillId="0" borderId="0" xfId="0" applyFont="1" applyProtection="1">
      <alignment vertical="center"/>
    </xf>
    <xf numFmtId="0" fontId="17" fillId="0" borderId="7" xfId="0" applyFont="1" applyBorder="1" applyProtection="1">
      <alignment vertical="center"/>
    </xf>
    <xf numFmtId="0" fontId="16" fillId="0" borderId="34" xfId="0" applyFont="1" applyBorder="1" applyProtection="1">
      <alignment vertical="center"/>
    </xf>
    <xf numFmtId="49" fontId="4" fillId="0" borderId="3" xfId="0" applyNumberFormat="1" applyFont="1" applyBorder="1" applyProtection="1">
      <alignment vertical="center"/>
    </xf>
    <xf numFmtId="49" fontId="4" fillId="0" borderId="4" xfId="0" applyNumberFormat="1" applyFont="1" applyBorder="1" applyProtection="1">
      <alignment vertical="center"/>
    </xf>
    <xf numFmtId="49" fontId="4" fillId="0" borderId="28" xfId="0" applyNumberFormat="1" applyFont="1" applyBorder="1" applyProtection="1">
      <alignment vertical="center"/>
    </xf>
    <xf numFmtId="49" fontId="4" fillId="0" borderId="23" xfId="0" applyNumberFormat="1" applyFont="1" applyBorder="1" applyProtection="1">
      <alignment vertical="center"/>
    </xf>
    <xf numFmtId="49" fontId="4" fillId="0" borderId="23" xfId="0" applyNumberFormat="1" applyFont="1" applyBorder="1" applyAlignment="1" applyProtection="1">
      <alignment vertical="center" wrapText="1"/>
    </xf>
    <xf numFmtId="49" fontId="4" fillId="0" borderId="4" xfId="0" applyNumberFormat="1" applyFont="1" applyBorder="1" applyAlignment="1" applyProtection="1">
      <alignment vertical="center" wrapText="1"/>
    </xf>
    <xf numFmtId="49" fontId="4" fillId="0" borderId="28" xfId="0" applyNumberFormat="1" applyFont="1" applyBorder="1" applyAlignment="1" applyProtection="1">
      <alignment vertical="center" wrapText="1"/>
    </xf>
    <xf numFmtId="49" fontId="4" fillId="0" borderId="32" xfId="0" applyNumberFormat="1" applyFont="1" applyBorder="1" applyAlignment="1" applyProtection="1">
      <alignment horizontal="center" vertical="center"/>
    </xf>
    <xf numFmtId="0" fontId="4" fillId="0" borderId="24"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4" fillId="0" borderId="47" xfId="0" applyFont="1" applyBorder="1" applyAlignment="1" applyProtection="1">
      <alignment horizontal="left" vertical="center" wrapText="1"/>
    </xf>
    <xf numFmtId="49" fontId="4" fillId="0" borderId="5" xfId="0" applyNumberFormat="1" applyFont="1" applyBorder="1" applyProtection="1">
      <alignment vertical="center"/>
    </xf>
    <xf numFmtId="49" fontId="4" fillId="0" borderId="1" xfId="0" applyNumberFormat="1" applyFont="1" applyBorder="1" applyProtection="1">
      <alignment vertical="center"/>
    </xf>
    <xf numFmtId="49" fontId="4" fillId="0" borderId="20" xfId="0" applyNumberFormat="1" applyFont="1" applyBorder="1" applyProtection="1">
      <alignment vertical="center"/>
    </xf>
    <xf numFmtId="49" fontId="4" fillId="0" borderId="44" xfId="0" applyNumberFormat="1" applyFont="1" applyBorder="1" applyProtection="1">
      <alignment vertical="center"/>
    </xf>
    <xf numFmtId="49" fontId="4" fillId="0" borderId="44" xfId="0" applyNumberFormat="1" applyFont="1" applyBorder="1" applyAlignment="1" applyProtection="1">
      <alignment vertical="center" wrapText="1"/>
    </xf>
    <xf numFmtId="49" fontId="4" fillId="0" borderId="1" xfId="0" applyNumberFormat="1" applyFont="1" applyBorder="1" applyAlignment="1" applyProtection="1">
      <alignment vertical="center" wrapText="1"/>
    </xf>
    <xf numFmtId="49" fontId="4" fillId="0" borderId="20" xfId="0" applyNumberFormat="1" applyFont="1" applyBorder="1" applyAlignment="1" applyProtection="1">
      <alignment vertical="center" wrapText="1"/>
    </xf>
    <xf numFmtId="49" fontId="4" fillId="0" borderId="45" xfId="0" applyNumberFormat="1" applyFont="1" applyBorder="1" applyAlignment="1" applyProtection="1">
      <alignment horizontal="center" vertical="center"/>
    </xf>
    <xf numFmtId="0" fontId="4" fillId="0" borderId="19" xfId="0" applyFont="1" applyBorder="1" applyAlignment="1" applyProtection="1">
      <alignment horizontal="left" vertical="center" wrapText="1"/>
    </xf>
    <xf numFmtId="0" fontId="4" fillId="0" borderId="37" xfId="0" applyFont="1" applyBorder="1" applyAlignment="1" applyProtection="1">
      <alignment horizontal="left" vertical="center" wrapText="1"/>
    </xf>
    <xf numFmtId="0" fontId="4" fillId="0" borderId="48" xfId="0" applyFont="1" applyBorder="1" applyAlignment="1" applyProtection="1">
      <alignment horizontal="left" vertical="center" wrapText="1"/>
    </xf>
    <xf numFmtId="0" fontId="15" fillId="0" borderId="2" xfId="0" applyFont="1" applyBorder="1" applyAlignment="1" applyProtection="1">
      <alignment vertical="top"/>
    </xf>
    <xf numFmtId="49" fontId="4" fillId="0" borderId="0" xfId="0" applyNumberFormat="1" applyFont="1" applyAlignment="1" applyProtection="1">
      <alignment vertical="top"/>
    </xf>
    <xf numFmtId="0" fontId="4" fillId="0" borderId="4" xfId="2" applyFont="1" applyBorder="1" applyProtection="1">
      <alignment vertical="center"/>
    </xf>
    <xf numFmtId="49" fontId="4" fillId="0" borderId="0" xfId="0" applyNumberFormat="1" applyFont="1" applyAlignment="1" applyProtection="1">
      <alignment horizontal="right" vertical="top"/>
    </xf>
    <xf numFmtId="49" fontId="4" fillId="0" borderId="1" xfId="0" applyNumberFormat="1" applyFont="1" applyBorder="1" applyAlignment="1" applyProtection="1">
      <alignment vertical="top"/>
    </xf>
    <xf numFmtId="0" fontId="4" fillId="0" borderId="1" xfId="0" applyFont="1" applyBorder="1" applyAlignment="1" applyProtection="1">
      <alignment vertical="top"/>
    </xf>
    <xf numFmtId="0" fontId="4" fillId="0" borderId="2" xfId="2" applyFont="1" applyBorder="1" applyProtection="1">
      <alignment vertical="center"/>
    </xf>
    <xf numFmtId="14" fontId="4" fillId="0" borderId="0" xfId="0" applyNumberFormat="1" applyFont="1" applyAlignment="1" applyProtection="1">
      <alignment vertical="top"/>
    </xf>
    <xf numFmtId="0" fontId="21" fillId="0" borderId="0" xfId="0" applyFont="1" applyAlignment="1" applyProtection="1">
      <alignment horizontal="left" vertical="center"/>
    </xf>
    <xf numFmtId="0" fontId="23" fillId="0" borderId="0" xfId="0" applyFont="1" applyAlignment="1" applyProtection="1">
      <alignment vertical="top"/>
    </xf>
    <xf numFmtId="0" fontId="24" fillId="0" borderId="0" xfId="0" applyFont="1" applyProtection="1">
      <alignment vertical="center"/>
    </xf>
    <xf numFmtId="179" fontId="7" fillId="0" borderId="0" xfId="1" applyNumberFormat="1" applyFont="1" applyAlignment="1" applyProtection="1">
      <alignment vertical="top"/>
    </xf>
    <xf numFmtId="0" fontId="24" fillId="0" borderId="0" xfId="0" applyFont="1" applyAlignment="1" applyProtection="1">
      <alignment horizontal="left" vertical="center"/>
    </xf>
    <xf numFmtId="0" fontId="23" fillId="0" borderId="0" xfId="0" applyFont="1" applyProtection="1">
      <alignment vertical="center"/>
    </xf>
    <xf numFmtId="0" fontId="4" fillId="0" borderId="0" xfId="0" applyFont="1" applyAlignment="1" applyProtection="1">
      <alignment vertical="top"/>
    </xf>
    <xf numFmtId="0" fontId="17" fillId="0" borderId="0" xfId="0" applyFont="1" applyAlignment="1" applyProtection="1">
      <alignment horizontal="left" vertical="top" wrapText="1"/>
    </xf>
    <xf numFmtId="0" fontId="21" fillId="0" borderId="0" xfId="0" applyFont="1" applyProtection="1">
      <alignment vertical="center"/>
    </xf>
    <xf numFmtId="0" fontId="4" fillId="0" borderId="39" xfId="0" applyFont="1" applyBorder="1" applyAlignment="1" applyProtection="1">
      <alignment horizontal="center" vertical="center" textRotation="255"/>
    </xf>
    <xf numFmtId="0" fontId="4" fillId="0" borderId="39" xfId="0" applyFont="1" applyBorder="1" applyAlignment="1" applyProtection="1">
      <alignment horizontal="left" vertical="center"/>
    </xf>
    <xf numFmtId="0" fontId="4" fillId="0" borderId="39" xfId="0" applyFont="1" applyBorder="1" applyAlignment="1" applyProtection="1">
      <alignment horizontal="left" vertical="center" wrapText="1"/>
    </xf>
    <xf numFmtId="0" fontId="21" fillId="0" borderId="39" xfId="0" applyFont="1" applyBorder="1" applyAlignment="1" applyProtection="1">
      <alignment horizontal="left" vertical="center" wrapText="1"/>
    </xf>
    <xf numFmtId="0" fontId="21" fillId="0" borderId="39" xfId="0" applyFont="1" applyBorder="1" applyAlignment="1" applyProtection="1">
      <alignment horizontal="left" vertical="center"/>
    </xf>
    <xf numFmtId="0" fontId="21" fillId="0" borderId="40" xfId="0" applyFont="1" applyBorder="1" applyProtection="1">
      <alignment vertical="center"/>
    </xf>
    <xf numFmtId="0" fontId="21" fillId="0" borderId="8" xfId="0" applyFont="1" applyBorder="1" applyProtection="1">
      <alignment vertical="center"/>
    </xf>
    <xf numFmtId="0" fontId="21" fillId="0" borderId="27" xfId="0" applyFont="1" applyBorder="1" applyProtection="1">
      <alignment vertical="center"/>
    </xf>
    <xf numFmtId="0" fontId="21" fillId="0" borderId="42" xfId="0" applyFont="1" applyBorder="1" applyProtection="1">
      <alignment vertical="center"/>
    </xf>
    <xf numFmtId="0" fontId="4" fillId="4" borderId="0" xfId="0" applyFont="1" applyFill="1" applyProtection="1">
      <alignment vertical="center"/>
    </xf>
    <xf numFmtId="0" fontId="4" fillId="7" borderId="0" xfId="0" applyFont="1" applyFill="1" applyProtection="1">
      <alignment vertical="center"/>
    </xf>
    <xf numFmtId="0" fontId="4" fillId="2" borderId="0" xfId="0" applyFont="1" applyFill="1" applyProtection="1">
      <alignment vertical="center"/>
    </xf>
    <xf numFmtId="0" fontId="4" fillId="6" borderId="0" xfId="0" applyFont="1" applyFill="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horizontal="left" vertical="center"/>
    </xf>
    <xf numFmtId="0" fontId="21" fillId="0" borderId="0" xfId="0" applyNumberFormat="1" applyFont="1" applyAlignment="1" applyProtection="1">
      <alignment horizontal="left" vertical="center"/>
    </xf>
    <xf numFmtId="0" fontId="7" fillId="0" borderId="0" xfId="1" applyNumberFormat="1" applyFont="1" applyAlignment="1" applyProtection="1">
      <alignment horizontal="right" vertical="top"/>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775">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6E0B4"/>
      <color rgb="FFFFFFCC"/>
      <color rgb="FFEEAAFC"/>
      <color rgb="FFCCEDFC"/>
      <color rgb="FFA6A6A6"/>
      <color rgb="FFE2EFDA"/>
      <color rgb="FFFF0000"/>
      <color rgb="FFFFE699"/>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617"/>
  <sheetViews>
    <sheetView showGridLines="0" tabSelected="1" topLeftCell="B1" zoomScaleNormal="100" workbookViewId="0">
      <selection activeCell="B1" sqref="B1"/>
    </sheetView>
  </sheetViews>
  <sheetFormatPr defaultColWidth="9" defaultRowHeight="13.5" x14ac:dyDescent="0.15"/>
  <cols>
    <col min="1" max="1" width="6.125" style="79" hidden="1" customWidth="1"/>
    <col min="2" max="3" width="1.625" style="79" customWidth="1"/>
    <col min="4" max="4" width="5.625" style="79" customWidth="1"/>
    <col min="5" max="5" width="6.625" style="79" customWidth="1"/>
    <col min="6" max="6" width="3.75" style="79" customWidth="1"/>
    <col min="7" max="7" width="11.375" style="79" customWidth="1"/>
    <col min="8" max="8" width="4.125" style="79" customWidth="1"/>
    <col min="9" max="9" width="1.625" style="79" customWidth="1"/>
    <col min="10" max="10" width="3.625" style="79" customWidth="1"/>
    <col min="11" max="11" width="6.625" style="79" customWidth="1"/>
    <col min="12" max="12" width="3.875" style="79" customWidth="1"/>
    <col min="13" max="15" width="6.625" style="79" customWidth="1"/>
    <col min="16" max="16" width="15.125" style="79" customWidth="1"/>
    <col min="17" max="21" width="6.625" style="79" customWidth="1"/>
    <col min="22" max="22" width="20.25" style="79" customWidth="1"/>
    <col min="23" max="23" width="7.5" style="79" customWidth="1"/>
    <col min="24" max="26" width="2.5" style="79" customWidth="1"/>
    <col min="27" max="27" width="3.625" style="79" customWidth="1"/>
    <col min="28" max="16384" width="9" style="79"/>
  </cols>
  <sheetData>
    <row r="1" spans="1:26" ht="30" customHeight="1" x14ac:dyDescent="0.15">
      <c r="A1" s="317" t="s">
        <v>759</v>
      </c>
      <c r="B1" s="75"/>
      <c r="C1" s="76" t="s">
        <v>888</v>
      </c>
      <c r="D1" s="76"/>
      <c r="E1" s="76"/>
      <c r="F1" s="76"/>
      <c r="G1" s="76"/>
      <c r="H1" s="76"/>
      <c r="I1" s="76"/>
      <c r="J1" s="76"/>
      <c r="K1" s="76"/>
      <c r="L1" s="76"/>
      <c r="M1" s="76"/>
      <c r="N1" s="76"/>
      <c r="O1" s="76"/>
      <c r="P1" s="76"/>
      <c r="Q1" s="76"/>
      <c r="R1" s="76"/>
      <c r="S1" s="76"/>
      <c r="T1" s="76"/>
      <c r="U1" s="76"/>
      <c r="V1" s="77"/>
      <c r="W1" s="316" t="s">
        <v>885</v>
      </c>
      <c r="X1" s="78"/>
      <c r="Y1" s="78"/>
      <c r="Z1" s="78"/>
    </row>
    <row r="2" spans="1:26" ht="15" hidden="1" customHeight="1" x14ac:dyDescent="0.15">
      <c r="A2" s="317" t="s">
        <v>76</v>
      </c>
      <c r="B2" s="75"/>
      <c r="C2" s="80"/>
      <c r="D2" s="80"/>
      <c r="E2" s="80"/>
      <c r="F2" s="80"/>
      <c r="G2" s="80"/>
      <c r="H2" s="80"/>
      <c r="Y2" s="81"/>
    </row>
    <row r="3" spans="1:26" ht="30" customHeight="1" x14ac:dyDescent="0.15">
      <c r="A3" s="318" t="s">
        <v>886</v>
      </c>
      <c r="B3" s="82"/>
      <c r="C3" s="79" t="s">
        <v>887</v>
      </c>
      <c r="Y3" s="81"/>
    </row>
    <row r="4" spans="1:26" ht="5.25" customHeight="1" x14ac:dyDescent="0.15">
      <c r="A4" s="82"/>
      <c r="B4" s="82"/>
      <c r="C4" s="83"/>
      <c r="D4" s="84"/>
      <c r="E4" s="84"/>
      <c r="F4" s="84"/>
      <c r="G4" s="84"/>
      <c r="H4" s="84"/>
      <c r="I4" s="84"/>
      <c r="J4" s="84"/>
      <c r="K4" s="84"/>
      <c r="L4" s="84"/>
      <c r="M4" s="84"/>
      <c r="N4" s="84"/>
      <c r="O4" s="84"/>
      <c r="P4" s="84"/>
      <c r="Q4" s="84"/>
      <c r="R4" s="84"/>
      <c r="S4" s="84"/>
      <c r="T4" s="84"/>
      <c r="U4" s="84"/>
      <c r="V4" s="84"/>
      <c r="W4" s="84"/>
      <c r="X4" s="84"/>
      <c r="Y4" s="84"/>
      <c r="Z4" s="85"/>
    </row>
    <row r="5" spans="1:26" ht="15" customHeight="1" x14ac:dyDescent="0.15">
      <c r="A5" s="82"/>
      <c r="B5" s="86"/>
      <c r="C5" s="87" t="s">
        <v>809</v>
      </c>
      <c r="D5" s="88"/>
      <c r="E5" s="88"/>
      <c r="F5" s="88"/>
      <c r="G5" s="88"/>
      <c r="H5" s="88"/>
      <c r="I5" s="88"/>
      <c r="J5" s="88"/>
      <c r="K5" s="88"/>
      <c r="L5" s="88"/>
      <c r="M5" s="88"/>
      <c r="N5" s="88"/>
      <c r="O5" s="88"/>
      <c r="P5" s="88"/>
      <c r="Q5" s="88"/>
      <c r="R5" s="88"/>
      <c r="S5" s="88"/>
      <c r="T5" s="88"/>
      <c r="U5" s="88"/>
      <c r="V5" s="88"/>
      <c r="W5" s="88"/>
      <c r="X5" s="88"/>
      <c r="Y5" s="88"/>
      <c r="Z5" s="89"/>
    </row>
    <row r="6" spans="1:26" ht="15" customHeight="1" x14ac:dyDescent="0.15">
      <c r="A6" s="82"/>
      <c r="B6" s="82"/>
      <c r="C6" s="87" t="s">
        <v>42</v>
      </c>
      <c r="D6" s="88"/>
      <c r="E6" s="88"/>
      <c r="F6" s="88"/>
      <c r="G6" s="88"/>
      <c r="H6" s="88"/>
      <c r="I6" s="88"/>
      <c r="J6" s="88"/>
      <c r="K6" s="88"/>
      <c r="L6" s="88"/>
      <c r="M6" s="88"/>
      <c r="N6" s="88"/>
      <c r="O6" s="88"/>
      <c r="P6" s="88"/>
      <c r="Q6" s="88"/>
      <c r="R6" s="88"/>
      <c r="S6" s="88"/>
      <c r="T6" s="88"/>
      <c r="U6" s="88"/>
      <c r="V6" s="88"/>
      <c r="W6" s="88"/>
      <c r="X6" s="88"/>
      <c r="Y6" s="88"/>
      <c r="Z6" s="89"/>
    </row>
    <row r="7" spans="1:26" ht="15" customHeight="1" x14ac:dyDescent="0.15">
      <c r="A7" s="82"/>
      <c r="B7" s="82"/>
      <c r="C7" s="87" t="s">
        <v>43</v>
      </c>
      <c r="D7" s="88"/>
      <c r="E7" s="88"/>
      <c r="F7" s="88"/>
      <c r="G7" s="88"/>
      <c r="H7" s="88"/>
      <c r="I7" s="88"/>
      <c r="J7" s="88"/>
      <c r="K7" s="88"/>
      <c r="L7" s="88"/>
      <c r="M7" s="88"/>
      <c r="N7" s="88"/>
      <c r="O7" s="88"/>
      <c r="P7" s="88"/>
      <c r="Q7" s="88"/>
      <c r="R7" s="88"/>
      <c r="S7" s="88"/>
      <c r="T7" s="88"/>
      <c r="U7" s="88"/>
      <c r="V7" s="88"/>
      <c r="W7" s="88"/>
      <c r="X7" s="88"/>
      <c r="Y7" s="88"/>
      <c r="Z7" s="89"/>
    </row>
    <row r="8" spans="1:26" ht="15" hidden="1" customHeight="1" x14ac:dyDescent="0.15">
      <c r="A8" s="82"/>
      <c r="B8" s="82"/>
      <c r="C8" s="87"/>
      <c r="D8" s="88"/>
      <c r="E8" s="88"/>
      <c r="F8" s="88"/>
      <c r="G8" s="88"/>
      <c r="H8" s="88"/>
      <c r="I8" s="88"/>
      <c r="J8" s="88"/>
      <c r="K8" s="88"/>
      <c r="L8" s="88"/>
      <c r="M8" s="88"/>
      <c r="N8" s="88"/>
      <c r="O8" s="88"/>
      <c r="P8" s="88"/>
      <c r="Q8" s="88"/>
      <c r="R8" s="88"/>
      <c r="S8" s="88"/>
      <c r="T8" s="88"/>
      <c r="U8" s="88"/>
      <c r="V8" s="88"/>
      <c r="W8" s="88"/>
      <c r="X8" s="88"/>
      <c r="Y8" s="88"/>
      <c r="Z8" s="89"/>
    </row>
    <row r="9" spans="1:26" ht="7.5" customHeight="1" x14ac:dyDescent="0.15">
      <c r="A9" s="82"/>
      <c r="B9" s="82"/>
      <c r="C9" s="90"/>
      <c r="D9" s="91"/>
      <c r="E9" s="91"/>
      <c r="F9" s="91"/>
      <c r="G9" s="91"/>
      <c r="H9" s="91"/>
      <c r="I9" s="91"/>
      <c r="J9" s="91"/>
      <c r="K9" s="91"/>
      <c r="L9" s="91"/>
      <c r="M9" s="91"/>
      <c r="N9" s="91"/>
      <c r="O9" s="91"/>
      <c r="P9" s="91"/>
      <c r="Q9" s="91"/>
      <c r="R9" s="91"/>
      <c r="S9" s="91"/>
      <c r="T9" s="91"/>
      <c r="U9" s="91"/>
      <c r="V9" s="91"/>
      <c r="W9" s="91"/>
      <c r="X9" s="91"/>
      <c r="Y9" s="91"/>
      <c r="Z9" s="92"/>
    </row>
    <row r="10" spans="1:26" ht="30" customHeight="1" x14ac:dyDescent="0.15">
      <c r="A10" s="82"/>
      <c r="B10" s="82"/>
    </row>
    <row r="11" spans="1:26" ht="15.75" hidden="1" customHeight="1" x14ac:dyDescent="0.15">
      <c r="A11" s="82"/>
      <c r="B11" s="82"/>
      <c r="C11" s="93"/>
      <c r="D11" s="94"/>
      <c r="E11" s="94"/>
      <c r="F11" s="94"/>
      <c r="G11" s="94"/>
      <c r="H11" s="94"/>
      <c r="I11" s="94"/>
      <c r="J11" s="94"/>
      <c r="K11" s="94"/>
      <c r="L11" s="94"/>
      <c r="M11" s="94"/>
      <c r="N11" s="94"/>
      <c r="O11" s="94"/>
      <c r="P11" s="94"/>
      <c r="Q11" s="94"/>
      <c r="R11" s="94"/>
      <c r="S11" s="94"/>
      <c r="T11" s="94"/>
      <c r="U11" s="94"/>
      <c r="V11" s="94"/>
      <c r="W11" s="94"/>
      <c r="X11" s="94"/>
    </row>
    <row r="12" spans="1:26" ht="15.75" hidden="1" customHeight="1" x14ac:dyDescent="0.15">
      <c r="A12" s="82"/>
      <c r="B12" s="82"/>
    </row>
    <row r="13" spans="1:26" ht="20.100000000000001" customHeight="1" x14ac:dyDescent="0.15">
      <c r="A13" s="82"/>
      <c r="B13" s="82"/>
      <c r="C13" s="95" t="s">
        <v>44</v>
      </c>
      <c r="D13" s="96"/>
      <c r="E13" s="96"/>
      <c r="F13" s="96"/>
      <c r="G13" s="96"/>
      <c r="H13" s="97"/>
    </row>
    <row r="14" spans="1:26" ht="15" customHeight="1" x14ac:dyDescent="0.15">
      <c r="A14" s="82"/>
      <c r="B14" s="82"/>
      <c r="C14" s="98"/>
      <c r="D14" s="99"/>
      <c r="E14" s="100"/>
      <c r="F14" s="100"/>
      <c r="G14" s="100"/>
      <c r="H14" s="100"/>
      <c r="I14" s="101"/>
      <c r="J14" s="101"/>
      <c r="K14" s="101"/>
      <c r="L14" s="101"/>
      <c r="M14" s="101"/>
      <c r="N14" s="101"/>
      <c r="O14" s="101"/>
      <c r="P14" s="101"/>
      <c r="Q14" s="101"/>
      <c r="R14" s="101"/>
      <c r="S14" s="101"/>
      <c r="T14" s="101"/>
      <c r="U14" s="101"/>
      <c r="V14" s="101"/>
      <c r="W14" s="101"/>
      <c r="X14" s="101"/>
      <c r="Y14" s="101"/>
      <c r="Z14" s="102"/>
    </row>
    <row r="15" spans="1:26" ht="15.75" hidden="1" customHeight="1" x14ac:dyDescent="0.15">
      <c r="A15" s="82"/>
      <c r="B15" s="82"/>
      <c r="C15" s="98"/>
      <c r="D15" s="99"/>
      <c r="E15" s="99"/>
      <c r="F15" s="99"/>
      <c r="G15" s="99"/>
      <c r="H15" s="99"/>
      <c r="I15" s="103"/>
      <c r="J15" s="103"/>
      <c r="K15" s="103"/>
      <c r="L15" s="103"/>
      <c r="M15" s="103"/>
      <c r="N15" s="103"/>
      <c r="O15" s="103"/>
      <c r="P15" s="103"/>
      <c r="Q15" s="103"/>
      <c r="R15" s="103"/>
      <c r="S15" s="103"/>
      <c r="T15" s="103"/>
      <c r="U15" s="103"/>
      <c r="V15" s="103"/>
      <c r="W15" s="103"/>
      <c r="X15" s="103"/>
      <c r="Y15" s="103"/>
      <c r="Z15" s="104"/>
    </row>
    <row r="16" spans="1:26" ht="15.75" hidden="1" customHeight="1" x14ac:dyDescent="0.15">
      <c r="A16" s="82"/>
      <c r="B16" s="82"/>
      <c r="C16" s="98"/>
      <c r="D16" s="99"/>
      <c r="E16" s="99"/>
      <c r="F16" s="99"/>
      <c r="G16" s="99"/>
      <c r="H16" s="99"/>
      <c r="I16" s="103"/>
      <c r="J16" s="103"/>
      <c r="K16" s="103"/>
      <c r="L16" s="103"/>
      <c r="M16" s="103"/>
      <c r="N16" s="103"/>
      <c r="O16" s="103"/>
      <c r="P16" s="103"/>
      <c r="Q16" s="103"/>
      <c r="R16" s="103"/>
      <c r="S16" s="103"/>
      <c r="T16" s="103"/>
      <c r="U16" s="103"/>
      <c r="V16" s="103"/>
      <c r="W16" s="103"/>
      <c r="X16" s="103"/>
      <c r="Y16" s="103"/>
      <c r="Z16" s="104"/>
    </row>
    <row r="17" spans="1:26" ht="15.75" hidden="1" customHeight="1" x14ac:dyDescent="0.15">
      <c r="A17" s="82"/>
      <c r="B17" s="82"/>
      <c r="C17" s="98"/>
      <c r="D17" s="99"/>
      <c r="E17" s="99"/>
      <c r="F17" s="99"/>
      <c r="G17" s="99"/>
      <c r="H17" s="99"/>
      <c r="I17" s="103"/>
      <c r="J17" s="103"/>
      <c r="K17" s="103"/>
      <c r="L17" s="103"/>
      <c r="M17" s="103"/>
      <c r="N17" s="103"/>
      <c r="O17" s="103"/>
      <c r="P17" s="103"/>
      <c r="Q17" s="103"/>
      <c r="R17" s="103"/>
      <c r="S17" s="103"/>
      <c r="T17" s="103"/>
      <c r="U17" s="103"/>
      <c r="V17" s="103"/>
      <c r="W17" s="103"/>
      <c r="X17" s="103"/>
      <c r="Y17" s="103"/>
      <c r="Z17" s="104"/>
    </row>
    <row r="18" spans="1:26" ht="15.75" hidden="1" customHeight="1" x14ac:dyDescent="0.15">
      <c r="A18" s="82"/>
      <c r="B18" s="82"/>
      <c r="C18" s="98"/>
      <c r="D18" s="99"/>
      <c r="E18" s="99"/>
      <c r="F18" s="99"/>
      <c r="G18" s="99"/>
      <c r="H18" s="99"/>
      <c r="I18" s="103"/>
      <c r="J18" s="103"/>
      <c r="K18" s="103"/>
      <c r="L18" s="103"/>
      <c r="M18" s="103"/>
      <c r="N18" s="103"/>
      <c r="O18" s="103"/>
      <c r="P18" s="103"/>
      <c r="Q18" s="103"/>
      <c r="R18" s="103"/>
      <c r="S18" s="103"/>
      <c r="T18" s="103"/>
      <c r="U18" s="103"/>
      <c r="V18" s="103"/>
      <c r="W18" s="103"/>
      <c r="X18" s="103"/>
      <c r="Y18" s="103"/>
      <c r="Z18" s="104"/>
    </row>
    <row r="19" spans="1:26" ht="15.75" hidden="1" customHeight="1" x14ac:dyDescent="0.15">
      <c r="A19" s="82"/>
      <c r="B19" s="82"/>
      <c r="C19" s="98"/>
      <c r="D19" s="99"/>
      <c r="E19" s="99"/>
      <c r="F19" s="99"/>
      <c r="G19" s="99"/>
      <c r="H19" s="99"/>
      <c r="I19" s="103"/>
      <c r="J19" s="103"/>
      <c r="K19" s="103"/>
      <c r="L19" s="103"/>
      <c r="M19" s="103"/>
      <c r="N19" s="103"/>
      <c r="O19" s="103"/>
      <c r="P19" s="103"/>
      <c r="Q19" s="103"/>
      <c r="R19" s="103"/>
      <c r="S19" s="103"/>
      <c r="T19" s="103"/>
      <c r="U19" s="103"/>
      <c r="V19" s="103"/>
      <c r="W19" s="103"/>
      <c r="X19" s="103"/>
      <c r="Y19" s="103"/>
      <c r="Z19" s="104"/>
    </row>
    <row r="20" spans="1:26" ht="20.100000000000001" customHeight="1" x14ac:dyDescent="0.15">
      <c r="A20" s="82">
        <f>IF(TRIM($I20)="", 1001, 0)</f>
        <v>1001</v>
      </c>
      <c r="B20" s="82"/>
      <c r="C20" s="105"/>
      <c r="D20" s="106">
        <v>1</v>
      </c>
      <c r="E20" s="79" t="s">
        <v>0</v>
      </c>
      <c r="I20" s="42"/>
      <c r="J20" s="43"/>
      <c r="K20" s="43"/>
      <c r="L20" s="43"/>
      <c r="M20" s="43"/>
      <c r="N20" s="107"/>
      <c r="O20" s="107"/>
      <c r="P20" s="107"/>
      <c r="Q20" s="107"/>
      <c r="R20" s="107"/>
      <c r="S20" s="107"/>
      <c r="T20" s="107"/>
      <c r="U20" s="107"/>
      <c r="V20" s="107"/>
      <c r="W20" s="107"/>
      <c r="X20" s="108"/>
      <c r="Y20" s="108"/>
      <c r="Z20" s="104"/>
    </row>
    <row r="21" spans="1:26" ht="20.100000000000001" customHeight="1" x14ac:dyDescent="0.15">
      <c r="A21" s="82"/>
      <c r="B21" s="82"/>
      <c r="C21" s="105"/>
      <c r="D21" s="106"/>
      <c r="E21" s="103"/>
      <c r="F21" s="103"/>
      <c r="G21" s="103"/>
      <c r="H21" s="103"/>
      <c r="I21" s="109"/>
      <c r="J21" s="110" t="s">
        <v>726</v>
      </c>
      <c r="K21" s="110"/>
      <c r="L21" s="110"/>
      <c r="M21" s="110"/>
      <c r="N21" s="110"/>
      <c r="O21" s="110"/>
      <c r="P21" s="110"/>
      <c r="Q21" s="110"/>
      <c r="R21" s="110"/>
      <c r="S21" s="110"/>
      <c r="T21" s="110"/>
      <c r="U21" s="110"/>
      <c r="V21" s="110"/>
      <c r="W21" s="110"/>
      <c r="X21" s="110"/>
      <c r="Y21" s="110"/>
      <c r="Z21" s="104"/>
    </row>
    <row r="22" spans="1:26" ht="20.100000000000001" customHeight="1" x14ac:dyDescent="0.15">
      <c r="A22" s="82">
        <f>IF(AND(TRIM($I22)&lt;&gt;"", OR(ISERROR(FIND("@"&amp;LEFT($I22,3)&amp;"@", 都道府県3))=FALSE, ISERROR(FIND("@"&amp;LEFT($I22,4)&amp;"@",都道府県4))=FALSE))=FALSE, 1001, 0)</f>
        <v>1001</v>
      </c>
      <c r="B22" s="82"/>
      <c r="C22" s="105"/>
      <c r="D22" s="106">
        <v>2</v>
      </c>
      <c r="E22" s="79" t="s">
        <v>1</v>
      </c>
      <c r="I22" s="52"/>
      <c r="J22" s="52"/>
      <c r="K22" s="52"/>
      <c r="L22" s="52"/>
      <c r="M22" s="52"/>
      <c r="N22" s="52"/>
      <c r="O22" s="52"/>
      <c r="P22" s="52"/>
      <c r="Q22" s="52"/>
      <c r="R22" s="52"/>
      <c r="S22" s="52"/>
      <c r="T22" s="52"/>
      <c r="U22" s="52"/>
      <c r="V22" s="52"/>
      <c r="W22" s="52"/>
      <c r="X22" s="52"/>
      <c r="Y22" s="52"/>
      <c r="Z22" s="104"/>
    </row>
    <row r="23" spans="1:26" ht="20.100000000000001" customHeight="1" x14ac:dyDescent="0.15">
      <c r="A23" s="82"/>
      <c r="B23" s="82"/>
      <c r="C23" s="105"/>
      <c r="D23" s="106"/>
      <c r="E23" s="103"/>
      <c r="F23" s="103"/>
      <c r="G23" s="103"/>
      <c r="H23" s="103"/>
      <c r="I23" s="109"/>
      <c r="J23" s="110" t="s">
        <v>45</v>
      </c>
      <c r="K23" s="110"/>
      <c r="L23" s="110"/>
      <c r="M23" s="110"/>
      <c r="N23" s="110"/>
      <c r="O23" s="110"/>
      <c r="P23" s="110"/>
      <c r="Q23" s="110"/>
      <c r="R23" s="110"/>
      <c r="S23" s="110"/>
      <c r="T23" s="110"/>
      <c r="U23" s="110"/>
      <c r="V23" s="110"/>
      <c r="W23" s="110"/>
      <c r="X23" s="110"/>
      <c r="Y23" s="110"/>
      <c r="Z23" s="104"/>
    </row>
    <row r="24" spans="1:26" ht="20.100000000000001" customHeight="1" x14ac:dyDescent="0.15">
      <c r="A24" s="82">
        <f>IF(TRIM($I24)="", 1001, 0)</f>
        <v>1001</v>
      </c>
      <c r="B24" s="82"/>
      <c r="C24" s="105"/>
      <c r="D24" s="106">
        <v>3</v>
      </c>
      <c r="E24" s="79" t="s">
        <v>2</v>
      </c>
      <c r="I24" s="40"/>
      <c r="J24" s="40"/>
      <c r="K24" s="40"/>
      <c r="L24" s="40"/>
      <c r="M24" s="40"/>
      <c r="N24" s="40"/>
      <c r="O24" s="40"/>
      <c r="P24" s="40"/>
      <c r="Q24" s="40"/>
      <c r="R24" s="40"/>
      <c r="S24" s="40"/>
      <c r="T24" s="40"/>
      <c r="U24" s="40"/>
      <c r="V24" s="40"/>
      <c r="W24" s="40"/>
      <c r="X24" s="40"/>
      <c r="Y24" s="40"/>
      <c r="Z24" s="104"/>
    </row>
    <row r="25" spans="1:26" ht="20.100000000000001" customHeight="1" x14ac:dyDescent="0.15">
      <c r="A25" s="82"/>
      <c r="B25" s="82"/>
      <c r="C25" s="111"/>
      <c r="D25" s="103"/>
      <c r="E25" s="103"/>
      <c r="F25" s="103"/>
      <c r="G25" s="103"/>
      <c r="H25" s="103"/>
      <c r="I25" s="109"/>
      <c r="J25" s="110" t="s">
        <v>74</v>
      </c>
      <c r="K25" s="110"/>
      <c r="L25" s="110"/>
      <c r="M25" s="110"/>
      <c r="N25" s="110"/>
      <c r="O25" s="110"/>
      <c r="P25" s="110"/>
      <c r="Q25" s="110"/>
      <c r="R25" s="110"/>
      <c r="S25" s="110"/>
      <c r="T25" s="110"/>
      <c r="U25" s="110"/>
      <c r="V25" s="110"/>
      <c r="W25" s="110"/>
      <c r="X25" s="110"/>
      <c r="Y25" s="110"/>
      <c r="Z25" s="104"/>
    </row>
    <row r="26" spans="1:26" ht="20.100000000000001" customHeight="1" x14ac:dyDescent="0.15">
      <c r="A26" s="82">
        <f>IF(TRIM($I26)="", 1001, 0)</f>
        <v>1001</v>
      </c>
      <c r="B26" s="82"/>
      <c r="C26" s="105"/>
      <c r="D26" s="106">
        <v>4</v>
      </c>
      <c r="E26" s="79" t="s">
        <v>3</v>
      </c>
      <c r="I26" s="40"/>
      <c r="J26" s="40"/>
      <c r="K26" s="40"/>
      <c r="L26" s="40"/>
      <c r="M26" s="40"/>
      <c r="N26" s="40"/>
      <c r="O26" s="40"/>
      <c r="P26" s="40"/>
      <c r="Q26" s="40"/>
      <c r="R26" s="40"/>
      <c r="S26" s="40"/>
      <c r="T26" s="40"/>
      <c r="U26" s="40"/>
      <c r="V26" s="40"/>
      <c r="W26" s="40"/>
      <c r="X26" s="40"/>
      <c r="Y26" s="40"/>
      <c r="Z26" s="104"/>
    </row>
    <row r="27" spans="1:26" ht="20.100000000000001" customHeight="1" x14ac:dyDescent="0.15">
      <c r="A27" s="82"/>
      <c r="B27" s="82"/>
      <c r="C27" s="111"/>
      <c r="D27" s="103"/>
      <c r="E27" s="103"/>
      <c r="F27" s="103"/>
      <c r="G27" s="103"/>
      <c r="H27" s="103"/>
      <c r="I27" s="109"/>
      <c r="J27" s="110" t="s">
        <v>67</v>
      </c>
      <c r="K27" s="110"/>
      <c r="L27" s="110"/>
      <c r="M27" s="110"/>
      <c r="N27" s="110"/>
      <c r="O27" s="110"/>
      <c r="P27" s="110"/>
      <c r="Q27" s="110"/>
      <c r="R27" s="110"/>
      <c r="S27" s="110"/>
      <c r="T27" s="110"/>
      <c r="U27" s="110"/>
      <c r="V27" s="110"/>
      <c r="W27" s="110"/>
      <c r="X27" s="110"/>
      <c r="Y27" s="110"/>
      <c r="Z27" s="112"/>
    </row>
    <row r="28" spans="1:26" ht="20.100000000000001" customHeight="1" x14ac:dyDescent="0.15">
      <c r="A28" s="82">
        <f>IF(TRIM($I28)="", 1001, 0)</f>
        <v>1001</v>
      </c>
      <c r="B28" s="82"/>
      <c r="C28" s="105"/>
      <c r="D28" s="106">
        <v>5</v>
      </c>
      <c r="E28" s="79" t="s">
        <v>30</v>
      </c>
      <c r="I28" s="40"/>
      <c r="J28" s="40"/>
      <c r="K28" s="40"/>
      <c r="L28" s="40"/>
      <c r="M28" s="40"/>
      <c r="N28" s="40"/>
      <c r="O28" s="40"/>
      <c r="P28" s="40"/>
      <c r="Q28" s="40"/>
      <c r="R28" s="40"/>
      <c r="S28" s="40"/>
      <c r="T28" s="40"/>
      <c r="U28" s="40"/>
      <c r="V28" s="40"/>
      <c r="W28" s="40"/>
      <c r="X28" s="40"/>
      <c r="Y28" s="40"/>
      <c r="Z28" s="104"/>
    </row>
    <row r="29" spans="1:26" ht="20.100000000000001" customHeight="1" x14ac:dyDescent="0.15">
      <c r="A29" s="82"/>
      <c r="B29" s="82"/>
      <c r="C29" s="111"/>
      <c r="D29" s="103"/>
      <c r="E29" s="103"/>
      <c r="F29" s="103"/>
      <c r="G29" s="103"/>
      <c r="H29" s="103"/>
      <c r="I29" s="109"/>
      <c r="J29" s="110" t="s">
        <v>36</v>
      </c>
      <c r="K29" s="110"/>
      <c r="L29" s="110"/>
      <c r="M29" s="110"/>
      <c r="N29" s="110"/>
      <c r="O29" s="110"/>
      <c r="P29" s="110"/>
      <c r="Q29" s="110"/>
      <c r="R29" s="110"/>
      <c r="S29" s="110"/>
      <c r="T29" s="110"/>
      <c r="U29" s="110"/>
      <c r="V29" s="110"/>
      <c r="W29" s="110"/>
      <c r="X29" s="110"/>
      <c r="Y29" s="110"/>
      <c r="Z29" s="112"/>
    </row>
    <row r="30" spans="1:26" ht="20.100000000000001" customHeight="1" x14ac:dyDescent="0.15">
      <c r="A30" s="82">
        <f>IF(TRIM($I30)="", 1001, 0)</f>
        <v>1001</v>
      </c>
      <c r="B30" s="82"/>
      <c r="C30" s="105"/>
      <c r="D30" s="106">
        <v>6</v>
      </c>
      <c r="E30" s="79" t="s">
        <v>4</v>
      </c>
      <c r="I30" s="40"/>
      <c r="J30" s="40"/>
      <c r="K30" s="40"/>
      <c r="L30" s="40"/>
      <c r="M30" s="40"/>
      <c r="N30" s="40"/>
      <c r="O30" s="40"/>
      <c r="P30" s="40"/>
      <c r="Q30" s="40"/>
      <c r="R30" s="40"/>
      <c r="S30" s="40"/>
      <c r="T30" s="40"/>
      <c r="U30" s="40"/>
      <c r="V30" s="40"/>
      <c r="W30" s="40"/>
      <c r="X30" s="40"/>
      <c r="Y30" s="40"/>
      <c r="Z30" s="104"/>
    </row>
    <row r="31" spans="1:26" ht="20.100000000000001" customHeight="1" x14ac:dyDescent="0.15">
      <c r="A31" s="82"/>
      <c r="B31" s="82"/>
      <c r="C31" s="111"/>
      <c r="D31" s="103"/>
      <c r="E31" s="103"/>
      <c r="F31" s="103"/>
      <c r="G31" s="103"/>
      <c r="H31" s="103"/>
      <c r="I31" s="109"/>
      <c r="J31" s="110" t="s">
        <v>12</v>
      </c>
      <c r="K31" s="110"/>
      <c r="L31" s="110"/>
      <c r="M31" s="110"/>
      <c r="N31" s="110"/>
      <c r="O31" s="110"/>
      <c r="P31" s="110"/>
      <c r="Q31" s="110"/>
      <c r="R31" s="110"/>
      <c r="S31" s="110"/>
      <c r="T31" s="110"/>
      <c r="U31" s="110"/>
      <c r="V31" s="110"/>
      <c r="W31" s="110"/>
      <c r="X31" s="110"/>
      <c r="Y31" s="110"/>
      <c r="Z31" s="112"/>
    </row>
    <row r="32" spans="1:26" ht="20.100000000000001" customHeight="1" x14ac:dyDescent="0.15">
      <c r="A32" s="82">
        <f>IF(TRIM($I32)="", 1001, 0)</f>
        <v>1001</v>
      </c>
      <c r="B32" s="82"/>
      <c r="C32" s="105"/>
      <c r="D32" s="106">
        <v>7</v>
      </c>
      <c r="E32" s="79" t="s">
        <v>5</v>
      </c>
      <c r="I32" s="40"/>
      <c r="J32" s="40"/>
      <c r="K32" s="40"/>
      <c r="L32" s="40"/>
      <c r="M32" s="40"/>
      <c r="N32" s="40"/>
      <c r="O32" s="40"/>
      <c r="P32" s="40"/>
      <c r="Q32" s="40"/>
      <c r="R32" s="40"/>
      <c r="S32" s="40"/>
      <c r="T32" s="40"/>
      <c r="U32" s="40"/>
      <c r="V32" s="40"/>
      <c r="W32" s="40"/>
      <c r="X32" s="40"/>
      <c r="Y32" s="40"/>
      <c r="Z32" s="104"/>
    </row>
    <row r="33" spans="1:26" ht="20.100000000000001" customHeight="1" x14ac:dyDescent="0.15">
      <c r="A33" s="82"/>
      <c r="B33" s="82"/>
      <c r="C33" s="111"/>
      <c r="D33" s="103"/>
      <c r="E33" s="103"/>
      <c r="F33" s="103"/>
      <c r="G33" s="103"/>
      <c r="H33" s="103"/>
      <c r="I33" s="109"/>
      <c r="J33" s="110" t="s">
        <v>13</v>
      </c>
      <c r="K33" s="110"/>
      <c r="L33" s="110"/>
      <c r="M33" s="110"/>
      <c r="N33" s="110"/>
      <c r="O33" s="110"/>
      <c r="P33" s="110"/>
      <c r="Q33" s="110"/>
      <c r="R33" s="110"/>
      <c r="S33" s="110"/>
      <c r="T33" s="110"/>
      <c r="U33" s="110"/>
      <c r="V33" s="110"/>
      <c r="W33" s="110"/>
      <c r="X33" s="110"/>
      <c r="Y33" s="110"/>
      <c r="Z33" s="104"/>
    </row>
    <row r="34" spans="1:26" ht="20.100000000000001" customHeight="1" x14ac:dyDescent="0.15">
      <c r="A34" s="82">
        <f>IF(NOT(AND(TRIM($I34)&lt;&gt;"",ISNUMBER(VALUE(SUBSTITUTE($I34,"-",""))))), 1001, 0)</f>
        <v>1001</v>
      </c>
      <c r="B34" s="82"/>
      <c r="C34" s="105"/>
      <c r="D34" s="106">
        <v>8</v>
      </c>
      <c r="E34" s="79" t="s">
        <v>6</v>
      </c>
      <c r="I34" s="40"/>
      <c r="J34" s="40"/>
      <c r="K34" s="40"/>
      <c r="L34" s="40"/>
      <c r="M34" s="40"/>
      <c r="N34" s="107"/>
      <c r="O34" s="107"/>
      <c r="P34" s="107"/>
      <c r="Q34" s="107"/>
      <c r="R34" s="107"/>
      <c r="S34" s="107"/>
      <c r="T34" s="107"/>
      <c r="U34" s="107"/>
      <c r="V34" s="107"/>
      <c r="W34" s="107"/>
      <c r="X34" s="108"/>
      <c r="Y34" s="108"/>
      <c r="Z34" s="104"/>
    </row>
    <row r="35" spans="1:26" ht="20.100000000000001" customHeight="1" x14ac:dyDescent="0.15">
      <c r="A35" s="82"/>
      <c r="B35" s="82"/>
      <c r="C35" s="111"/>
      <c r="D35" s="103"/>
      <c r="E35" s="103"/>
      <c r="F35" s="103"/>
      <c r="G35" s="103"/>
      <c r="H35" s="103"/>
      <c r="I35" s="109"/>
      <c r="J35" s="110" t="s">
        <v>68</v>
      </c>
      <c r="K35" s="110"/>
      <c r="L35" s="110"/>
      <c r="M35" s="110"/>
      <c r="N35" s="110"/>
      <c r="O35" s="110"/>
      <c r="P35" s="110"/>
      <c r="Q35" s="110"/>
      <c r="R35" s="110"/>
      <c r="S35" s="110"/>
      <c r="T35" s="110"/>
      <c r="U35" s="110"/>
      <c r="V35" s="110"/>
      <c r="W35" s="110"/>
      <c r="X35" s="110"/>
      <c r="Y35" s="110"/>
      <c r="Z35" s="104"/>
    </row>
    <row r="36" spans="1:26" ht="20.100000000000001" customHeight="1" x14ac:dyDescent="0.15">
      <c r="A36" s="82">
        <f>IF(AND(TRIM($I36)&lt;&gt;"",NOT(ISNUMBER(VALUE(SUBSTITUTE($I36,"-",""))))), 1001, 0)</f>
        <v>0</v>
      </c>
      <c r="B36" s="82"/>
      <c r="C36" s="105"/>
      <c r="D36" s="106">
        <v>9</v>
      </c>
      <c r="E36" s="79" t="s">
        <v>7</v>
      </c>
      <c r="I36" s="40"/>
      <c r="J36" s="43"/>
      <c r="K36" s="43"/>
      <c r="L36" s="43"/>
      <c r="M36" s="43"/>
      <c r="N36" s="107"/>
      <c r="O36" s="107"/>
      <c r="P36" s="107"/>
      <c r="Q36" s="107"/>
      <c r="R36" s="107"/>
      <c r="S36" s="107"/>
      <c r="T36" s="107"/>
      <c r="U36" s="107"/>
      <c r="V36" s="107"/>
      <c r="W36" s="107"/>
      <c r="X36" s="108"/>
      <c r="Y36" s="108"/>
      <c r="Z36" s="104"/>
    </row>
    <row r="37" spans="1:26" ht="20.100000000000001" customHeight="1" x14ac:dyDescent="0.15">
      <c r="A37" s="82"/>
      <c r="B37" s="82"/>
      <c r="C37" s="111"/>
      <c r="D37" s="103"/>
      <c r="E37" s="103"/>
      <c r="F37" s="103"/>
      <c r="G37" s="103"/>
      <c r="H37" s="103"/>
      <c r="I37" s="109"/>
      <c r="J37" s="110" t="s">
        <v>68</v>
      </c>
      <c r="K37" s="110"/>
      <c r="L37" s="110"/>
      <c r="M37" s="110"/>
      <c r="N37" s="110"/>
      <c r="O37" s="110"/>
      <c r="P37" s="110"/>
      <c r="Q37" s="110"/>
      <c r="R37" s="110"/>
      <c r="S37" s="110"/>
      <c r="T37" s="110"/>
      <c r="U37" s="110"/>
      <c r="V37" s="110"/>
      <c r="W37" s="110"/>
      <c r="X37" s="110"/>
      <c r="Y37" s="110"/>
      <c r="Z37" s="104"/>
    </row>
    <row r="38" spans="1:26" ht="20.100000000000001" customHeight="1" x14ac:dyDescent="0.15">
      <c r="A38" s="82">
        <f>IF(AND($I63&lt;&gt;"する",TRIM($I38)=""), 1001, 0)</f>
        <v>1001</v>
      </c>
      <c r="B38" s="82"/>
      <c r="C38" s="105"/>
      <c r="D38" s="106">
        <v>10</v>
      </c>
      <c r="E38" s="79" t="s">
        <v>10</v>
      </c>
      <c r="I38" s="40"/>
      <c r="J38" s="40"/>
      <c r="K38" s="40"/>
      <c r="L38" s="40"/>
      <c r="M38" s="40"/>
      <c r="N38" s="40"/>
      <c r="O38" s="40"/>
      <c r="P38" s="40"/>
      <c r="Q38" s="40"/>
      <c r="R38" s="40"/>
      <c r="S38" s="40"/>
      <c r="T38" s="40"/>
      <c r="U38" s="40"/>
      <c r="V38" s="40"/>
      <c r="W38" s="40"/>
      <c r="X38" s="40"/>
      <c r="Y38" s="40"/>
      <c r="Z38" s="104"/>
    </row>
    <row r="39" spans="1:26" ht="30" customHeight="1" x14ac:dyDescent="0.15">
      <c r="A39" s="82"/>
      <c r="B39" s="82"/>
      <c r="C39" s="111"/>
      <c r="D39" s="103"/>
      <c r="E39" s="103"/>
      <c r="F39" s="103"/>
      <c r="G39" s="103"/>
      <c r="H39" s="103"/>
      <c r="I39" s="109"/>
      <c r="J39" s="113" t="s">
        <v>761</v>
      </c>
      <c r="K39" s="113"/>
      <c r="L39" s="113"/>
      <c r="M39" s="113"/>
      <c r="N39" s="113"/>
      <c r="O39" s="113"/>
      <c r="P39" s="113"/>
      <c r="Q39" s="113"/>
      <c r="R39" s="113"/>
      <c r="S39" s="113"/>
      <c r="T39" s="113"/>
      <c r="U39" s="113"/>
      <c r="V39" s="113"/>
      <c r="W39" s="113"/>
      <c r="X39" s="113"/>
      <c r="Y39" s="113"/>
      <c r="Z39" s="104"/>
    </row>
    <row r="40" spans="1:26" ht="20.100000000000001" customHeight="1" x14ac:dyDescent="0.15">
      <c r="A40" s="82">
        <f>IF(AND($I40&lt;&gt;"一致する", $I40&lt;&gt;"一致しない"), 1001, 0)</f>
        <v>0</v>
      </c>
      <c r="B40" s="82"/>
      <c r="C40" s="105"/>
      <c r="D40" s="106">
        <v>11</v>
      </c>
      <c r="E40" s="79" t="s">
        <v>60</v>
      </c>
      <c r="I40" s="40" t="s">
        <v>65</v>
      </c>
      <c r="J40" s="51"/>
      <c r="K40" s="51"/>
      <c r="L40" s="51"/>
      <c r="M40" s="51"/>
      <c r="N40" s="114"/>
      <c r="O40" s="114"/>
      <c r="P40" s="114"/>
      <c r="Q40" s="114"/>
      <c r="R40" s="114"/>
      <c r="S40" s="114"/>
      <c r="T40" s="114"/>
      <c r="U40" s="114"/>
      <c r="V40" s="103"/>
      <c r="Z40" s="115"/>
    </row>
    <row r="41" spans="1:26" ht="20.100000000000001" customHeight="1" x14ac:dyDescent="0.15">
      <c r="A41" s="82"/>
      <c r="B41" s="82"/>
      <c r="C41" s="111"/>
      <c r="D41" s="103"/>
      <c r="E41" s="103"/>
      <c r="F41" s="103"/>
      <c r="G41" s="103"/>
      <c r="H41" s="103"/>
      <c r="I41" s="116"/>
      <c r="J41" s="110" t="s">
        <v>71</v>
      </c>
      <c r="K41" s="110"/>
      <c r="L41" s="110"/>
      <c r="M41" s="110"/>
      <c r="N41" s="110"/>
      <c r="O41" s="110"/>
      <c r="P41" s="110"/>
      <c r="Q41" s="110"/>
      <c r="R41" s="110"/>
      <c r="S41" s="110"/>
      <c r="T41" s="110"/>
      <c r="U41" s="110"/>
      <c r="V41" s="110"/>
      <c r="W41" s="110"/>
      <c r="X41" s="110"/>
      <c r="Y41" s="110"/>
      <c r="Z41" s="115"/>
    </row>
    <row r="42" spans="1:26" ht="20.100000000000001" customHeight="1" x14ac:dyDescent="0.15">
      <c r="A42" s="82"/>
      <c r="B42" s="82"/>
      <c r="C42" s="117"/>
      <c r="D42" s="118"/>
      <c r="E42" s="118"/>
      <c r="F42" s="118"/>
      <c r="G42" s="118"/>
      <c r="H42" s="118"/>
      <c r="I42" s="119"/>
      <c r="J42" s="119"/>
      <c r="K42" s="119"/>
      <c r="L42" s="119"/>
      <c r="M42" s="119"/>
      <c r="N42" s="119"/>
      <c r="O42" s="119"/>
      <c r="P42" s="119"/>
      <c r="Q42" s="119"/>
      <c r="R42" s="119"/>
      <c r="S42" s="119"/>
      <c r="T42" s="119"/>
      <c r="U42" s="119"/>
      <c r="V42" s="119"/>
      <c r="W42" s="119"/>
      <c r="X42" s="119"/>
      <c r="Y42" s="119"/>
      <c r="Z42" s="120"/>
    </row>
    <row r="43" spans="1:26" ht="20.100000000000001" customHeight="1" x14ac:dyDescent="0.15">
      <c r="A43" s="82"/>
      <c r="B43" s="82"/>
      <c r="C43" s="103"/>
      <c r="D43" s="103"/>
      <c r="E43" s="103"/>
      <c r="F43" s="103"/>
      <c r="G43" s="103"/>
      <c r="H43" s="103"/>
      <c r="I43" s="121"/>
      <c r="J43" s="121"/>
      <c r="K43" s="121"/>
      <c r="L43" s="121"/>
      <c r="M43" s="121"/>
      <c r="N43" s="121"/>
      <c r="O43" s="121"/>
      <c r="P43" s="121"/>
      <c r="Q43" s="121"/>
      <c r="R43" s="121"/>
      <c r="S43" s="121"/>
      <c r="T43" s="121"/>
      <c r="U43" s="121"/>
      <c r="V43" s="121"/>
      <c r="W43" s="121"/>
      <c r="X43" s="121"/>
      <c r="Y43" s="121"/>
      <c r="Z43" s="103"/>
    </row>
    <row r="44" spans="1:26" ht="15.75" hidden="1" customHeight="1" x14ac:dyDescent="0.15">
      <c r="A44" s="82"/>
      <c r="B44" s="82"/>
      <c r="C44" s="103"/>
      <c r="D44" s="103"/>
      <c r="E44" s="103"/>
      <c r="F44" s="103"/>
      <c r="G44" s="103"/>
      <c r="H44" s="103"/>
      <c r="I44" s="121"/>
      <c r="J44" s="121"/>
      <c r="K44" s="121"/>
      <c r="L44" s="121"/>
      <c r="M44" s="121"/>
      <c r="N44" s="121"/>
      <c r="O44" s="121"/>
      <c r="P44" s="121"/>
      <c r="Q44" s="121"/>
      <c r="R44" s="121"/>
      <c r="S44" s="121"/>
      <c r="T44" s="121"/>
      <c r="U44" s="121"/>
      <c r="V44" s="121"/>
      <c r="W44" s="121"/>
      <c r="X44" s="103"/>
    </row>
    <row r="45" spans="1:26" ht="15.75" hidden="1" customHeight="1" x14ac:dyDescent="0.15">
      <c r="A45" s="82"/>
      <c r="B45" s="82"/>
      <c r="C45" s="103"/>
      <c r="D45" s="103"/>
      <c r="E45" s="103"/>
      <c r="F45" s="103"/>
      <c r="G45" s="103"/>
      <c r="H45" s="103"/>
      <c r="I45" s="121"/>
      <c r="J45" s="121"/>
      <c r="K45" s="121"/>
      <c r="L45" s="121"/>
      <c r="M45" s="121"/>
      <c r="N45" s="121"/>
      <c r="O45" s="121"/>
      <c r="P45" s="121"/>
      <c r="Q45" s="121"/>
      <c r="R45" s="121"/>
      <c r="S45" s="121"/>
      <c r="T45" s="121"/>
      <c r="U45" s="121"/>
      <c r="V45" s="121"/>
      <c r="W45" s="121"/>
      <c r="X45" s="103"/>
    </row>
    <row r="46" spans="1:26" ht="15.75" hidden="1" customHeight="1" x14ac:dyDescent="0.15">
      <c r="A46" s="82"/>
      <c r="B46" s="82"/>
      <c r="C46" s="103"/>
      <c r="D46" s="103"/>
      <c r="E46" s="103"/>
      <c r="F46" s="103"/>
      <c r="G46" s="103"/>
      <c r="H46" s="103"/>
      <c r="I46" s="121"/>
      <c r="J46" s="121"/>
      <c r="K46" s="121"/>
      <c r="L46" s="121"/>
      <c r="M46" s="121"/>
      <c r="N46" s="121"/>
      <c r="O46" s="121"/>
      <c r="P46" s="121"/>
      <c r="Q46" s="121"/>
      <c r="R46" s="121"/>
      <c r="S46" s="121"/>
      <c r="T46" s="121"/>
      <c r="U46" s="121"/>
      <c r="V46" s="121"/>
      <c r="W46" s="121"/>
      <c r="X46" s="103"/>
    </row>
    <row r="47" spans="1:26" ht="15.75" hidden="1" customHeight="1" x14ac:dyDescent="0.15">
      <c r="A47" s="82"/>
      <c r="B47" s="82"/>
      <c r="C47" s="103"/>
      <c r="D47" s="103"/>
      <c r="E47" s="103"/>
      <c r="F47" s="103"/>
      <c r="G47" s="103"/>
      <c r="H47" s="103"/>
      <c r="I47" s="121"/>
      <c r="J47" s="121"/>
      <c r="K47" s="121"/>
      <c r="L47" s="121"/>
      <c r="M47" s="121"/>
      <c r="N47" s="121"/>
      <c r="O47" s="121"/>
      <c r="P47" s="121"/>
      <c r="Q47" s="121"/>
      <c r="R47" s="121"/>
      <c r="S47" s="121"/>
      <c r="T47" s="121"/>
      <c r="U47" s="121"/>
      <c r="V47" s="121"/>
      <c r="W47" s="121"/>
      <c r="X47" s="103"/>
    </row>
    <row r="48" spans="1:26" ht="15.75" hidden="1" customHeight="1" x14ac:dyDescent="0.15">
      <c r="A48" s="82"/>
      <c r="B48" s="82"/>
      <c r="C48" s="103"/>
      <c r="D48" s="103"/>
      <c r="E48" s="103"/>
      <c r="F48" s="103"/>
      <c r="G48" s="103"/>
      <c r="H48" s="103"/>
      <c r="I48" s="121"/>
      <c r="J48" s="121"/>
      <c r="K48" s="121"/>
      <c r="L48" s="121"/>
      <c r="M48" s="121"/>
      <c r="N48" s="121"/>
      <c r="O48" s="121"/>
      <c r="P48" s="121"/>
      <c r="Q48" s="121"/>
      <c r="R48" s="121"/>
      <c r="S48" s="121"/>
      <c r="T48" s="121"/>
      <c r="U48" s="121"/>
      <c r="V48" s="121"/>
      <c r="W48" s="121"/>
      <c r="X48" s="103"/>
    </row>
    <row r="49" spans="1:26" ht="15.75" hidden="1" customHeight="1" x14ac:dyDescent="0.15">
      <c r="A49" s="82"/>
      <c r="B49" s="82"/>
      <c r="C49" s="103"/>
      <c r="D49" s="103"/>
      <c r="E49" s="103"/>
      <c r="F49" s="103"/>
      <c r="G49" s="103"/>
      <c r="H49" s="103"/>
      <c r="I49" s="121"/>
      <c r="J49" s="121"/>
      <c r="K49" s="121"/>
      <c r="L49" s="121"/>
      <c r="M49" s="121"/>
      <c r="N49" s="121"/>
      <c r="O49" s="121"/>
      <c r="P49" s="121"/>
      <c r="Q49" s="121"/>
      <c r="R49" s="121"/>
      <c r="S49" s="121"/>
      <c r="T49" s="121"/>
      <c r="U49" s="121"/>
      <c r="V49" s="121"/>
      <c r="W49" s="121"/>
      <c r="X49" s="103"/>
    </row>
    <row r="50" spans="1:26" ht="15.75" hidden="1" customHeight="1" x14ac:dyDescent="0.15">
      <c r="A50" s="82"/>
      <c r="B50" s="82"/>
      <c r="C50" s="103"/>
      <c r="D50" s="103"/>
      <c r="E50" s="103"/>
      <c r="F50" s="103"/>
      <c r="G50" s="103"/>
      <c r="H50" s="103"/>
      <c r="I50" s="121"/>
      <c r="J50" s="121"/>
      <c r="K50" s="121"/>
      <c r="L50" s="121"/>
      <c r="M50" s="121"/>
      <c r="N50" s="121"/>
      <c r="O50" s="121"/>
      <c r="P50" s="121"/>
      <c r="Q50" s="121"/>
      <c r="R50" s="121"/>
      <c r="S50" s="121"/>
      <c r="T50" s="121"/>
      <c r="U50" s="121"/>
      <c r="V50" s="121"/>
      <c r="W50" s="121"/>
      <c r="X50" s="103"/>
    </row>
    <row r="51" spans="1:26" ht="15.75" hidden="1" customHeight="1" x14ac:dyDescent="0.15">
      <c r="A51" s="82"/>
      <c r="B51" s="82"/>
      <c r="C51" s="103"/>
      <c r="D51" s="103"/>
      <c r="E51" s="103"/>
      <c r="F51" s="103"/>
      <c r="G51" s="103"/>
      <c r="H51" s="103"/>
      <c r="I51" s="121"/>
      <c r="J51" s="121"/>
      <c r="K51" s="121"/>
      <c r="L51" s="121"/>
      <c r="M51" s="121"/>
      <c r="N51" s="121"/>
      <c r="O51" s="121"/>
      <c r="P51" s="121"/>
      <c r="Q51" s="121"/>
      <c r="R51" s="121"/>
      <c r="S51" s="121"/>
      <c r="T51" s="121"/>
      <c r="U51" s="121"/>
      <c r="V51" s="121"/>
      <c r="W51" s="121"/>
      <c r="X51" s="103"/>
    </row>
    <row r="52" spans="1:26" ht="15.75" hidden="1" customHeight="1" x14ac:dyDescent="0.15">
      <c r="A52" s="82"/>
      <c r="B52" s="82"/>
      <c r="C52" s="103"/>
      <c r="D52" s="103"/>
      <c r="E52" s="103"/>
      <c r="F52" s="103"/>
      <c r="G52" s="103"/>
      <c r="H52" s="103"/>
      <c r="I52" s="121"/>
      <c r="J52" s="121"/>
      <c r="K52" s="121"/>
      <c r="L52" s="121"/>
      <c r="M52" s="121"/>
      <c r="N52" s="121"/>
      <c r="O52" s="121"/>
      <c r="P52" s="121"/>
      <c r="Q52" s="121"/>
      <c r="R52" s="121"/>
      <c r="S52" s="121"/>
      <c r="T52" s="121"/>
      <c r="U52" s="121"/>
      <c r="V52" s="121"/>
      <c r="W52" s="121"/>
      <c r="X52" s="103"/>
    </row>
    <row r="53" spans="1:26" ht="15.75" hidden="1" customHeight="1" x14ac:dyDescent="0.15">
      <c r="A53" s="82"/>
      <c r="B53" s="82"/>
      <c r="C53" s="103"/>
      <c r="D53" s="103"/>
      <c r="E53" s="103"/>
      <c r="F53" s="103"/>
      <c r="G53" s="103"/>
      <c r="H53" s="103"/>
      <c r="I53" s="121"/>
      <c r="J53" s="121"/>
      <c r="K53" s="121"/>
      <c r="L53" s="121"/>
      <c r="M53" s="121"/>
      <c r="N53" s="121"/>
      <c r="O53" s="121"/>
      <c r="P53" s="121"/>
      <c r="Q53" s="121"/>
      <c r="R53" s="121"/>
      <c r="S53" s="121"/>
      <c r="T53" s="121"/>
      <c r="U53" s="121"/>
      <c r="V53" s="121"/>
      <c r="W53" s="121"/>
      <c r="X53" s="103"/>
    </row>
    <row r="54" spans="1:26" ht="15.75" hidden="1" customHeight="1" x14ac:dyDescent="0.15">
      <c r="A54" s="82"/>
      <c r="B54" s="82"/>
      <c r="C54" s="103"/>
      <c r="D54" s="103"/>
      <c r="E54" s="103"/>
      <c r="F54" s="103"/>
      <c r="G54" s="103"/>
      <c r="H54" s="103"/>
      <c r="I54" s="121"/>
      <c r="J54" s="121"/>
      <c r="K54" s="121"/>
      <c r="L54" s="121"/>
      <c r="M54" s="121"/>
      <c r="N54" s="121"/>
      <c r="O54" s="121"/>
      <c r="P54" s="121"/>
      <c r="Q54" s="121"/>
      <c r="R54" s="121"/>
      <c r="S54" s="121"/>
      <c r="T54" s="121"/>
      <c r="U54" s="121"/>
      <c r="V54" s="121"/>
      <c r="W54" s="121"/>
      <c r="X54" s="103"/>
    </row>
    <row r="55" spans="1:26" ht="15.75" hidden="1" customHeight="1" x14ac:dyDescent="0.15">
      <c r="A55" s="82"/>
      <c r="B55" s="82"/>
      <c r="C55" s="103"/>
      <c r="D55" s="103"/>
      <c r="E55" s="103"/>
      <c r="F55" s="103"/>
      <c r="G55" s="103"/>
      <c r="H55" s="103"/>
      <c r="I55" s="121"/>
      <c r="J55" s="121"/>
      <c r="K55" s="121"/>
      <c r="L55" s="121"/>
      <c r="M55" s="121"/>
      <c r="N55" s="121"/>
      <c r="O55" s="121"/>
      <c r="P55" s="121"/>
      <c r="Q55" s="121"/>
      <c r="R55" s="121"/>
      <c r="S55" s="121"/>
      <c r="T55" s="121"/>
      <c r="U55" s="121"/>
      <c r="V55" s="121"/>
      <c r="W55" s="121"/>
      <c r="X55" s="103"/>
    </row>
    <row r="56" spans="1:26" ht="15.75" hidden="1" customHeight="1" x14ac:dyDescent="0.15">
      <c r="A56" s="82"/>
      <c r="B56" s="82"/>
      <c r="C56" s="103"/>
      <c r="D56" s="103"/>
      <c r="E56" s="103"/>
      <c r="F56" s="103"/>
      <c r="G56" s="103"/>
      <c r="H56" s="103"/>
      <c r="I56" s="121"/>
      <c r="J56" s="121"/>
      <c r="K56" s="121"/>
      <c r="L56" s="121"/>
      <c r="M56" s="121"/>
      <c r="N56" s="121"/>
      <c r="O56" s="121"/>
      <c r="P56" s="121"/>
      <c r="Q56" s="121"/>
      <c r="R56" s="121"/>
      <c r="S56" s="121"/>
      <c r="T56" s="121"/>
      <c r="U56" s="121"/>
      <c r="V56" s="121"/>
      <c r="W56" s="121"/>
      <c r="X56" s="103"/>
    </row>
    <row r="57" spans="1:26" ht="15.75" hidden="1" customHeight="1" x14ac:dyDescent="0.15">
      <c r="A57" s="82"/>
      <c r="B57" s="82"/>
      <c r="C57" s="103"/>
      <c r="D57" s="103"/>
      <c r="E57" s="103"/>
      <c r="F57" s="103"/>
      <c r="G57" s="103"/>
      <c r="H57" s="103"/>
      <c r="I57" s="121"/>
      <c r="J57" s="121"/>
      <c r="K57" s="121"/>
      <c r="L57" s="121"/>
      <c r="M57" s="121"/>
      <c r="N57" s="121"/>
      <c r="O57" s="121"/>
      <c r="P57" s="121"/>
      <c r="Q57" s="121"/>
      <c r="R57" s="121"/>
      <c r="S57" s="121"/>
      <c r="T57" s="121"/>
      <c r="U57" s="121"/>
      <c r="V57" s="121"/>
      <c r="W57" s="121"/>
      <c r="X57" s="103"/>
    </row>
    <row r="58" spans="1:26" ht="15.75" hidden="1" customHeight="1" x14ac:dyDescent="0.15">
      <c r="A58" s="82"/>
      <c r="B58" s="82"/>
      <c r="C58" s="103"/>
      <c r="D58" s="103"/>
      <c r="E58" s="103"/>
      <c r="F58" s="103"/>
      <c r="G58" s="103"/>
      <c r="H58" s="103"/>
      <c r="I58" s="121"/>
      <c r="J58" s="121"/>
      <c r="K58" s="121"/>
      <c r="L58" s="121"/>
      <c r="M58" s="121"/>
      <c r="N58" s="121"/>
      <c r="O58" s="121"/>
      <c r="P58" s="121"/>
      <c r="Q58" s="121"/>
      <c r="R58" s="121"/>
      <c r="S58" s="121"/>
      <c r="T58" s="121"/>
      <c r="U58" s="121"/>
      <c r="V58" s="121"/>
      <c r="W58" s="121"/>
      <c r="X58" s="103"/>
    </row>
    <row r="59" spans="1:26" ht="20.100000000000001" customHeight="1" x14ac:dyDescent="0.15">
      <c r="A59" s="82"/>
      <c r="B59" s="82"/>
      <c r="C59" s="103"/>
      <c r="D59" s="103"/>
      <c r="E59" s="103"/>
      <c r="F59" s="103"/>
      <c r="G59" s="103"/>
      <c r="H59" s="103"/>
      <c r="I59" s="122"/>
      <c r="J59" s="103"/>
      <c r="K59" s="103"/>
      <c r="L59" s="103"/>
      <c r="M59" s="103"/>
      <c r="N59" s="103"/>
      <c r="O59" s="103"/>
      <c r="P59" s="103"/>
      <c r="Q59" s="103"/>
      <c r="R59" s="103"/>
      <c r="S59" s="103"/>
      <c r="T59" s="103"/>
      <c r="U59" s="103"/>
      <c r="V59" s="103"/>
      <c r="W59" s="103"/>
      <c r="X59" s="103"/>
    </row>
    <row r="60" spans="1:26" ht="20.100000000000001" customHeight="1" x14ac:dyDescent="0.15">
      <c r="A60" s="82"/>
      <c r="B60" s="82"/>
      <c r="C60" s="95" t="s">
        <v>46</v>
      </c>
      <c r="D60" s="96"/>
      <c r="E60" s="96"/>
      <c r="F60" s="96"/>
      <c r="G60" s="96"/>
      <c r="H60" s="97"/>
      <c r="I60" s="123"/>
      <c r="J60" s="124"/>
      <c r="K60" s="124"/>
      <c r="L60" s="124"/>
      <c r="M60" s="124"/>
      <c r="N60" s="124"/>
      <c r="O60" s="124"/>
      <c r="P60" s="124"/>
      <c r="Q60" s="124"/>
      <c r="R60" s="124"/>
      <c r="S60" s="124"/>
      <c r="T60" s="124"/>
      <c r="U60" s="124"/>
      <c r="V60" s="124"/>
      <c r="W60" s="124"/>
      <c r="X60" s="124"/>
      <c r="Y60" s="124"/>
    </row>
    <row r="61" spans="1:26" ht="15" customHeight="1" x14ac:dyDescent="0.15">
      <c r="A61" s="82"/>
      <c r="B61" s="82"/>
      <c r="C61" s="125"/>
      <c r="D61" s="126"/>
      <c r="E61" s="126"/>
      <c r="F61" s="126"/>
      <c r="G61" s="126"/>
      <c r="H61" s="126"/>
      <c r="Z61" s="127"/>
    </row>
    <row r="62" spans="1:26" ht="20.100000000000001" customHeight="1" x14ac:dyDescent="0.15">
      <c r="A62" s="82"/>
      <c r="B62" s="82"/>
      <c r="C62" s="125"/>
      <c r="D62" s="128" t="s">
        <v>61</v>
      </c>
      <c r="E62" s="128"/>
      <c r="F62" s="128"/>
      <c r="G62" s="128"/>
      <c r="H62" s="128"/>
      <c r="I62" s="128"/>
      <c r="J62" s="128"/>
      <c r="K62" s="128"/>
      <c r="L62" s="128"/>
      <c r="M62" s="128"/>
      <c r="N62" s="128"/>
      <c r="O62" s="128"/>
      <c r="P62" s="128"/>
      <c r="Q62" s="128"/>
      <c r="R62" s="128"/>
      <c r="S62" s="128"/>
      <c r="T62" s="128"/>
      <c r="U62" s="128"/>
      <c r="V62" s="128"/>
      <c r="W62" s="128"/>
      <c r="X62" s="128"/>
      <c r="Y62" s="128"/>
      <c r="Z62" s="115"/>
    </row>
    <row r="63" spans="1:26" ht="20.100000000000001" customHeight="1" x14ac:dyDescent="0.15">
      <c r="A63" s="82">
        <f>IF(AND($I63&lt;&gt;"しない", $I63&lt;&gt;"する"), 1001, 0)</f>
        <v>1001</v>
      </c>
      <c r="B63" s="82"/>
      <c r="C63" s="98"/>
      <c r="D63" s="106">
        <v>1</v>
      </c>
      <c r="E63" s="129" t="s">
        <v>47</v>
      </c>
      <c r="F63" s="129"/>
      <c r="G63" s="129"/>
      <c r="H63" s="129"/>
      <c r="I63" s="40"/>
      <c r="J63" s="51"/>
      <c r="K63" s="51"/>
      <c r="L63" s="51"/>
      <c r="M63" s="51"/>
      <c r="N63" s="103"/>
      <c r="O63" s="103"/>
      <c r="P63" s="103"/>
      <c r="Q63" s="103"/>
      <c r="R63" s="103"/>
      <c r="S63" s="103"/>
      <c r="T63" s="103"/>
      <c r="U63" s="103"/>
      <c r="V63" s="103"/>
      <c r="W63" s="103"/>
      <c r="X63" s="103"/>
      <c r="Y63" s="103"/>
      <c r="Z63" s="104"/>
    </row>
    <row r="64" spans="1:26" ht="20.100000000000001" customHeight="1" x14ac:dyDescent="0.15">
      <c r="A64" s="82"/>
      <c r="B64" s="82"/>
      <c r="C64" s="98"/>
      <c r="D64" s="103"/>
      <c r="E64" s="129"/>
      <c r="F64" s="129"/>
      <c r="G64" s="129"/>
      <c r="H64" s="129"/>
      <c r="I64" s="116"/>
      <c r="J64" s="110" t="s">
        <v>62</v>
      </c>
      <c r="K64" s="130"/>
      <c r="L64" s="130"/>
      <c r="M64" s="110"/>
      <c r="N64" s="130"/>
      <c r="O64" s="130"/>
      <c r="P64" s="130"/>
      <c r="Q64" s="130"/>
      <c r="R64" s="130"/>
      <c r="S64" s="130"/>
      <c r="T64" s="130"/>
      <c r="U64" s="130"/>
      <c r="V64" s="130"/>
      <c r="W64" s="130"/>
      <c r="X64" s="130"/>
      <c r="Y64" s="130"/>
      <c r="Z64" s="104"/>
    </row>
    <row r="65" spans="1:26" ht="15.75" hidden="1" customHeight="1" x14ac:dyDescent="0.15">
      <c r="A65" s="82"/>
      <c r="B65" s="82"/>
      <c r="C65" s="98"/>
      <c r="D65" s="103"/>
      <c r="E65" s="103"/>
      <c r="F65" s="103"/>
      <c r="G65" s="103"/>
      <c r="H65" s="103"/>
      <c r="I65" s="116"/>
      <c r="J65" s="131"/>
      <c r="K65" s="131"/>
      <c r="L65" s="131"/>
      <c r="M65" s="131"/>
      <c r="N65" s="131"/>
      <c r="O65" s="131"/>
      <c r="P65" s="131"/>
      <c r="Q65" s="131"/>
      <c r="R65" s="131"/>
      <c r="S65" s="131"/>
      <c r="T65" s="131"/>
      <c r="U65" s="131"/>
      <c r="V65" s="131"/>
      <c r="W65" s="131"/>
      <c r="X65" s="131"/>
      <c r="Y65" s="131"/>
      <c r="Z65" s="104"/>
    </row>
    <row r="66" spans="1:26" ht="15.75" hidden="1" customHeight="1" x14ac:dyDescent="0.15">
      <c r="A66" s="82"/>
      <c r="B66" s="82"/>
      <c r="C66" s="98"/>
      <c r="D66" s="103"/>
      <c r="E66" s="103"/>
      <c r="F66" s="103"/>
      <c r="G66" s="103"/>
      <c r="H66" s="103"/>
      <c r="I66" s="116"/>
      <c r="J66" s="131"/>
      <c r="K66" s="131"/>
      <c r="L66" s="131"/>
      <c r="M66" s="131"/>
      <c r="N66" s="131"/>
      <c r="O66" s="131"/>
      <c r="P66" s="131"/>
      <c r="Q66" s="131"/>
      <c r="R66" s="131"/>
      <c r="S66" s="131"/>
      <c r="T66" s="131"/>
      <c r="U66" s="131"/>
      <c r="V66" s="131"/>
      <c r="W66" s="131"/>
      <c r="X66" s="131"/>
      <c r="Y66" s="131"/>
      <c r="Z66" s="104"/>
    </row>
    <row r="67" spans="1:26" ht="15.75" hidden="1" customHeight="1" x14ac:dyDescent="0.15">
      <c r="A67" s="82"/>
      <c r="B67" s="82"/>
      <c r="C67" s="98"/>
      <c r="D67" s="103"/>
      <c r="E67" s="103"/>
      <c r="F67" s="103"/>
      <c r="G67" s="103"/>
      <c r="H67" s="103"/>
      <c r="I67" s="116"/>
      <c r="J67" s="131"/>
      <c r="K67" s="131"/>
      <c r="L67" s="131"/>
      <c r="M67" s="131"/>
      <c r="N67" s="131"/>
      <c r="O67" s="131"/>
      <c r="P67" s="131"/>
      <c r="Q67" s="131"/>
      <c r="R67" s="131"/>
      <c r="S67" s="131"/>
      <c r="T67" s="131"/>
      <c r="U67" s="131"/>
      <c r="V67" s="131"/>
      <c r="W67" s="131"/>
      <c r="X67" s="131"/>
      <c r="Y67" s="131"/>
      <c r="Z67" s="104"/>
    </row>
    <row r="68" spans="1:26" ht="15.75" hidden="1" customHeight="1" x14ac:dyDescent="0.15">
      <c r="A68" s="82"/>
      <c r="B68" s="82"/>
      <c r="C68" s="98"/>
      <c r="D68" s="103"/>
      <c r="E68" s="103"/>
      <c r="F68" s="103"/>
      <c r="G68" s="103"/>
      <c r="H68" s="103"/>
      <c r="I68" s="116"/>
      <c r="J68" s="131"/>
      <c r="K68" s="131"/>
      <c r="L68" s="131"/>
      <c r="M68" s="131"/>
      <c r="N68" s="131"/>
      <c r="O68" s="131"/>
      <c r="P68" s="131"/>
      <c r="Q68" s="131"/>
      <c r="R68" s="131"/>
      <c r="S68" s="131"/>
      <c r="T68" s="131"/>
      <c r="U68" s="131"/>
      <c r="V68" s="131"/>
      <c r="W68" s="131"/>
      <c r="X68" s="131"/>
      <c r="Y68" s="131"/>
      <c r="Z68" s="104"/>
    </row>
    <row r="69" spans="1:26" ht="20.100000000000001" customHeight="1" x14ac:dyDescent="0.15">
      <c r="A69" s="82">
        <f>IF(OR(AND($I63="する",TRIM($I69)=""),AND($I63="しない",NOT(ISBLANK($I69)))), 1001, 0)</f>
        <v>0</v>
      </c>
      <c r="B69" s="82"/>
      <c r="C69" s="105"/>
      <c r="D69" s="106">
        <v>2</v>
      </c>
      <c r="E69" s="132" t="s">
        <v>0</v>
      </c>
      <c r="F69" s="132"/>
      <c r="G69" s="132"/>
      <c r="H69" s="132"/>
      <c r="I69" s="42"/>
      <c r="J69" s="43"/>
      <c r="K69" s="43"/>
      <c r="L69" s="43"/>
      <c r="M69" s="43"/>
      <c r="N69" s="107"/>
      <c r="O69" s="107"/>
      <c r="P69" s="107"/>
      <c r="Q69" s="107"/>
      <c r="R69" s="107"/>
      <c r="S69" s="107"/>
      <c r="T69" s="107"/>
      <c r="U69" s="107"/>
      <c r="V69" s="107"/>
      <c r="W69" s="107"/>
      <c r="X69" s="108"/>
      <c r="Y69" s="108"/>
      <c r="Z69" s="104"/>
    </row>
    <row r="70" spans="1:26" ht="20.100000000000001" customHeight="1" x14ac:dyDescent="0.15">
      <c r="A70" s="82"/>
      <c r="B70" s="82"/>
      <c r="C70" s="105"/>
      <c r="D70" s="106"/>
      <c r="E70" s="129"/>
      <c r="F70" s="129"/>
      <c r="G70" s="129"/>
      <c r="H70" s="129"/>
      <c r="I70" s="109"/>
      <c r="J70" s="110" t="s">
        <v>726</v>
      </c>
      <c r="K70" s="130"/>
      <c r="L70" s="130"/>
      <c r="M70" s="130"/>
      <c r="N70" s="130"/>
      <c r="O70" s="130"/>
      <c r="P70" s="130"/>
      <c r="Q70" s="130"/>
      <c r="R70" s="130"/>
      <c r="S70" s="130"/>
      <c r="T70" s="130"/>
      <c r="U70" s="130"/>
      <c r="V70" s="130"/>
      <c r="W70" s="130"/>
      <c r="X70" s="130"/>
      <c r="Y70" s="130"/>
      <c r="Z70" s="104"/>
    </row>
    <row r="71" spans="1:26" ht="20.100000000000001" customHeight="1" x14ac:dyDescent="0.15">
      <c r="A71" s="82">
        <f>IF(OR(AND($I63="する",AND($I71&lt;&gt;"", OR(ISERROR(FIND("@"&amp;LEFT($I71,3)&amp;"@", 都道府県3))=FALSE, ISERROR(FIND("@"&amp;LEFT($I71,4)&amp;"@",都道府県4))=FALSE))=FALSE),AND($I63="しない",NOT(ISBLANK($I71)))), 1001, 0)</f>
        <v>0</v>
      </c>
      <c r="B71" s="82"/>
      <c r="C71" s="105"/>
      <c r="D71" s="106">
        <v>3</v>
      </c>
      <c r="E71" s="132" t="s">
        <v>1</v>
      </c>
      <c r="F71" s="132"/>
      <c r="G71" s="132"/>
      <c r="H71" s="132"/>
      <c r="I71" s="52"/>
      <c r="J71" s="52"/>
      <c r="K71" s="52"/>
      <c r="L71" s="52"/>
      <c r="M71" s="52"/>
      <c r="N71" s="52"/>
      <c r="O71" s="52"/>
      <c r="P71" s="52"/>
      <c r="Q71" s="52"/>
      <c r="R71" s="52"/>
      <c r="S71" s="52"/>
      <c r="T71" s="52"/>
      <c r="U71" s="52"/>
      <c r="V71" s="52"/>
      <c r="W71" s="52"/>
      <c r="X71" s="52"/>
      <c r="Y71" s="52"/>
      <c r="Z71" s="104"/>
    </row>
    <row r="72" spans="1:26" ht="20.100000000000001" customHeight="1" x14ac:dyDescent="0.15">
      <c r="A72" s="82"/>
      <c r="B72" s="82"/>
      <c r="C72" s="105"/>
      <c r="D72" s="106"/>
      <c r="E72" s="129"/>
      <c r="F72" s="129"/>
      <c r="G72" s="129"/>
      <c r="H72" s="129"/>
      <c r="I72" s="109"/>
      <c r="J72" s="110" t="s">
        <v>45</v>
      </c>
      <c r="K72" s="130"/>
      <c r="L72" s="130"/>
      <c r="M72" s="130"/>
      <c r="N72" s="130"/>
      <c r="O72" s="130"/>
      <c r="P72" s="130"/>
      <c r="Q72" s="130"/>
      <c r="R72" s="130"/>
      <c r="S72" s="130"/>
      <c r="T72" s="130"/>
      <c r="U72" s="130"/>
      <c r="V72" s="130"/>
      <c r="W72" s="130"/>
      <c r="X72" s="130"/>
      <c r="Y72" s="130"/>
      <c r="Z72" s="104"/>
    </row>
    <row r="73" spans="1:26" ht="20.100000000000001" customHeight="1" x14ac:dyDescent="0.15">
      <c r="A73" s="82">
        <f>IF(OR(AND($I63="する",TRIM($I73)=""),AND($I63="しない",NOT(ISBLANK($I73)))), 1001, 0)</f>
        <v>0</v>
      </c>
      <c r="B73" s="82"/>
      <c r="C73" s="105"/>
      <c r="D73" s="106">
        <v>4</v>
      </c>
      <c r="E73" s="132" t="s">
        <v>2</v>
      </c>
      <c r="F73" s="132"/>
      <c r="G73" s="132"/>
      <c r="H73" s="132"/>
      <c r="I73" s="40"/>
      <c r="J73" s="40"/>
      <c r="K73" s="40"/>
      <c r="L73" s="40"/>
      <c r="M73" s="40"/>
      <c r="N73" s="40"/>
      <c r="O73" s="40"/>
      <c r="P73" s="40"/>
      <c r="Q73" s="40"/>
      <c r="R73" s="40"/>
      <c r="S73" s="40"/>
      <c r="T73" s="40"/>
      <c r="U73" s="40"/>
      <c r="V73" s="40"/>
      <c r="W73" s="40"/>
      <c r="X73" s="40"/>
      <c r="Y73" s="40"/>
      <c r="Z73" s="104"/>
    </row>
    <row r="74" spans="1:26" ht="30" customHeight="1" x14ac:dyDescent="0.15">
      <c r="A74" s="82"/>
      <c r="B74" s="82"/>
      <c r="C74" s="111"/>
      <c r="D74" s="103"/>
      <c r="E74" s="129"/>
      <c r="F74" s="129"/>
      <c r="G74" s="129"/>
      <c r="H74" s="129"/>
      <c r="I74" s="109"/>
      <c r="J74" s="133" t="s">
        <v>72</v>
      </c>
      <c r="K74" s="133"/>
      <c r="L74" s="133"/>
      <c r="M74" s="133"/>
      <c r="N74" s="133"/>
      <c r="O74" s="133"/>
      <c r="P74" s="133"/>
      <c r="Q74" s="133"/>
      <c r="R74" s="133"/>
      <c r="S74" s="133"/>
      <c r="T74" s="133"/>
      <c r="U74" s="133"/>
      <c r="V74" s="133"/>
      <c r="W74" s="133"/>
      <c r="X74" s="133"/>
      <c r="Y74" s="133"/>
      <c r="Z74" s="104"/>
    </row>
    <row r="75" spans="1:26" ht="20.100000000000001" customHeight="1" x14ac:dyDescent="0.15">
      <c r="A75" s="82">
        <f>IF(OR(AND($I63="する",TRIM($I75)=""),AND($I63="しない",NOT(ISBLANK($I75)))), 1001, 0)</f>
        <v>0</v>
      </c>
      <c r="B75" s="82"/>
      <c r="C75" s="105"/>
      <c r="D75" s="106">
        <v>5</v>
      </c>
      <c r="E75" s="132" t="s">
        <v>3</v>
      </c>
      <c r="F75" s="132"/>
      <c r="G75" s="132"/>
      <c r="H75" s="132"/>
      <c r="I75" s="40"/>
      <c r="J75" s="40"/>
      <c r="K75" s="40"/>
      <c r="L75" s="40"/>
      <c r="M75" s="40"/>
      <c r="N75" s="40"/>
      <c r="O75" s="40"/>
      <c r="P75" s="40"/>
      <c r="Q75" s="40"/>
      <c r="R75" s="40"/>
      <c r="S75" s="40"/>
      <c r="T75" s="40"/>
      <c r="U75" s="40"/>
      <c r="V75" s="40"/>
      <c r="W75" s="40"/>
      <c r="X75" s="40"/>
      <c r="Y75" s="40"/>
      <c r="Z75" s="104"/>
    </row>
    <row r="76" spans="1:26" ht="30" customHeight="1" x14ac:dyDescent="0.15">
      <c r="A76" s="82"/>
      <c r="B76" s="82"/>
      <c r="C76" s="111"/>
      <c r="D76" s="103"/>
      <c r="E76" s="129"/>
      <c r="F76" s="129"/>
      <c r="G76" s="129"/>
      <c r="H76" s="129"/>
      <c r="I76" s="109"/>
      <c r="J76" s="133" t="s">
        <v>73</v>
      </c>
      <c r="K76" s="133"/>
      <c r="L76" s="133"/>
      <c r="M76" s="133"/>
      <c r="N76" s="133"/>
      <c r="O76" s="133"/>
      <c r="P76" s="133"/>
      <c r="Q76" s="133"/>
      <c r="R76" s="133"/>
      <c r="S76" s="133"/>
      <c r="T76" s="133"/>
      <c r="U76" s="133"/>
      <c r="V76" s="133"/>
      <c r="W76" s="133"/>
      <c r="X76" s="133"/>
      <c r="Y76" s="133"/>
      <c r="Z76" s="104"/>
    </row>
    <row r="77" spans="1:26" ht="20.100000000000001" customHeight="1" x14ac:dyDescent="0.15">
      <c r="A77" s="82">
        <f>IF(OR(AND($I63="する",TRIM($I77)=""),AND($I63="しない",NOT(ISBLANK($I77)))), 1001, 0)</f>
        <v>0</v>
      </c>
      <c r="B77" s="82"/>
      <c r="C77" s="105"/>
      <c r="D77" s="106">
        <v>6</v>
      </c>
      <c r="E77" s="132" t="s">
        <v>32</v>
      </c>
      <c r="F77" s="132"/>
      <c r="G77" s="132"/>
      <c r="H77" s="132"/>
      <c r="I77" s="40"/>
      <c r="J77" s="40"/>
      <c r="K77" s="40"/>
      <c r="L77" s="40"/>
      <c r="M77" s="40"/>
      <c r="N77" s="40"/>
      <c r="O77" s="40"/>
      <c r="P77" s="40"/>
      <c r="Q77" s="40"/>
      <c r="R77" s="40"/>
      <c r="S77" s="40"/>
      <c r="T77" s="40"/>
      <c r="U77" s="40"/>
      <c r="V77" s="40"/>
      <c r="W77" s="40"/>
      <c r="X77" s="40"/>
      <c r="Y77" s="40"/>
      <c r="Z77" s="104"/>
    </row>
    <row r="78" spans="1:26" ht="20.100000000000001" customHeight="1" x14ac:dyDescent="0.15">
      <c r="A78" s="82"/>
      <c r="B78" s="82"/>
      <c r="C78" s="111"/>
      <c r="D78" s="103"/>
      <c r="E78" s="129"/>
      <c r="F78" s="129"/>
      <c r="G78" s="129"/>
      <c r="H78" s="129"/>
      <c r="I78" s="109"/>
      <c r="J78" s="110" t="s">
        <v>69</v>
      </c>
      <c r="K78" s="110"/>
      <c r="L78" s="110"/>
      <c r="M78" s="110"/>
      <c r="N78" s="110"/>
      <c r="O78" s="110"/>
      <c r="P78" s="110"/>
      <c r="Q78" s="110"/>
      <c r="R78" s="110"/>
      <c r="S78" s="110"/>
      <c r="T78" s="110"/>
      <c r="U78" s="110"/>
      <c r="V78" s="110"/>
      <c r="W78" s="110"/>
      <c r="X78" s="110"/>
      <c r="Y78" s="110"/>
      <c r="Z78" s="104"/>
    </row>
    <row r="79" spans="1:26" ht="20.100000000000001" customHeight="1" x14ac:dyDescent="0.15">
      <c r="A79" s="82">
        <f>IF(OR(AND($I63="する",TRIM($I79)=""),AND($I63="しない",NOT(ISBLANK($I79)))), 1001, 0)</f>
        <v>0</v>
      </c>
      <c r="B79" s="82"/>
      <c r="C79" s="105"/>
      <c r="D79" s="106">
        <v>7</v>
      </c>
      <c r="E79" s="132" t="s">
        <v>33</v>
      </c>
      <c r="F79" s="132"/>
      <c r="G79" s="132"/>
      <c r="H79" s="132"/>
      <c r="I79" s="40"/>
      <c r="J79" s="40"/>
      <c r="K79" s="40"/>
      <c r="L79" s="40"/>
      <c r="M79" s="40"/>
      <c r="N79" s="40"/>
      <c r="O79" s="40"/>
      <c r="P79" s="40"/>
      <c r="Q79" s="40"/>
      <c r="R79" s="40"/>
      <c r="S79" s="40"/>
      <c r="T79" s="40"/>
      <c r="U79" s="40"/>
      <c r="V79" s="40"/>
      <c r="W79" s="40"/>
      <c r="X79" s="40"/>
      <c r="Y79" s="40"/>
      <c r="Z79" s="104"/>
    </row>
    <row r="80" spans="1:26" ht="20.100000000000001" customHeight="1" x14ac:dyDescent="0.15">
      <c r="A80" s="82"/>
      <c r="B80" s="82"/>
      <c r="C80" s="111"/>
      <c r="D80" s="103"/>
      <c r="E80" s="129"/>
      <c r="F80" s="129"/>
      <c r="G80" s="129"/>
      <c r="H80" s="129"/>
      <c r="I80" s="109"/>
      <c r="J80" s="110" t="s">
        <v>12</v>
      </c>
      <c r="K80" s="110"/>
      <c r="L80" s="110"/>
      <c r="M80" s="110"/>
      <c r="N80" s="110"/>
      <c r="O80" s="110"/>
      <c r="P80" s="110"/>
      <c r="Q80" s="110"/>
      <c r="R80" s="110"/>
      <c r="S80" s="110"/>
      <c r="T80" s="110"/>
      <c r="U80" s="110"/>
      <c r="V80" s="110"/>
      <c r="W80" s="110"/>
      <c r="X80" s="110"/>
      <c r="Y80" s="110"/>
      <c r="Z80" s="104"/>
    </row>
    <row r="81" spans="1:26" ht="20.100000000000001" customHeight="1" x14ac:dyDescent="0.15">
      <c r="A81" s="82">
        <f>IF(OR(AND($I63="する",TRIM($I81)=""),AND($I63="しない",NOT(ISBLANK($I81)))), 1001, 0)</f>
        <v>0</v>
      </c>
      <c r="B81" s="82"/>
      <c r="C81" s="105"/>
      <c r="D81" s="106">
        <v>8</v>
      </c>
      <c r="E81" s="132" t="s">
        <v>34</v>
      </c>
      <c r="F81" s="132"/>
      <c r="G81" s="132"/>
      <c r="H81" s="132"/>
      <c r="I81" s="40"/>
      <c r="J81" s="40"/>
      <c r="K81" s="40"/>
      <c r="L81" s="40"/>
      <c r="M81" s="40"/>
      <c r="N81" s="40"/>
      <c r="O81" s="40"/>
      <c r="P81" s="40"/>
      <c r="Q81" s="40"/>
      <c r="R81" s="40"/>
      <c r="S81" s="40"/>
      <c r="T81" s="40"/>
      <c r="U81" s="40"/>
      <c r="V81" s="40"/>
      <c r="W81" s="40"/>
      <c r="X81" s="40"/>
      <c r="Y81" s="40"/>
      <c r="Z81" s="104"/>
    </row>
    <row r="82" spans="1:26" ht="20.100000000000001" customHeight="1" x14ac:dyDescent="0.15">
      <c r="A82" s="82"/>
      <c r="B82" s="82"/>
      <c r="C82" s="111"/>
      <c r="D82" s="103"/>
      <c r="E82" s="129"/>
      <c r="F82" s="129"/>
      <c r="G82" s="129"/>
      <c r="H82" s="129"/>
      <c r="I82" s="109"/>
      <c r="J82" s="110" t="s">
        <v>13</v>
      </c>
      <c r="K82" s="110"/>
      <c r="L82" s="110"/>
      <c r="M82" s="110"/>
      <c r="N82" s="110"/>
      <c r="O82" s="110"/>
      <c r="P82" s="110"/>
      <c r="Q82" s="110"/>
      <c r="R82" s="110"/>
      <c r="S82" s="110"/>
      <c r="T82" s="110"/>
      <c r="U82" s="110"/>
      <c r="V82" s="110"/>
      <c r="W82" s="110"/>
      <c r="X82" s="110"/>
      <c r="Y82" s="110"/>
      <c r="Z82" s="104"/>
    </row>
    <row r="83" spans="1:26" ht="20.100000000000001" customHeight="1" x14ac:dyDescent="0.15">
      <c r="A83" s="82">
        <f>IF(OR(AND($I63="する",NOT(AND(TRIM($I83)&lt;&gt;"",ISNUMBER(VALUE(SUBSTITUTE($I83,"-","")))))), AND($I63="しない",NOT(ISBLANK($I83)))), 1001, 0)</f>
        <v>0</v>
      </c>
      <c r="B83" s="82"/>
      <c r="C83" s="105"/>
      <c r="D83" s="106">
        <v>9</v>
      </c>
      <c r="E83" s="132" t="s">
        <v>6</v>
      </c>
      <c r="F83" s="132"/>
      <c r="G83" s="132"/>
      <c r="H83" s="132"/>
      <c r="I83" s="40"/>
      <c r="J83" s="40"/>
      <c r="K83" s="40"/>
      <c r="L83" s="40"/>
      <c r="M83" s="40"/>
      <c r="N83" s="107"/>
      <c r="O83" s="107"/>
      <c r="P83" s="107"/>
      <c r="Q83" s="107"/>
      <c r="R83" s="107"/>
      <c r="S83" s="107"/>
      <c r="T83" s="107"/>
      <c r="U83" s="107"/>
      <c r="V83" s="107"/>
      <c r="W83" s="107"/>
      <c r="X83" s="108"/>
      <c r="Y83" s="108"/>
      <c r="Z83" s="104"/>
    </row>
    <row r="84" spans="1:26" ht="20.100000000000001" customHeight="1" x14ac:dyDescent="0.15">
      <c r="A84" s="82"/>
      <c r="B84" s="82"/>
      <c r="C84" s="111"/>
      <c r="D84" s="103"/>
      <c r="E84" s="129"/>
      <c r="F84" s="129"/>
      <c r="G84" s="129"/>
      <c r="H84" s="129"/>
      <c r="I84" s="109"/>
      <c r="J84" s="110" t="s">
        <v>68</v>
      </c>
      <c r="K84" s="110"/>
      <c r="L84" s="110"/>
      <c r="M84" s="110"/>
      <c r="N84" s="110"/>
      <c r="O84" s="110"/>
      <c r="P84" s="110"/>
      <c r="Q84" s="110"/>
      <c r="R84" s="110"/>
      <c r="S84" s="110"/>
      <c r="T84" s="110"/>
      <c r="U84" s="110"/>
      <c r="V84" s="110"/>
      <c r="W84" s="110"/>
      <c r="X84" s="110"/>
      <c r="Y84" s="110"/>
      <c r="Z84" s="104"/>
    </row>
    <row r="85" spans="1:26" ht="20.100000000000001" customHeight="1" x14ac:dyDescent="0.15">
      <c r="A85" s="82">
        <f>IF(OR(AND($I63="する",AND(TRIM($I85)&lt;&gt;"",NOT(ISNUMBER(VALUE(SUBSTITUTE($I85,"-","")))))), AND($I63="しない",NOT(ISBLANK($I85)))), 1001, 0)</f>
        <v>0</v>
      </c>
      <c r="B85" s="82"/>
      <c r="C85" s="105"/>
      <c r="D85" s="106">
        <v>10</v>
      </c>
      <c r="E85" s="132" t="s">
        <v>7</v>
      </c>
      <c r="F85" s="132"/>
      <c r="G85" s="132"/>
      <c r="H85" s="132"/>
      <c r="I85" s="40"/>
      <c r="J85" s="40"/>
      <c r="K85" s="40"/>
      <c r="L85" s="40"/>
      <c r="M85" s="40"/>
      <c r="N85" s="107"/>
      <c r="O85" s="107"/>
      <c r="P85" s="107"/>
      <c r="Q85" s="107"/>
      <c r="R85" s="107"/>
      <c r="S85" s="107"/>
      <c r="T85" s="107"/>
      <c r="U85" s="107"/>
      <c r="V85" s="107"/>
      <c r="W85" s="107"/>
      <c r="X85" s="108"/>
      <c r="Y85" s="108"/>
      <c r="Z85" s="104"/>
    </row>
    <row r="86" spans="1:26" s="139" customFormat="1" ht="20.100000000000001" customHeight="1" x14ac:dyDescent="0.15">
      <c r="A86" s="134"/>
      <c r="B86" s="134"/>
      <c r="C86" s="135"/>
      <c r="D86" s="136"/>
      <c r="E86" s="137"/>
      <c r="F86" s="137"/>
      <c r="G86" s="137"/>
      <c r="H86" s="137"/>
      <c r="I86" s="109"/>
      <c r="J86" s="110" t="s">
        <v>68</v>
      </c>
      <c r="K86" s="110"/>
      <c r="L86" s="110"/>
      <c r="M86" s="110"/>
      <c r="N86" s="110"/>
      <c r="O86" s="110"/>
      <c r="P86" s="110"/>
      <c r="Q86" s="110"/>
      <c r="R86" s="110"/>
      <c r="S86" s="110"/>
      <c r="T86" s="110"/>
      <c r="U86" s="110"/>
      <c r="V86" s="110"/>
      <c r="W86" s="110"/>
      <c r="X86" s="110"/>
      <c r="Y86" s="110"/>
      <c r="Z86" s="138"/>
    </row>
    <row r="87" spans="1:26" ht="20.100000000000001" customHeight="1" x14ac:dyDescent="0.15">
      <c r="A87" s="82">
        <f>IF(OR(AND($I63="する", TRIM($I87)=""),AND($I63="しない", NOT(ISBLANK($I87)))), 1001, 0)</f>
        <v>0</v>
      </c>
      <c r="B87" s="82"/>
      <c r="C87" s="105"/>
      <c r="D87" s="106">
        <v>11</v>
      </c>
      <c r="E87" s="132" t="s">
        <v>10</v>
      </c>
      <c r="F87" s="132"/>
      <c r="G87" s="132"/>
      <c r="H87" s="132"/>
      <c r="I87" s="40"/>
      <c r="J87" s="40"/>
      <c r="K87" s="40"/>
      <c r="L87" s="40"/>
      <c r="M87" s="40"/>
      <c r="N87" s="40"/>
      <c r="O87" s="40"/>
      <c r="P87" s="40"/>
      <c r="Q87" s="40"/>
      <c r="R87" s="40"/>
      <c r="S87" s="40"/>
      <c r="T87" s="40"/>
      <c r="U87" s="40"/>
      <c r="V87" s="40"/>
      <c r="W87" s="40"/>
      <c r="X87" s="40"/>
      <c r="Y87" s="40"/>
      <c r="Z87" s="104"/>
    </row>
    <row r="88" spans="1:26" ht="20.100000000000001" customHeight="1" x14ac:dyDescent="0.15">
      <c r="A88" s="82"/>
      <c r="B88" s="82"/>
      <c r="C88" s="111"/>
      <c r="D88" s="103"/>
      <c r="E88" s="103"/>
      <c r="F88" s="103"/>
      <c r="G88" s="103"/>
      <c r="H88" s="103"/>
      <c r="I88" s="109"/>
      <c r="J88" s="140" t="s">
        <v>762</v>
      </c>
      <c r="K88" s="110"/>
      <c r="L88" s="110"/>
      <c r="M88" s="110"/>
      <c r="N88" s="110"/>
      <c r="O88" s="110"/>
      <c r="P88" s="110"/>
      <c r="Q88" s="110"/>
      <c r="R88" s="110"/>
      <c r="S88" s="110"/>
      <c r="T88" s="110"/>
      <c r="U88" s="110"/>
      <c r="V88" s="110"/>
      <c r="W88" s="110"/>
      <c r="X88" s="110"/>
      <c r="Y88" s="110"/>
      <c r="Z88" s="104"/>
    </row>
    <row r="89" spans="1:26" ht="20.100000000000001" customHeight="1" x14ac:dyDescent="0.15">
      <c r="A89" s="82"/>
      <c r="B89" s="82"/>
      <c r="C89" s="117"/>
      <c r="D89" s="118"/>
      <c r="E89" s="141"/>
      <c r="F89" s="141"/>
      <c r="G89" s="141"/>
      <c r="H89" s="141"/>
      <c r="I89" s="142"/>
      <c r="J89" s="119"/>
      <c r="K89" s="119"/>
      <c r="L89" s="119"/>
      <c r="M89" s="119"/>
      <c r="N89" s="119"/>
      <c r="O89" s="119"/>
      <c r="P89" s="119"/>
      <c r="Q89" s="119"/>
      <c r="R89" s="119"/>
      <c r="S89" s="119"/>
      <c r="T89" s="119"/>
      <c r="U89" s="119"/>
      <c r="V89" s="119"/>
      <c r="W89" s="119"/>
      <c r="X89" s="119"/>
      <c r="Y89" s="119"/>
      <c r="Z89" s="120"/>
    </row>
    <row r="90" spans="1:26" ht="20.100000000000001" customHeight="1" x14ac:dyDescent="0.15">
      <c r="A90" s="82"/>
      <c r="B90" s="82"/>
      <c r="C90" s="103"/>
      <c r="D90" s="103"/>
      <c r="E90" s="103"/>
      <c r="F90" s="103"/>
      <c r="G90" s="103"/>
      <c r="H90" s="103"/>
      <c r="I90" s="121"/>
      <c r="J90" s="121"/>
      <c r="K90" s="121"/>
      <c r="L90" s="121"/>
      <c r="M90" s="121"/>
      <c r="N90" s="121"/>
      <c r="O90" s="121"/>
      <c r="P90" s="121"/>
      <c r="Q90" s="121"/>
      <c r="R90" s="121"/>
      <c r="S90" s="121"/>
      <c r="T90" s="121"/>
      <c r="U90" s="121"/>
      <c r="V90" s="121"/>
      <c r="W90" s="121"/>
      <c r="X90" s="103"/>
    </row>
    <row r="91" spans="1:26" ht="15.75" hidden="1" customHeight="1" x14ac:dyDescent="0.15">
      <c r="A91" s="82"/>
      <c r="B91" s="82"/>
      <c r="C91" s="103"/>
      <c r="D91" s="103"/>
      <c r="E91" s="103"/>
      <c r="F91" s="103"/>
      <c r="G91" s="103"/>
      <c r="H91" s="103"/>
      <c r="I91" s="121"/>
      <c r="J91" s="121"/>
      <c r="K91" s="121"/>
      <c r="L91" s="121"/>
      <c r="M91" s="121"/>
      <c r="N91" s="121"/>
      <c r="O91" s="121"/>
      <c r="P91" s="121"/>
      <c r="Q91" s="121"/>
      <c r="R91" s="121"/>
      <c r="S91" s="121"/>
      <c r="T91" s="121"/>
      <c r="U91" s="121"/>
      <c r="V91" s="121"/>
      <c r="W91" s="121"/>
      <c r="X91" s="103"/>
    </row>
    <row r="92" spans="1:26" ht="15.75" hidden="1" customHeight="1" x14ac:dyDescent="0.15">
      <c r="A92" s="82"/>
      <c r="B92" s="82"/>
      <c r="C92" s="103"/>
      <c r="D92" s="103"/>
      <c r="E92" s="103"/>
      <c r="F92" s="103"/>
      <c r="G92" s="103"/>
      <c r="H92" s="103"/>
      <c r="I92" s="121"/>
      <c r="J92" s="121"/>
      <c r="K92" s="121"/>
      <c r="L92" s="121"/>
      <c r="M92" s="121"/>
      <c r="N92" s="121"/>
      <c r="O92" s="121"/>
      <c r="P92" s="121"/>
      <c r="Q92" s="121"/>
      <c r="R92" s="121"/>
      <c r="S92" s="121"/>
      <c r="T92" s="121"/>
      <c r="U92" s="121"/>
      <c r="V92" s="121"/>
      <c r="W92" s="121"/>
      <c r="X92" s="103"/>
    </row>
    <row r="93" spans="1:26" ht="15.75" hidden="1" customHeight="1" x14ac:dyDescent="0.15">
      <c r="A93" s="82"/>
      <c r="B93" s="82"/>
      <c r="C93" s="103"/>
      <c r="D93" s="103"/>
      <c r="E93" s="103"/>
      <c r="F93" s="103"/>
      <c r="G93" s="103"/>
      <c r="H93" s="103"/>
      <c r="I93" s="121"/>
      <c r="J93" s="121"/>
      <c r="K93" s="121"/>
      <c r="L93" s="121"/>
      <c r="M93" s="121"/>
      <c r="N93" s="121"/>
      <c r="O93" s="121"/>
      <c r="P93" s="121"/>
      <c r="Q93" s="121"/>
      <c r="R93" s="121"/>
      <c r="S93" s="121"/>
      <c r="T93" s="121"/>
      <c r="U93" s="121"/>
      <c r="V93" s="121"/>
      <c r="W93" s="121"/>
      <c r="X93" s="103"/>
    </row>
    <row r="94" spans="1:26" ht="15.75" hidden="1" customHeight="1" x14ac:dyDescent="0.15">
      <c r="A94" s="82"/>
      <c r="B94" s="82"/>
      <c r="C94" s="103"/>
      <c r="D94" s="103"/>
      <c r="E94" s="103"/>
      <c r="F94" s="103"/>
      <c r="G94" s="103"/>
      <c r="H94" s="103"/>
      <c r="I94" s="121"/>
      <c r="J94" s="121"/>
      <c r="K94" s="121"/>
      <c r="L94" s="121"/>
      <c r="M94" s="121"/>
      <c r="N94" s="121"/>
      <c r="O94" s="121"/>
      <c r="P94" s="121"/>
      <c r="Q94" s="121"/>
      <c r="R94" s="121"/>
      <c r="S94" s="121"/>
      <c r="T94" s="121"/>
      <c r="U94" s="121"/>
      <c r="V94" s="121"/>
      <c r="W94" s="121"/>
      <c r="X94" s="103"/>
    </row>
    <row r="95" spans="1:26" ht="15.75" hidden="1" customHeight="1" x14ac:dyDescent="0.15">
      <c r="A95" s="82"/>
      <c r="B95" s="82"/>
      <c r="C95" s="103"/>
      <c r="D95" s="103"/>
      <c r="E95" s="103"/>
      <c r="F95" s="103"/>
      <c r="G95" s="103"/>
      <c r="H95" s="103"/>
      <c r="I95" s="121"/>
      <c r="J95" s="121"/>
      <c r="K95" s="121"/>
      <c r="L95" s="121"/>
      <c r="M95" s="121"/>
      <c r="N95" s="121"/>
      <c r="O95" s="121"/>
      <c r="P95" s="121"/>
      <c r="Q95" s="121"/>
      <c r="R95" s="121"/>
      <c r="S95" s="121"/>
      <c r="T95" s="121"/>
      <c r="U95" s="121"/>
      <c r="V95" s="121"/>
      <c r="W95" s="121"/>
      <c r="X95" s="103"/>
    </row>
    <row r="96" spans="1:26" ht="15.75" hidden="1" customHeight="1" x14ac:dyDescent="0.15">
      <c r="A96" s="82"/>
      <c r="B96" s="82"/>
      <c r="C96" s="103"/>
      <c r="D96" s="103"/>
      <c r="E96" s="103"/>
      <c r="F96" s="103"/>
      <c r="G96" s="103"/>
      <c r="H96" s="103"/>
      <c r="I96" s="121"/>
      <c r="J96" s="121"/>
      <c r="K96" s="121"/>
      <c r="L96" s="121"/>
      <c r="M96" s="121"/>
      <c r="N96" s="121"/>
      <c r="O96" s="121"/>
      <c r="P96" s="121"/>
      <c r="Q96" s="121"/>
      <c r="R96" s="121"/>
      <c r="S96" s="121"/>
      <c r="T96" s="121"/>
      <c r="U96" s="121"/>
      <c r="V96" s="121"/>
      <c r="W96" s="121"/>
      <c r="X96" s="103"/>
    </row>
    <row r="97" spans="1:26" ht="15.75" hidden="1" customHeight="1" x14ac:dyDescent="0.15">
      <c r="A97" s="82"/>
      <c r="B97" s="82"/>
      <c r="C97" s="103"/>
      <c r="D97" s="103"/>
      <c r="E97" s="103"/>
      <c r="F97" s="103"/>
      <c r="G97" s="103"/>
      <c r="H97" s="103"/>
      <c r="I97" s="121"/>
      <c r="J97" s="121"/>
      <c r="K97" s="121"/>
      <c r="L97" s="121"/>
      <c r="M97" s="121"/>
      <c r="N97" s="121"/>
      <c r="O97" s="121"/>
      <c r="P97" s="121"/>
      <c r="Q97" s="121"/>
      <c r="R97" s="121"/>
      <c r="S97" s="121"/>
      <c r="T97" s="121"/>
      <c r="U97" s="121"/>
      <c r="V97" s="121"/>
      <c r="W97" s="121"/>
      <c r="X97" s="103"/>
    </row>
    <row r="98" spans="1:26" ht="15.75" hidden="1" customHeight="1" x14ac:dyDescent="0.15">
      <c r="A98" s="82"/>
      <c r="B98" s="82"/>
      <c r="C98" s="103"/>
      <c r="D98" s="103"/>
      <c r="E98" s="103"/>
      <c r="F98" s="103"/>
      <c r="G98" s="103"/>
      <c r="H98" s="103"/>
      <c r="I98" s="121"/>
      <c r="J98" s="121"/>
      <c r="K98" s="121"/>
      <c r="L98" s="121"/>
      <c r="M98" s="121"/>
      <c r="N98" s="121"/>
      <c r="O98" s="121"/>
      <c r="P98" s="121"/>
      <c r="Q98" s="121"/>
      <c r="R98" s="121"/>
      <c r="S98" s="121"/>
      <c r="T98" s="121"/>
      <c r="U98" s="121"/>
      <c r="V98" s="121"/>
      <c r="W98" s="121"/>
      <c r="X98" s="103"/>
    </row>
    <row r="99" spans="1:26" ht="15.75" hidden="1" customHeight="1" x14ac:dyDescent="0.15">
      <c r="A99" s="82"/>
      <c r="B99" s="82"/>
      <c r="C99" s="103"/>
      <c r="D99" s="103"/>
      <c r="E99" s="103"/>
      <c r="F99" s="103"/>
      <c r="G99" s="103"/>
      <c r="H99" s="103"/>
      <c r="I99" s="121"/>
      <c r="J99" s="121"/>
      <c r="K99" s="121"/>
      <c r="L99" s="121"/>
      <c r="M99" s="121"/>
      <c r="N99" s="121"/>
      <c r="O99" s="121"/>
      <c r="P99" s="121"/>
      <c r="Q99" s="121"/>
      <c r="R99" s="121"/>
      <c r="S99" s="121"/>
      <c r="T99" s="121"/>
      <c r="U99" s="121"/>
      <c r="V99" s="121"/>
      <c r="W99" s="121"/>
      <c r="X99" s="103"/>
    </row>
    <row r="100" spans="1:26" ht="15.75" hidden="1" customHeight="1" x14ac:dyDescent="0.15">
      <c r="A100" s="82"/>
      <c r="B100" s="82"/>
      <c r="C100" s="103"/>
      <c r="D100" s="103"/>
      <c r="E100" s="103"/>
      <c r="F100" s="103"/>
      <c r="G100" s="103"/>
      <c r="H100" s="103"/>
      <c r="I100" s="121"/>
      <c r="J100" s="121"/>
      <c r="K100" s="121"/>
      <c r="L100" s="121"/>
      <c r="M100" s="121"/>
      <c r="N100" s="121"/>
      <c r="O100" s="121"/>
      <c r="P100" s="121"/>
      <c r="Q100" s="121"/>
      <c r="R100" s="121"/>
      <c r="S100" s="121"/>
      <c r="T100" s="121"/>
      <c r="U100" s="121"/>
      <c r="V100" s="121"/>
      <c r="W100" s="121"/>
      <c r="X100" s="103"/>
    </row>
    <row r="101" spans="1:26" ht="15.75" hidden="1" customHeight="1" x14ac:dyDescent="0.15">
      <c r="A101" s="82"/>
      <c r="B101" s="82"/>
      <c r="C101" s="103"/>
      <c r="D101" s="103"/>
      <c r="E101" s="103"/>
      <c r="F101" s="103"/>
      <c r="G101" s="103"/>
      <c r="H101" s="103"/>
      <c r="I101" s="121"/>
      <c r="J101" s="121"/>
      <c r="K101" s="121"/>
      <c r="L101" s="121"/>
      <c r="M101" s="121"/>
      <c r="N101" s="121"/>
      <c r="O101" s="121"/>
      <c r="P101" s="121"/>
      <c r="Q101" s="121"/>
      <c r="R101" s="121"/>
      <c r="S101" s="121"/>
      <c r="T101" s="121"/>
      <c r="U101" s="121"/>
      <c r="V101" s="121"/>
      <c r="W101" s="121"/>
      <c r="X101" s="103"/>
    </row>
    <row r="102" spans="1:26" ht="15.75" hidden="1" customHeight="1" x14ac:dyDescent="0.15">
      <c r="A102" s="82"/>
      <c r="B102" s="82"/>
      <c r="C102" s="103"/>
      <c r="D102" s="103"/>
      <c r="E102" s="103"/>
      <c r="F102" s="103"/>
      <c r="G102" s="103"/>
      <c r="H102" s="103"/>
      <c r="I102" s="121"/>
      <c r="J102" s="121"/>
      <c r="K102" s="121"/>
      <c r="L102" s="121"/>
      <c r="M102" s="121"/>
      <c r="N102" s="121"/>
      <c r="O102" s="121"/>
      <c r="P102" s="121"/>
      <c r="Q102" s="121"/>
      <c r="R102" s="121"/>
      <c r="S102" s="121"/>
      <c r="T102" s="121"/>
      <c r="U102" s="121"/>
      <c r="V102" s="121"/>
      <c r="W102" s="121"/>
      <c r="X102" s="103"/>
    </row>
    <row r="103" spans="1:26" ht="15.75" hidden="1" customHeight="1" x14ac:dyDescent="0.15">
      <c r="A103" s="82"/>
      <c r="B103" s="82"/>
      <c r="C103" s="103"/>
      <c r="D103" s="103"/>
      <c r="E103" s="103"/>
      <c r="F103" s="103"/>
      <c r="G103" s="103"/>
      <c r="H103" s="103"/>
      <c r="I103" s="121"/>
      <c r="J103" s="121"/>
      <c r="K103" s="121"/>
      <c r="L103" s="121"/>
      <c r="M103" s="121"/>
      <c r="N103" s="121"/>
      <c r="O103" s="121"/>
      <c r="P103" s="121"/>
      <c r="Q103" s="121"/>
      <c r="R103" s="121"/>
      <c r="S103" s="121"/>
      <c r="T103" s="121"/>
      <c r="U103" s="121"/>
      <c r="V103" s="121"/>
      <c r="W103" s="121"/>
      <c r="X103" s="103"/>
    </row>
    <row r="104" spans="1:26" ht="15.75" hidden="1" customHeight="1" x14ac:dyDescent="0.15">
      <c r="A104" s="82"/>
      <c r="B104" s="82"/>
      <c r="C104" s="103"/>
      <c r="D104" s="103"/>
      <c r="E104" s="103"/>
      <c r="F104" s="103"/>
      <c r="G104" s="103"/>
      <c r="H104" s="103"/>
      <c r="I104" s="121"/>
      <c r="J104" s="121"/>
      <c r="K104" s="121"/>
      <c r="L104" s="121"/>
      <c r="M104" s="121"/>
      <c r="N104" s="121"/>
      <c r="O104" s="121"/>
      <c r="P104" s="121"/>
      <c r="Q104" s="121"/>
      <c r="R104" s="121"/>
      <c r="S104" s="121"/>
      <c r="T104" s="121"/>
      <c r="U104" s="121"/>
      <c r="V104" s="121"/>
      <c r="W104" s="121"/>
      <c r="X104" s="103"/>
    </row>
    <row r="105" spans="1:26" ht="15.75" hidden="1" customHeight="1" x14ac:dyDescent="0.15">
      <c r="A105" s="82"/>
      <c r="B105" s="82"/>
      <c r="C105" s="103"/>
      <c r="D105" s="103"/>
      <c r="E105" s="103"/>
      <c r="F105" s="103"/>
      <c r="G105" s="103"/>
      <c r="H105" s="103"/>
      <c r="I105" s="121"/>
      <c r="J105" s="121"/>
      <c r="K105" s="121"/>
      <c r="L105" s="121"/>
      <c r="M105" s="121"/>
      <c r="N105" s="121"/>
      <c r="O105" s="121"/>
      <c r="P105" s="121"/>
      <c r="Q105" s="121"/>
      <c r="R105" s="121"/>
      <c r="S105" s="121"/>
      <c r="T105" s="121"/>
      <c r="U105" s="121"/>
      <c r="V105" s="121"/>
      <c r="W105" s="121"/>
      <c r="X105" s="103"/>
    </row>
    <row r="106" spans="1:26" ht="15.75" hidden="1" customHeight="1" x14ac:dyDescent="0.15">
      <c r="A106" s="82"/>
      <c r="B106" s="82"/>
      <c r="C106" s="103"/>
      <c r="D106" s="103"/>
      <c r="E106" s="103"/>
      <c r="F106" s="103"/>
      <c r="G106" s="103"/>
      <c r="H106" s="103"/>
      <c r="I106" s="121"/>
      <c r="J106" s="121"/>
      <c r="K106" s="121"/>
      <c r="L106" s="121"/>
      <c r="M106" s="121"/>
      <c r="N106" s="121"/>
      <c r="O106" s="121"/>
      <c r="P106" s="121"/>
      <c r="Q106" s="121"/>
      <c r="R106" s="121"/>
      <c r="S106" s="121"/>
      <c r="T106" s="121"/>
      <c r="U106" s="121"/>
      <c r="V106" s="121"/>
      <c r="W106" s="121"/>
      <c r="X106" s="103"/>
    </row>
    <row r="107" spans="1:26" ht="15.75" hidden="1" customHeight="1" x14ac:dyDescent="0.15">
      <c r="A107" s="82"/>
      <c r="B107" s="82"/>
      <c r="C107" s="103"/>
      <c r="D107" s="103"/>
      <c r="E107" s="103"/>
      <c r="F107" s="103"/>
      <c r="G107" s="103"/>
      <c r="H107" s="103"/>
      <c r="I107" s="121"/>
      <c r="J107" s="121"/>
      <c r="K107" s="121"/>
      <c r="L107" s="121"/>
      <c r="M107" s="121"/>
      <c r="N107" s="121"/>
      <c r="O107" s="121"/>
      <c r="P107" s="121"/>
      <c r="Q107" s="121"/>
      <c r="R107" s="121"/>
      <c r="S107" s="121"/>
      <c r="T107" s="121"/>
      <c r="U107" s="121"/>
      <c r="V107" s="121"/>
      <c r="W107" s="121"/>
      <c r="X107" s="103"/>
    </row>
    <row r="108" spans="1:26" ht="20.100000000000001" customHeight="1" x14ac:dyDescent="0.15">
      <c r="A108" s="82"/>
      <c r="B108" s="82"/>
      <c r="C108" s="103"/>
      <c r="D108" s="103"/>
      <c r="E108" s="103"/>
      <c r="F108" s="103"/>
      <c r="G108" s="103"/>
      <c r="H108" s="103"/>
      <c r="I108" s="121"/>
      <c r="J108" s="103"/>
      <c r="K108" s="103"/>
      <c r="L108" s="103"/>
      <c r="M108" s="103"/>
      <c r="N108" s="103"/>
      <c r="O108" s="103"/>
      <c r="P108" s="103"/>
      <c r="Q108" s="103"/>
      <c r="R108" s="103"/>
      <c r="S108" s="103"/>
      <c r="T108" s="103"/>
      <c r="U108" s="103"/>
      <c r="V108" s="103"/>
      <c r="W108" s="103"/>
      <c r="X108" s="103"/>
    </row>
    <row r="109" spans="1:26" ht="20.100000000000001" customHeight="1" x14ac:dyDescent="0.15">
      <c r="A109" s="82"/>
      <c r="B109" s="82"/>
      <c r="C109" s="95" t="s">
        <v>48</v>
      </c>
      <c r="D109" s="96"/>
      <c r="E109" s="96"/>
      <c r="F109" s="96"/>
      <c r="G109" s="96"/>
      <c r="H109" s="97"/>
    </row>
    <row r="110" spans="1:26" ht="15" customHeight="1" x14ac:dyDescent="0.15">
      <c r="A110" s="82"/>
      <c r="B110" s="82"/>
      <c r="C110" s="143"/>
      <c r="D110" s="144"/>
      <c r="E110" s="144"/>
      <c r="F110" s="144"/>
      <c r="G110" s="144"/>
      <c r="H110" s="144"/>
      <c r="I110" s="145"/>
      <c r="J110" s="101"/>
      <c r="K110" s="101"/>
      <c r="L110" s="101"/>
      <c r="M110" s="101"/>
      <c r="N110" s="101"/>
      <c r="O110" s="101"/>
      <c r="P110" s="101"/>
      <c r="Q110" s="101"/>
      <c r="R110" s="101"/>
      <c r="S110" s="101"/>
      <c r="T110" s="101"/>
      <c r="U110" s="101"/>
      <c r="V110" s="101"/>
      <c r="W110" s="101"/>
      <c r="X110" s="101"/>
      <c r="Y110" s="101"/>
      <c r="Z110" s="102"/>
    </row>
    <row r="111" spans="1:26" ht="30" customHeight="1" x14ac:dyDescent="0.15">
      <c r="A111" s="82"/>
      <c r="B111" s="82"/>
      <c r="C111" s="143"/>
      <c r="D111" s="146" t="s">
        <v>70</v>
      </c>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04"/>
    </row>
    <row r="112" spans="1:26" ht="20.100000000000001" customHeight="1" x14ac:dyDescent="0.15">
      <c r="A112" s="82"/>
      <c r="B112" s="82"/>
      <c r="C112" s="105"/>
      <c r="D112" s="106">
        <v>1</v>
      </c>
      <c r="E112" s="132" t="s">
        <v>8</v>
      </c>
      <c r="F112" s="132"/>
      <c r="G112" s="132"/>
      <c r="H112" s="132"/>
      <c r="I112" s="40"/>
      <c r="J112" s="40"/>
      <c r="K112" s="40"/>
      <c r="L112" s="40"/>
      <c r="M112" s="40"/>
      <c r="N112" s="40"/>
      <c r="O112" s="40"/>
      <c r="P112" s="40"/>
      <c r="Q112" s="40"/>
      <c r="R112" s="40"/>
      <c r="S112" s="40"/>
      <c r="T112" s="40"/>
      <c r="U112" s="40"/>
      <c r="V112" s="40"/>
      <c r="W112" s="40"/>
      <c r="X112" s="40"/>
      <c r="Y112" s="40"/>
      <c r="Z112" s="104"/>
    </row>
    <row r="113" spans="1:26" ht="20.100000000000001" customHeight="1" x14ac:dyDescent="0.15">
      <c r="A113" s="82"/>
      <c r="B113" s="82"/>
      <c r="C113" s="105"/>
      <c r="D113" s="106"/>
      <c r="E113" s="129"/>
      <c r="F113" s="129"/>
      <c r="G113" s="129"/>
      <c r="H113" s="129"/>
      <c r="I113" s="116"/>
      <c r="J113" s="110" t="s">
        <v>56</v>
      </c>
      <c r="K113" s="110"/>
      <c r="L113" s="110"/>
      <c r="M113" s="110"/>
      <c r="N113" s="110"/>
      <c r="O113" s="110"/>
      <c r="P113" s="110"/>
      <c r="Q113" s="110"/>
      <c r="R113" s="110"/>
      <c r="S113" s="110"/>
      <c r="T113" s="110"/>
      <c r="U113" s="110"/>
      <c r="V113" s="110"/>
      <c r="W113" s="110"/>
      <c r="X113" s="110"/>
      <c r="Y113" s="110"/>
      <c r="Z113" s="104"/>
    </row>
    <row r="114" spans="1:26" ht="20.100000000000001" customHeight="1" x14ac:dyDescent="0.15">
      <c r="A114" s="82"/>
      <c r="B114" s="82"/>
      <c r="C114" s="105"/>
      <c r="D114" s="106">
        <v>2</v>
      </c>
      <c r="E114" s="132" t="s">
        <v>31</v>
      </c>
      <c r="F114" s="132"/>
      <c r="G114" s="132"/>
      <c r="H114" s="132"/>
      <c r="I114" s="40"/>
      <c r="J114" s="40"/>
      <c r="K114" s="40"/>
      <c r="L114" s="40"/>
      <c r="M114" s="40"/>
      <c r="N114" s="40"/>
      <c r="O114" s="40"/>
      <c r="P114" s="40"/>
      <c r="Q114" s="40"/>
      <c r="R114" s="40"/>
      <c r="S114" s="40"/>
      <c r="T114" s="40"/>
      <c r="U114" s="40"/>
      <c r="V114" s="40"/>
      <c r="W114" s="40"/>
      <c r="X114" s="40"/>
      <c r="Y114" s="40"/>
      <c r="Z114" s="104"/>
    </row>
    <row r="115" spans="1:26" ht="20.100000000000001" customHeight="1" x14ac:dyDescent="0.15">
      <c r="A115" s="82"/>
      <c r="B115" s="82"/>
      <c r="C115" s="105"/>
      <c r="D115" s="106"/>
      <c r="E115" s="129"/>
      <c r="F115" s="129"/>
      <c r="G115" s="129"/>
      <c r="H115" s="129"/>
      <c r="I115" s="116"/>
      <c r="J115" s="110" t="s">
        <v>12</v>
      </c>
      <c r="K115" s="110"/>
      <c r="L115" s="110"/>
      <c r="M115" s="110"/>
      <c r="N115" s="110"/>
      <c r="O115" s="110"/>
      <c r="P115" s="110"/>
      <c r="Q115" s="110"/>
      <c r="R115" s="110"/>
      <c r="S115" s="110"/>
      <c r="T115" s="110"/>
      <c r="U115" s="110"/>
      <c r="V115" s="110"/>
      <c r="W115" s="110"/>
      <c r="X115" s="110"/>
      <c r="Y115" s="110"/>
      <c r="Z115" s="104"/>
    </row>
    <row r="116" spans="1:26" ht="20.100000000000001" customHeight="1" x14ac:dyDescent="0.15">
      <c r="A116" s="82"/>
      <c r="B116" s="82"/>
      <c r="C116" s="105"/>
      <c r="D116" s="106">
        <v>3</v>
      </c>
      <c r="E116" s="132" t="s">
        <v>35</v>
      </c>
      <c r="F116" s="132"/>
      <c r="G116" s="132"/>
      <c r="H116" s="132"/>
      <c r="I116" s="40"/>
      <c r="J116" s="40"/>
      <c r="K116" s="40"/>
      <c r="L116" s="40"/>
      <c r="M116" s="40"/>
      <c r="N116" s="40"/>
      <c r="O116" s="40"/>
      <c r="P116" s="40"/>
      <c r="Q116" s="40"/>
      <c r="R116" s="40"/>
      <c r="S116" s="40"/>
      <c r="T116" s="40"/>
      <c r="U116" s="40"/>
      <c r="V116" s="40"/>
      <c r="W116" s="40"/>
      <c r="X116" s="40"/>
      <c r="Y116" s="40"/>
      <c r="Z116" s="104"/>
    </row>
    <row r="117" spans="1:26" ht="20.100000000000001" customHeight="1" x14ac:dyDescent="0.15">
      <c r="A117" s="82"/>
      <c r="B117" s="82"/>
      <c r="C117" s="105"/>
      <c r="D117" s="106"/>
      <c r="E117" s="129"/>
      <c r="F117" s="129"/>
      <c r="G117" s="129"/>
      <c r="H117" s="129"/>
      <c r="I117" s="116"/>
      <c r="J117" s="110" t="s">
        <v>13</v>
      </c>
      <c r="K117" s="110"/>
      <c r="L117" s="110"/>
      <c r="M117" s="110"/>
      <c r="N117" s="110"/>
      <c r="O117" s="110"/>
      <c r="P117" s="110"/>
      <c r="Q117" s="110"/>
      <c r="R117" s="110"/>
      <c r="S117" s="110"/>
      <c r="T117" s="110"/>
      <c r="U117" s="110"/>
      <c r="V117" s="110"/>
      <c r="W117" s="110"/>
      <c r="X117" s="110"/>
      <c r="Y117" s="110"/>
      <c r="Z117" s="104"/>
    </row>
    <row r="118" spans="1:26" ht="20.100000000000001" customHeight="1" x14ac:dyDescent="0.15">
      <c r="A118" s="82">
        <f>IF(AND(TRIM($I118)&lt;&gt;"",NOT(ISNUMBER(VALUE(SUBSTITUTE($I118,"-",""))))), 1001, 0)</f>
        <v>0</v>
      </c>
      <c r="B118" s="82"/>
      <c r="C118" s="105"/>
      <c r="D118" s="106">
        <v>4</v>
      </c>
      <c r="E118" s="132" t="s">
        <v>6</v>
      </c>
      <c r="F118" s="132"/>
      <c r="G118" s="132"/>
      <c r="H118" s="132"/>
      <c r="I118" s="40"/>
      <c r="J118" s="40"/>
      <c r="K118" s="40"/>
      <c r="L118" s="40"/>
      <c r="M118" s="40"/>
      <c r="N118" s="107"/>
      <c r="O118" s="107"/>
      <c r="P118" s="107"/>
      <c r="Q118" s="107"/>
      <c r="R118" s="107"/>
      <c r="S118" s="107"/>
      <c r="T118" s="107"/>
      <c r="U118" s="107"/>
      <c r="V118" s="107"/>
      <c r="W118" s="107"/>
      <c r="X118" s="108"/>
      <c r="Y118" s="108"/>
      <c r="Z118" s="104"/>
    </row>
    <row r="119" spans="1:26" ht="20.100000000000001" customHeight="1" x14ac:dyDescent="0.15">
      <c r="A119" s="82"/>
      <c r="B119" s="82"/>
      <c r="C119" s="111"/>
      <c r="D119" s="103"/>
      <c r="E119" s="129"/>
      <c r="F119" s="129"/>
      <c r="G119" s="129"/>
      <c r="H119" s="129"/>
      <c r="I119" s="109"/>
      <c r="J119" s="110" t="s">
        <v>68</v>
      </c>
      <c r="K119" s="110"/>
      <c r="L119" s="110"/>
      <c r="M119" s="110"/>
      <c r="N119" s="110"/>
      <c r="O119" s="110"/>
      <c r="P119" s="110"/>
      <c r="Q119" s="110"/>
      <c r="R119" s="110"/>
      <c r="S119" s="110"/>
      <c r="T119" s="110"/>
      <c r="U119" s="110"/>
      <c r="V119" s="110"/>
      <c r="W119" s="110"/>
      <c r="X119" s="110"/>
      <c r="Y119" s="110"/>
      <c r="Z119" s="104"/>
    </row>
    <row r="120" spans="1:26" ht="20.100000000000001" customHeight="1" x14ac:dyDescent="0.15">
      <c r="A120" s="82">
        <f>IF(AND(TRIM($I120)&lt;&gt;"",NOT(ISNUMBER(VALUE(SUBSTITUTE($I120,"-",""))))), 1001, 0)</f>
        <v>0</v>
      </c>
      <c r="B120" s="82"/>
      <c r="C120" s="105"/>
      <c r="D120" s="106">
        <v>5</v>
      </c>
      <c r="E120" s="132" t="s">
        <v>7</v>
      </c>
      <c r="F120" s="132"/>
      <c r="G120" s="132"/>
      <c r="H120" s="132"/>
      <c r="I120" s="40"/>
      <c r="J120" s="40"/>
      <c r="K120" s="40"/>
      <c r="L120" s="40"/>
      <c r="M120" s="40"/>
      <c r="N120" s="107"/>
      <c r="O120" s="107"/>
      <c r="P120" s="107"/>
      <c r="Q120" s="107"/>
      <c r="R120" s="107"/>
      <c r="S120" s="107"/>
      <c r="T120" s="107"/>
      <c r="U120" s="107"/>
      <c r="V120" s="107"/>
      <c r="W120" s="107"/>
      <c r="X120" s="108"/>
      <c r="Y120" s="108"/>
      <c r="Z120" s="104"/>
    </row>
    <row r="121" spans="1:26" ht="20.100000000000001" customHeight="1" x14ac:dyDescent="0.15">
      <c r="A121" s="82"/>
      <c r="B121" s="82"/>
      <c r="C121" s="111"/>
      <c r="D121" s="103"/>
      <c r="E121" s="129"/>
      <c r="F121" s="129"/>
      <c r="G121" s="129"/>
      <c r="H121" s="129"/>
      <c r="I121" s="116"/>
      <c r="J121" s="110" t="s">
        <v>59</v>
      </c>
      <c r="K121" s="110"/>
      <c r="L121" s="110"/>
      <c r="M121" s="110"/>
      <c r="N121" s="110"/>
      <c r="O121" s="110"/>
      <c r="P121" s="110"/>
      <c r="Q121" s="110"/>
      <c r="R121" s="110"/>
      <c r="S121" s="110"/>
      <c r="T121" s="110"/>
      <c r="U121" s="110"/>
      <c r="V121" s="110"/>
      <c r="W121" s="110"/>
      <c r="X121" s="110"/>
      <c r="Y121" s="110"/>
      <c r="Z121" s="104"/>
    </row>
    <row r="122" spans="1:26" ht="20.100000000000001" customHeight="1" x14ac:dyDescent="0.15">
      <c r="A122" s="82"/>
      <c r="B122" s="82"/>
      <c r="C122" s="105"/>
      <c r="D122" s="106">
        <v>6</v>
      </c>
      <c r="E122" s="132" t="s">
        <v>10</v>
      </c>
      <c r="F122" s="132"/>
      <c r="G122" s="132"/>
      <c r="H122" s="132"/>
      <c r="I122" s="40"/>
      <c r="J122" s="40"/>
      <c r="K122" s="40"/>
      <c r="L122" s="40"/>
      <c r="M122" s="40"/>
      <c r="N122" s="40"/>
      <c r="O122" s="40"/>
      <c r="P122" s="40"/>
      <c r="Q122" s="40"/>
      <c r="R122" s="40"/>
      <c r="S122" s="40"/>
      <c r="T122" s="40"/>
      <c r="U122" s="40"/>
      <c r="V122" s="40"/>
      <c r="W122" s="40"/>
      <c r="X122" s="40"/>
      <c r="Y122" s="40"/>
      <c r="Z122" s="104"/>
    </row>
    <row r="123" spans="1:26" ht="20.100000000000001" customHeight="1" x14ac:dyDescent="0.15">
      <c r="A123" s="82"/>
      <c r="B123" s="82"/>
      <c r="C123" s="111"/>
      <c r="D123" s="103"/>
      <c r="E123" s="103"/>
      <c r="F123" s="103"/>
      <c r="G123" s="103"/>
      <c r="H123" s="103"/>
      <c r="I123" s="109"/>
      <c r="J123" s="110" t="s">
        <v>25</v>
      </c>
      <c r="K123" s="110"/>
      <c r="L123" s="110"/>
      <c r="M123" s="110"/>
      <c r="N123" s="110"/>
      <c r="O123" s="110"/>
      <c r="P123" s="110"/>
      <c r="Q123" s="110"/>
      <c r="R123" s="110"/>
      <c r="S123" s="110"/>
      <c r="T123" s="110"/>
      <c r="U123" s="110"/>
      <c r="V123" s="110"/>
      <c r="W123" s="110"/>
      <c r="X123" s="110"/>
      <c r="Y123" s="110"/>
      <c r="Z123" s="104"/>
    </row>
    <row r="124" spans="1:26" ht="20.100000000000001" customHeight="1" x14ac:dyDescent="0.15">
      <c r="A124" s="82"/>
      <c r="B124" s="82"/>
      <c r="C124" s="117"/>
      <c r="D124" s="118"/>
      <c r="E124" s="118"/>
      <c r="F124" s="118"/>
      <c r="G124" s="118"/>
      <c r="H124" s="118"/>
      <c r="I124" s="147"/>
      <c r="J124" s="119"/>
      <c r="K124" s="119"/>
      <c r="L124" s="119"/>
      <c r="M124" s="119"/>
      <c r="N124" s="119"/>
      <c r="O124" s="119"/>
      <c r="P124" s="119"/>
      <c r="Q124" s="119"/>
      <c r="R124" s="119"/>
      <c r="S124" s="119"/>
      <c r="T124" s="119"/>
      <c r="U124" s="119"/>
      <c r="V124" s="119"/>
      <c r="W124" s="119"/>
      <c r="X124" s="119"/>
      <c r="Y124" s="119"/>
      <c r="Z124" s="120"/>
    </row>
    <row r="125" spans="1:26" ht="20.100000000000001" customHeight="1" x14ac:dyDescent="0.15">
      <c r="A125" s="82"/>
      <c r="B125" s="82"/>
      <c r="C125" s="103"/>
      <c r="D125" s="103"/>
      <c r="E125" s="103"/>
      <c r="F125" s="103"/>
      <c r="G125" s="103"/>
      <c r="H125" s="103"/>
      <c r="I125" s="121"/>
      <c r="J125" s="121"/>
      <c r="K125" s="121"/>
      <c r="L125" s="121"/>
      <c r="M125" s="121"/>
      <c r="N125" s="121"/>
      <c r="O125" s="121"/>
      <c r="P125" s="121"/>
      <c r="Q125" s="121"/>
      <c r="R125" s="121"/>
      <c r="S125" s="121"/>
      <c r="T125" s="121"/>
      <c r="U125" s="121"/>
      <c r="V125" s="121"/>
      <c r="W125" s="121"/>
      <c r="X125" s="121"/>
      <c r="Y125" s="121"/>
      <c r="Z125" s="103"/>
    </row>
    <row r="126" spans="1:26" ht="15.75" hidden="1" customHeight="1" x14ac:dyDescent="0.15">
      <c r="A126" s="82"/>
      <c r="B126" s="82"/>
      <c r="C126" s="103"/>
      <c r="D126" s="103"/>
      <c r="E126" s="103"/>
      <c r="F126" s="103"/>
      <c r="G126" s="103"/>
      <c r="H126" s="103"/>
      <c r="I126" s="121"/>
      <c r="J126" s="121"/>
      <c r="K126" s="121"/>
      <c r="L126" s="121"/>
      <c r="M126" s="121"/>
      <c r="N126" s="121"/>
      <c r="O126" s="121"/>
      <c r="P126" s="121"/>
      <c r="Q126" s="121"/>
      <c r="R126" s="121"/>
      <c r="S126" s="121"/>
      <c r="T126" s="121"/>
      <c r="U126" s="121"/>
      <c r="V126" s="121"/>
      <c r="W126" s="121"/>
      <c r="X126" s="103"/>
    </row>
    <row r="127" spans="1:26" ht="15.75" hidden="1" customHeight="1" x14ac:dyDescent="0.15">
      <c r="A127" s="82"/>
      <c r="B127" s="82"/>
      <c r="C127" s="103"/>
      <c r="D127" s="103"/>
      <c r="E127" s="103"/>
      <c r="F127" s="103"/>
      <c r="G127" s="103"/>
      <c r="H127" s="103"/>
      <c r="I127" s="121"/>
      <c r="J127" s="121"/>
      <c r="K127" s="121"/>
      <c r="L127" s="121"/>
      <c r="M127" s="121"/>
      <c r="N127" s="121"/>
      <c r="O127" s="121"/>
      <c r="P127" s="121"/>
      <c r="Q127" s="121"/>
      <c r="R127" s="121"/>
      <c r="S127" s="121"/>
      <c r="T127" s="121"/>
      <c r="U127" s="121"/>
      <c r="V127" s="121"/>
      <c r="W127" s="121"/>
      <c r="X127" s="103"/>
    </row>
    <row r="128" spans="1:26" ht="15.75" hidden="1" customHeight="1" x14ac:dyDescent="0.15">
      <c r="A128" s="82"/>
      <c r="B128" s="82"/>
      <c r="C128" s="103"/>
      <c r="D128" s="103"/>
      <c r="E128" s="103"/>
      <c r="F128" s="103"/>
      <c r="G128" s="103"/>
      <c r="H128" s="103"/>
      <c r="I128" s="121"/>
      <c r="J128" s="121"/>
      <c r="K128" s="121"/>
      <c r="L128" s="121"/>
      <c r="M128" s="121"/>
      <c r="N128" s="121"/>
      <c r="O128" s="121"/>
      <c r="P128" s="121"/>
      <c r="Q128" s="121"/>
      <c r="R128" s="121"/>
      <c r="S128" s="121"/>
      <c r="T128" s="121"/>
      <c r="U128" s="121"/>
      <c r="V128" s="121"/>
      <c r="W128" s="121"/>
      <c r="X128" s="103"/>
    </row>
    <row r="129" spans="1:24" ht="15.75" hidden="1" customHeight="1" x14ac:dyDescent="0.15">
      <c r="A129" s="82"/>
      <c r="B129" s="82"/>
      <c r="C129" s="103"/>
      <c r="D129" s="103"/>
      <c r="E129" s="103"/>
      <c r="F129" s="103"/>
      <c r="G129" s="103"/>
      <c r="H129" s="103"/>
      <c r="I129" s="121"/>
      <c r="J129" s="121"/>
      <c r="K129" s="121"/>
      <c r="L129" s="121"/>
      <c r="M129" s="121"/>
      <c r="N129" s="121"/>
      <c r="O129" s="121"/>
      <c r="P129" s="121"/>
      <c r="Q129" s="121"/>
      <c r="R129" s="121"/>
      <c r="S129" s="121"/>
      <c r="T129" s="121"/>
      <c r="U129" s="121"/>
      <c r="V129" s="121"/>
      <c r="W129" s="121"/>
      <c r="X129" s="103"/>
    </row>
    <row r="130" spans="1:24" ht="15.75" hidden="1" customHeight="1" x14ac:dyDescent="0.15">
      <c r="A130" s="82"/>
      <c r="B130" s="82"/>
      <c r="C130" s="103"/>
      <c r="D130" s="103"/>
      <c r="E130" s="103"/>
      <c r="F130" s="103"/>
      <c r="G130" s="103"/>
      <c r="H130" s="103"/>
      <c r="I130" s="121"/>
      <c r="J130" s="121"/>
      <c r="K130" s="121"/>
      <c r="L130" s="121"/>
      <c r="M130" s="121"/>
      <c r="N130" s="121"/>
      <c r="O130" s="121"/>
      <c r="P130" s="121"/>
      <c r="Q130" s="121"/>
      <c r="R130" s="121"/>
      <c r="S130" s="121"/>
      <c r="T130" s="121"/>
      <c r="U130" s="121"/>
      <c r="V130" s="121"/>
      <c r="W130" s="121"/>
      <c r="X130" s="103"/>
    </row>
    <row r="131" spans="1:24" ht="15.75" hidden="1" customHeight="1" x14ac:dyDescent="0.15">
      <c r="A131" s="82"/>
      <c r="B131" s="82"/>
      <c r="C131" s="103"/>
      <c r="D131" s="103"/>
      <c r="E131" s="103"/>
      <c r="F131" s="103"/>
      <c r="G131" s="103"/>
      <c r="H131" s="103"/>
      <c r="I131" s="121"/>
      <c r="J131" s="121"/>
      <c r="K131" s="121"/>
      <c r="L131" s="121"/>
      <c r="M131" s="121"/>
      <c r="N131" s="121"/>
      <c r="O131" s="121"/>
      <c r="P131" s="121"/>
      <c r="Q131" s="121"/>
      <c r="R131" s="121"/>
      <c r="S131" s="121"/>
      <c r="T131" s="121"/>
      <c r="U131" s="121"/>
      <c r="V131" s="121"/>
      <c r="W131" s="121"/>
      <c r="X131" s="103"/>
    </row>
    <row r="132" spans="1:24" ht="15.75" hidden="1" customHeight="1" x14ac:dyDescent="0.15">
      <c r="A132" s="82"/>
      <c r="B132" s="82"/>
      <c r="C132" s="103"/>
      <c r="D132" s="103"/>
      <c r="E132" s="103"/>
      <c r="F132" s="103"/>
      <c r="G132" s="103"/>
      <c r="H132" s="103"/>
      <c r="I132" s="121"/>
      <c r="J132" s="121"/>
      <c r="K132" s="121"/>
      <c r="L132" s="121"/>
      <c r="M132" s="121"/>
      <c r="N132" s="121"/>
      <c r="O132" s="121"/>
      <c r="P132" s="121"/>
      <c r="Q132" s="121"/>
      <c r="R132" s="121"/>
      <c r="S132" s="121"/>
      <c r="T132" s="121"/>
      <c r="U132" s="121"/>
      <c r="V132" s="121"/>
      <c r="W132" s="121"/>
      <c r="X132" s="103"/>
    </row>
    <row r="133" spans="1:24" ht="15.75" hidden="1" customHeight="1" x14ac:dyDescent="0.15">
      <c r="A133" s="82"/>
      <c r="B133" s="82"/>
      <c r="C133" s="103"/>
      <c r="D133" s="103"/>
      <c r="E133" s="103"/>
      <c r="F133" s="103"/>
      <c r="G133" s="103"/>
      <c r="H133" s="103"/>
      <c r="I133" s="121"/>
      <c r="J133" s="121"/>
      <c r="K133" s="121"/>
      <c r="L133" s="121"/>
      <c r="M133" s="121"/>
      <c r="N133" s="121"/>
      <c r="O133" s="121"/>
      <c r="P133" s="121"/>
      <c r="Q133" s="121"/>
      <c r="R133" s="121"/>
      <c r="S133" s="121"/>
      <c r="T133" s="121"/>
      <c r="U133" s="121"/>
      <c r="V133" s="121"/>
      <c r="W133" s="121"/>
      <c r="X133" s="103"/>
    </row>
    <row r="134" spans="1:24" ht="15.75" hidden="1" customHeight="1" x14ac:dyDescent="0.15">
      <c r="A134" s="82"/>
      <c r="B134" s="82"/>
      <c r="C134" s="103"/>
      <c r="D134" s="103"/>
      <c r="E134" s="103"/>
      <c r="F134" s="103"/>
      <c r="G134" s="103"/>
      <c r="H134" s="103"/>
      <c r="I134" s="121"/>
      <c r="J134" s="121"/>
      <c r="K134" s="121"/>
      <c r="L134" s="121"/>
      <c r="M134" s="121"/>
      <c r="N134" s="121"/>
      <c r="O134" s="121"/>
      <c r="P134" s="121"/>
      <c r="Q134" s="121"/>
      <c r="R134" s="121"/>
      <c r="S134" s="121"/>
      <c r="T134" s="121"/>
      <c r="U134" s="121"/>
      <c r="V134" s="121"/>
      <c r="W134" s="121"/>
      <c r="X134" s="103"/>
    </row>
    <row r="135" spans="1:24" ht="15.75" hidden="1" customHeight="1" x14ac:dyDescent="0.15">
      <c r="A135" s="82"/>
      <c r="B135" s="82"/>
      <c r="C135" s="103"/>
      <c r="D135" s="103"/>
      <c r="E135" s="103"/>
      <c r="F135" s="103"/>
      <c r="G135" s="103"/>
      <c r="H135" s="103"/>
      <c r="I135" s="121"/>
      <c r="J135" s="121"/>
      <c r="K135" s="121"/>
      <c r="L135" s="121"/>
      <c r="M135" s="121"/>
      <c r="N135" s="121"/>
      <c r="O135" s="121"/>
      <c r="P135" s="121"/>
      <c r="Q135" s="121"/>
      <c r="R135" s="121"/>
      <c r="S135" s="121"/>
      <c r="T135" s="121"/>
      <c r="U135" s="121"/>
      <c r="V135" s="121"/>
      <c r="W135" s="121"/>
      <c r="X135" s="103"/>
    </row>
    <row r="136" spans="1:24" ht="15.75" hidden="1" customHeight="1" x14ac:dyDescent="0.15">
      <c r="A136" s="82"/>
      <c r="B136" s="82"/>
      <c r="C136" s="103"/>
      <c r="D136" s="103"/>
      <c r="E136" s="103"/>
      <c r="F136" s="103"/>
      <c r="G136" s="103"/>
      <c r="H136" s="103"/>
      <c r="I136" s="121"/>
      <c r="J136" s="121"/>
      <c r="K136" s="121"/>
      <c r="L136" s="121"/>
      <c r="M136" s="121"/>
      <c r="N136" s="121"/>
      <c r="O136" s="121"/>
      <c r="P136" s="121"/>
      <c r="Q136" s="121"/>
      <c r="R136" s="121"/>
      <c r="S136" s="121"/>
      <c r="T136" s="121"/>
      <c r="U136" s="121"/>
      <c r="V136" s="121"/>
      <c r="W136" s="121"/>
      <c r="X136" s="103"/>
    </row>
    <row r="137" spans="1:24" ht="15.75" hidden="1" customHeight="1" x14ac:dyDescent="0.15">
      <c r="A137" s="82"/>
      <c r="B137" s="82"/>
      <c r="C137" s="103"/>
      <c r="D137" s="103"/>
      <c r="E137" s="103"/>
      <c r="F137" s="103"/>
      <c r="G137" s="103"/>
      <c r="H137" s="103"/>
      <c r="I137" s="121"/>
      <c r="J137" s="121"/>
      <c r="K137" s="121"/>
      <c r="L137" s="121"/>
      <c r="M137" s="121"/>
      <c r="N137" s="121"/>
      <c r="O137" s="121"/>
      <c r="P137" s="121"/>
      <c r="Q137" s="121"/>
      <c r="R137" s="121"/>
      <c r="S137" s="121"/>
      <c r="T137" s="121"/>
      <c r="U137" s="121"/>
      <c r="V137" s="121"/>
      <c r="W137" s="121"/>
      <c r="X137" s="103"/>
    </row>
    <row r="138" spans="1:24" ht="15.75" hidden="1" customHeight="1" x14ac:dyDescent="0.15">
      <c r="A138" s="82"/>
      <c r="B138" s="82"/>
      <c r="C138" s="103"/>
      <c r="D138" s="103"/>
      <c r="E138" s="103"/>
      <c r="F138" s="103"/>
      <c r="G138" s="103"/>
      <c r="H138" s="103"/>
      <c r="I138" s="121"/>
      <c r="J138" s="121"/>
      <c r="K138" s="121"/>
      <c r="L138" s="121"/>
      <c r="M138" s="121"/>
      <c r="N138" s="121"/>
      <c r="O138" s="121"/>
      <c r="P138" s="121"/>
      <c r="Q138" s="121"/>
      <c r="R138" s="121"/>
      <c r="S138" s="121"/>
      <c r="T138" s="121"/>
      <c r="U138" s="121"/>
      <c r="V138" s="121"/>
      <c r="W138" s="121"/>
      <c r="X138" s="103"/>
    </row>
    <row r="139" spans="1:24" ht="15.75" hidden="1" customHeight="1" x14ac:dyDescent="0.15">
      <c r="A139" s="82"/>
      <c r="B139" s="82"/>
      <c r="C139" s="103"/>
      <c r="D139" s="103"/>
      <c r="E139" s="103"/>
      <c r="F139" s="103"/>
      <c r="G139" s="103"/>
      <c r="H139" s="103"/>
      <c r="I139" s="121"/>
      <c r="J139" s="121"/>
      <c r="K139" s="121"/>
      <c r="L139" s="121"/>
      <c r="M139" s="121"/>
      <c r="N139" s="121"/>
      <c r="O139" s="121"/>
      <c r="P139" s="121"/>
      <c r="Q139" s="121"/>
      <c r="R139" s="121"/>
      <c r="S139" s="121"/>
      <c r="T139" s="121"/>
      <c r="U139" s="121"/>
      <c r="V139" s="121"/>
      <c r="W139" s="121"/>
      <c r="X139" s="103"/>
    </row>
    <row r="140" spans="1:24" ht="15.75" hidden="1" customHeight="1" x14ac:dyDescent="0.15">
      <c r="A140" s="82"/>
      <c r="B140" s="82"/>
      <c r="C140" s="103"/>
      <c r="D140" s="103"/>
      <c r="E140" s="103"/>
      <c r="F140" s="103"/>
      <c r="G140" s="103"/>
      <c r="H140" s="103"/>
      <c r="I140" s="121"/>
      <c r="J140" s="121"/>
      <c r="K140" s="121"/>
      <c r="L140" s="121"/>
      <c r="M140" s="121"/>
      <c r="N140" s="121"/>
      <c r="O140" s="121"/>
      <c r="P140" s="121"/>
      <c r="Q140" s="121"/>
      <c r="R140" s="121"/>
      <c r="S140" s="121"/>
      <c r="T140" s="121"/>
      <c r="U140" s="121"/>
      <c r="V140" s="121"/>
      <c r="W140" s="121"/>
      <c r="X140" s="103"/>
    </row>
    <row r="141" spans="1:24" ht="15.75" hidden="1" customHeight="1" x14ac:dyDescent="0.15">
      <c r="A141" s="82"/>
      <c r="B141" s="82"/>
      <c r="C141" s="103"/>
      <c r="D141" s="103"/>
      <c r="E141" s="103"/>
      <c r="F141" s="103"/>
      <c r="G141" s="103"/>
      <c r="H141" s="103"/>
      <c r="I141" s="121"/>
      <c r="J141" s="121"/>
      <c r="K141" s="121"/>
      <c r="L141" s="121"/>
      <c r="M141" s="121"/>
      <c r="N141" s="121"/>
      <c r="O141" s="121"/>
      <c r="P141" s="121"/>
      <c r="Q141" s="121"/>
      <c r="R141" s="121"/>
      <c r="S141" s="121"/>
      <c r="T141" s="121"/>
      <c r="U141" s="121"/>
      <c r="V141" s="121"/>
      <c r="W141" s="121"/>
      <c r="X141" s="103"/>
    </row>
    <row r="142" spans="1:24" ht="15.75" hidden="1" customHeight="1" x14ac:dyDescent="0.15">
      <c r="A142" s="82"/>
      <c r="B142" s="82"/>
      <c r="C142" s="103"/>
      <c r="D142" s="103"/>
      <c r="E142" s="103"/>
      <c r="F142" s="103"/>
      <c r="G142" s="103"/>
      <c r="H142" s="103"/>
      <c r="I142" s="121"/>
      <c r="J142" s="121"/>
      <c r="K142" s="121"/>
      <c r="L142" s="121"/>
      <c r="M142" s="121"/>
      <c r="N142" s="121"/>
      <c r="O142" s="121"/>
      <c r="P142" s="121"/>
      <c r="Q142" s="121"/>
      <c r="R142" s="121"/>
      <c r="S142" s="121"/>
      <c r="T142" s="121"/>
      <c r="U142" s="121"/>
      <c r="V142" s="121"/>
      <c r="W142" s="121"/>
      <c r="X142" s="103"/>
    </row>
    <row r="143" spans="1:24" ht="15.75" hidden="1" customHeight="1" x14ac:dyDescent="0.15">
      <c r="A143" s="82"/>
      <c r="B143" s="82"/>
      <c r="C143" s="103"/>
      <c r="D143" s="103"/>
      <c r="E143" s="103"/>
      <c r="F143" s="103"/>
      <c r="G143" s="103"/>
      <c r="H143" s="103"/>
      <c r="I143" s="121"/>
      <c r="J143" s="121"/>
      <c r="K143" s="121"/>
      <c r="L143" s="121"/>
      <c r="M143" s="121"/>
      <c r="N143" s="121"/>
      <c r="O143" s="121"/>
      <c r="P143" s="121"/>
      <c r="Q143" s="121"/>
      <c r="R143" s="121"/>
      <c r="S143" s="121"/>
      <c r="T143" s="121"/>
      <c r="U143" s="121"/>
      <c r="V143" s="121"/>
      <c r="W143" s="121"/>
      <c r="X143" s="103"/>
    </row>
    <row r="144" spans="1:24" ht="15.75" hidden="1" customHeight="1" x14ac:dyDescent="0.15">
      <c r="A144" s="82"/>
      <c r="B144" s="82"/>
      <c r="C144" s="103"/>
      <c r="D144" s="103"/>
      <c r="E144" s="103"/>
      <c r="F144" s="103"/>
      <c r="G144" s="103"/>
      <c r="H144" s="103"/>
      <c r="I144" s="121"/>
      <c r="J144" s="121"/>
      <c r="K144" s="121"/>
      <c r="L144" s="121"/>
      <c r="M144" s="121"/>
      <c r="N144" s="121"/>
      <c r="O144" s="121"/>
      <c r="P144" s="121"/>
      <c r="Q144" s="121"/>
      <c r="R144" s="121"/>
      <c r="S144" s="121"/>
      <c r="T144" s="121"/>
      <c r="U144" s="121"/>
      <c r="V144" s="121"/>
      <c r="W144" s="121"/>
      <c r="X144" s="103"/>
    </row>
    <row r="145" spans="1:26" ht="20.100000000000001" customHeight="1" x14ac:dyDescent="0.15">
      <c r="A145" s="82"/>
      <c r="B145" s="82"/>
      <c r="C145" s="103"/>
      <c r="D145" s="103"/>
      <c r="E145" s="103"/>
      <c r="F145" s="103"/>
      <c r="G145" s="103"/>
      <c r="H145" s="103"/>
      <c r="I145" s="122"/>
      <c r="J145" s="103"/>
      <c r="K145" s="103"/>
      <c r="L145" s="103"/>
      <c r="M145" s="103"/>
      <c r="N145" s="103"/>
      <c r="O145" s="103"/>
      <c r="P145" s="103"/>
      <c r="Q145" s="103"/>
      <c r="R145" s="103"/>
      <c r="S145" s="103"/>
      <c r="T145" s="103"/>
      <c r="U145" s="103"/>
      <c r="V145" s="103"/>
      <c r="W145" s="103"/>
      <c r="X145" s="103"/>
    </row>
    <row r="146" spans="1:26" ht="20.100000000000001" customHeight="1" x14ac:dyDescent="0.15">
      <c r="A146" s="82"/>
      <c r="B146" s="82"/>
      <c r="C146" s="95" t="s">
        <v>49</v>
      </c>
      <c r="D146" s="96"/>
      <c r="E146" s="96"/>
      <c r="F146" s="96"/>
      <c r="G146" s="96"/>
      <c r="H146" s="97"/>
    </row>
    <row r="147" spans="1:26" ht="15" customHeight="1" x14ac:dyDescent="0.15">
      <c r="A147" s="82"/>
      <c r="B147" s="82"/>
      <c r="C147" s="98"/>
      <c r="D147" s="99"/>
      <c r="E147" s="99"/>
      <c r="F147" s="99"/>
      <c r="G147" s="99"/>
      <c r="H147" s="99"/>
      <c r="I147" s="145"/>
      <c r="J147" s="101"/>
      <c r="K147" s="101"/>
      <c r="L147" s="101"/>
      <c r="M147" s="101"/>
      <c r="N147" s="101"/>
      <c r="O147" s="101"/>
      <c r="P147" s="101"/>
      <c r="Q147" s="101"/>
      <c r="R147" s="101"/>
      <c r="S147" s="101"/>
      <c r="T147" s="101"/>
      <c r="U147" s="101"/>
      <c r="V147" s="101"/>
      <c r="W147" s="101"/>
      <c r="X147" s="101"/>
      <c r="Y147" s="101"/>
      <c r="Z147" s="102"/>
    </row>
    <row r="148" spans="1:26" ht="20.100000000000001" customHeight="1" x14ac:dyDescent="0.15">
      <c r="A148" s="82"/>
      <c r="B148" s="82"/>
      <c r="C148" s="98"/>
      <c r="D148" s="148" t="s">
        <v>63</v>
      </c>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04"/>
    </row>
    <row r="149" spans="1:26" ht="20.100000000000001" customHeight="1" x14ac:dyDescent="0.15">
      <c r="A149" s="82">
        <f>IF(AND($I149&lt;&gt;"しない", $I149&lt;&gt;"する"), 1001, 0)</f>
        <v>0</v>
      </c>
      <c r="B149" s="82"/>
      <c r="C149" s="98"/>
      <c r="D149" s="106">
        <v>1</v>
      </c>
      <c r="E149" s="103" t="s">
        <v>64</v>
      </c>
      <c r="F149" s="103"/>
      <c r="G149" s="103"/>
      <c r="H149" s="103"/>
      <c r="I149" s="40" t="s">
        <v>66</v>
      </c>
      <c r="J149" s="40"/>
      <c r="K149" s="40"/>
      <c r="L149" s="40"/>
      <c r="M149" s="40"/>
      <c r="N149" s="103"/>
      <c r="O149" s="103"/>
      <c r="P149" s="103"/>
      <c r="Q149" s="103"/>
      <c r="R149" s="103"/>
      <c r="S149" s="103"/>
      <c r="T149" s="103"/>
      <c r="U149" s="103"/>
      <c r="V149" s="103"/>
      <c r="W149" s="103"/>
      <c r="X149" s="103"/>
      <c r="Y149" s="103"/>
      <c r="Z149" s="104"/>
    </row>
    <row r="150" spans="1:26" ht="20.100000000000001" customHeight="1" x14ac:dyDescent="0.15">
      <c r="A150" s="82"/>
      <c r="B150" s="82"/>
      <c r="C150" s="98"/>
      <c r="D150" s="103"/>
      <c r="E150" s="103"/>
      <c r="F150" s="103"/>
      <c r="G150" s="103"/>
      <c r="H150" s="103"/>
      <c r="I150" s="116"/>
      <c r="J150" s="110" t="s">
        <v>62</v>
      </c>
      <c r="K150" s="110"/>
      <c r="L150" s="110"/>
      <c r="M150" s="110"/>
      <c r="N150" s="110"/>
      <c r="O150" s="110"/>
      <c r="P150" s="110"/>
      <c r="Q150" s="110"/>
      <c r="R150" s="110"/>
      <c r="S150" s="110"/>
      <c r="T150" s="110"/>
      <c r="U150" s="110"/>
      <c r="V150" s="103"/>
      <c r="W150" s="103"/>
      <c r="X150" s="103"/>
      <c r="Y150" s="103"/>
      <c r="Z150" s="104"/>
    </row>
    <row r="151" spans="1:26" ht="20.100000000000001" customHeight="1" x14ac:dyDescent="0.15">
      <c r="A151" s="82">
        <f>IF(AND($I149="する",TRIM($I151)=""), 1001, 0)</f>
        <v>0</v>
      </c>
      <c r="B151" s="82"/>
      <c r="C151" s="105"/>
      <c r="D151" s="106">
        <v>2</v>
      </c>
      <c r="E151" s="79" t="s">
        <v>0</v>
      </c>
      <c r="I151" s="42"/>
      <c r="J151" s="43"/>
      <c r="K151" s="43"/>
      <c r="L151" s="43"/>
      <c r="M151" s="43"/>
      <c r="N151" s="107"/>
      <c r="O151" s="107"/>
      <c r="P151" s="107"/>
      <c r="Q151" s="107"/>
      <c r="R151" s="107"/>
      <c r="S151" s="107"/>
      <c r="T151" s="107"/>
      <c r="U151" s="107"/>
      <c r="V151" s="107"/>
      <c r="W151" s="107"/>
      <c r="X151" s="108"/>
      <c r="Y151" s="108"/>
      <c r="Z151" s="104"/>
    </row>
    <row r="152" spans="1:26" ht="20.100000000000001" customHeight="1" x14ac:dyDescent="0.15">
      <c r="A152" s="82"/>
      <c r="B152" s="82"/>
      <c r="C152" s="105"/>
      <c r="D152" s="106"/>
      <c r="E152" s="103"/>
      <c r="F152" s="103"/>
      <c r="G152" s="103"/>
      <c r="H152" s="103"/>
      <c r="I152" s="109"/>
      <c r="J152" s="110" t="s">
        <v>726</v>
      </c>
      <c r="K152" s="110"/>
      <c r="L152" s="110"/>
      <c r="M152" s="110"/>
      <c r="N152" s="110"/>
      <c r="O152" s="110"/>
      <c r="P152" s="110"/>
      <c r="Q152" s="110"/>
      <c r="R152" s="110"/>
      <c r="S152" s="110"/>
      <c r="T152" s="110"/>
      <c r="U152" s="110"/>
      <c r="V152" s="110"/>
      <c r="W152" s="110"/>
      <c r="X152" s="110"/>
      <c r="Y152" s="110"/>
      <c r="Z152" s="104"/>
    </row>
    <row r="153" spans="1:26" ht="20.100000000000001" customHeight="1" x14ac:dyDescent="0.15">
      <c r="A153" s="82">
        <f>IF(AND($I149="する",TRIM($I153)=""), 1001, 0)</f>
        <v>0</v>
      </c>
      <c r="B153" s="82"/>
      <c r="C153" s="105"/>
      <c r="D153" s="106">
        <v>3</v>
      </c>
      <c r="E153" s="79" t="s">
        <v>1</v>
      </c>
      <c r="I153" s="52"/>
      <c r="J153" s="52"/>
      <c r="K153" s="52"/>
      <c r="L153" s="52"/>
      <c r="M153" s="52"/>
      <c r="N153" s="52"/>
      <c r="O153" s="52"/>
      <c r="P153" s="52"/>
      <c r="Q153" s="52"/>
      <c r="R153" s="52"/>
      <c r="S153" s="52"/>
      <c r="T153" s="52"/>
      <c r="U153" s="52"/>
      <c r="V153" s="52"/>
      <c r="W153" s="52"/>
      <c r="X153" s="52"/>
      <c r="Y153" s="52"/>
      <c r="Z153" s="104"/>
    </row>
    <row r="154" spans="1:26" ht="20.100000000000001" customHeight="1" x14ac:dyDescent="0.15">
      <c r="A154" s="82"/>
      <c r="B154" s="82"/>
      <c r="C154" s="105"/>
      <c r="D154" s="106"/>
      <c r="E154" s="103"/>
      <c r="F154" s="103"/>
      <c r="G154" s="103"/>
      <c r="H154" s="103"/>
      <c r="I154" s="109"/>
      <c r="J154" s="110" t="s">
        <v>50</v>
      </c>
      <c r="K154" s="110"/>
      <c r="L154" s="110"/>
      <c r="M154" s="110"/>
      <c r="N154" s="110"/>
      <c r="O154" s="110"/>
      <c r="P154" s="110"/>
      <c r="Q154" s="110"/>
      <c r="R154" s="110"/>
      <c r="S154" s="110"/>
      <c r="T154" s="110"/>
      <c r="U154" s="110"/>
      <c r="V154" s="110"/>
      <c r="W154" s="110"/>
      <c r="X154" s="110"/>
      <c r="Y154" s="110"/>
      <c r="Z154" s="104"/>
    </row>
    <row r="155" spans="1:26" ht="20.100000000000001" customHeight="1" x14ac:dyDescent="0.15">
      <c r="A155" s="82"/>
      <c r="B155" s="82"/>
      <c r="C155" s="105"/>
      <c r="D155" s="106">
        <v>4</v>
      </c>
      <c r="E155" s="79" t="s">
        <v>51</v>
      </c>
      <c r="I155" s="40"/>
      <c r="J155" s="40"/>
      <c r="K155" s="40"/>
      <c r="L155" s="40"/>
      <c r="M155" s="40"/>
      <c r="N155" s="40"/>
      <c r="O155" s="40"/>
      <c r="P155" s="40"/>
      <c r="Q155" s="40"/>
      <c r="R155" s="40"/>
      <c r="S155" s="40"/>
      <c r="T155" s="40"/>
      <c r="U155" s="40"/>
      <c r="V155" s="40"/>
      <c r="W155" s="40"/>
      <c r="X155" s="40"/>
      <c r="Y155" s="40"/>
      <c r="Z155" s="104"/>
    </row>
    <row r="156" spans="1:26" ht="20.100000000000001" customHeight="1" x14ac:dyDescent="0.15">
      <c r="A156" s="82"/>
      <c r="B156" s="82"/>
      <c r="C156" s="105"/>
      <c r="D156" s="106"/>
      <c r="E156" s="103"/>
      <c r="F156" s="103"/>
      <c r="G156" s="103"/>
      <c r="H156" s="103"/>
      <c r="I156" s="109"/>
      <c r="J156" s="110" t="s">
        <v>12</v>
      </c>
      <c r="K156" s="110"/>
      <c r="L156" s="110"/>
      <c r="M156" s="110"/>
      <c r="N156" s="110"/>
      <c r="O156" s="110"/>
      <c r="P156" s="110"/>
      <c r="Q156" s="110"/>
      <c r="R156" s="110"/>
      <c r="S156" s="110"/>
      <c r="T156" s="110"/>
      <c r="U156" s="110"/>
      <c r="V156" s="110"/>
      <c r="W156" s="110"/>
      <c r="X156" s="110"/>
      <c r="Y156" s="110"/>
      <c r="Z156" s="104"/>
    </row>
    <row r="157" spans="1:26" ht="20.100000000000001" customHeight="1" x14ac:dyDescent="0.15">
      <c r="A157" s="82">
        <f>IF(AND($I149="する",TRIM($I157)=""), 1001, 0)</f>
        <v>0</v>
      </c>
      <c r="B157" s="82"/>
      <c r="C157" s="105"/>
      <c r="D157" s="106">
        <v>5</v>
      </c>
      <c r="E157" s="79" t="s">
        <v>52</v>
      </c>
      <c r="I157" s="40"/>
      <c r="J157" s="40"/>
      <c r="K157" s="40"/>
      <c r="L157" s="40"/>
      <c r="M157" s="40"/>
      <c r="N157" s="40"/>
      <c r="O157" s="40"/>
      <c r="P157" s="40"/>
      <c r="Q157" s="40"/>
      <c r="R157" s="40"/>
      <c r="S157" s="40"/>
      <c r="T157" s="40"/>
      <c r="U157" s="40"/>
      <c r="V157" s="40"/>
      <c r="W157" s="40"/>
      <c r="X157" s="40"/>
      <c r="Y157" s="40"/>
      <c r="Z157" s="104"/>
    </row>
    <row r="158" spans="1:26" ht="20.100000000000001" customHeight="1" x14ac:dyDescent="0.15">
      <c r="A158" s="82"/>
      <c r="B158" s="82"/>
      <c r="C158" s="111"/>
      <c r="D158" s="103"/>
      <c r="E158" s="103"/>
      <c r="F158" s="103"/>
      <c r="G158" s="103"/>
      <c r="H158" s="103"/>
      <c r="I158" s="109"/>
      <c r="J158" s="110" t="s">
        <v>13</v>
      </c>
      <c r="K158" s="110"/>
      <c r="L158" s="110"/>
      <c r="M158" s="110"/>
      <c r="N158" s="110"/>
      <c r="O158" s="110"/>
      <c r="P158" s="110"/>
      <c r="Q158" s="110"/>
      <c r="R158" s="110"/>
      <c r="S158" s="110"/>
      <c r="T158" s="110"/>
      <c r="U158" s="110"/>
      <c r="V158" s="110"/>
      <c r="W158" s="110"/>
      <c r="X158" s="110"/>
      <c r="Y158" s="110"/>
      <c r="Z158" s="104"/>
    </row>
    <row r="159" spans="1:26" ht="20.100000000000001" customHeight="1" x14ac:dyDescent="0.15">
      <c r="A159" s="82">
        <f>IF(AND($I149="する",NOT(AND(TRIM($I159)&lt;&gt;"",ISNUMBER(VALUE(SUBSTITUTE($I159,"-","")))))), 1001, 0)</f>
        <v>0</v>
      </c>
      <c r="B159" s="82"/>
      <c r="C159" s="105"/>
      <c r="D159" s="106">
        <v>6</v>
      </c>
      <c r="E159" s="79" t="s">
        <v>6</v>
      </c>
      <c r="I159" s="40"/>
      <c r="J159" s="40"/>
      <c r="K159" s="40"/>
      <c r="L159" s="40"/>
      <c r="M159" s="40"/>
      <c r="N159" s="107"/>
      <c r="O159" s="107"/>
      <c r="P159" s="107"/>
      <c r="Q159" s="107"/>
      <c r="R159" s="107"/>
      <c r="S159" s="107"/>
      <c r="T159" s="107"/>
      <c r="U159" s="107"/>
      <c r="V159" s="107"/>
      <c r="W159" s="107"/>
      <c r="X159" s="108"/>
      <c r="Y159" s="108"/>
      <c r="Z159" s="104"/>
    </row>
    <row r="160" spans="1:26" ht="20.100000000000001" customHeight="1" x14ac:dyDescent="0.15">
      <c r="A160" s="82"/>
      <c r="B160" s="82"/>
      <c r="C160" s="111"/>
      <c r="D160" s="103"/>
      <c r="E160" s="103"/>
      <c r="F160" s="103"/>
      <c r="G160" s="103"/>
      <c r="H160" s="103"/>
      <c r="I160" s="109"/>
      <c r="J160" s="110" t="s">
        <v>68</v>
      </c>
      <c r="K160" s="110"/>
      <c r="L160" s="110"/>
      <c r="M160" s="110"/>
      <c r="N160" s="110"/>
      <c r="O160" s="110"/>
      <c r="P160" s="110"/>
      <c r="Q160" s="110"/>
      <c r="R160" s="110"/>
      <c r="S160" s="110"/>
      <c r="T160" s="110"/>
      <c r="U160" s="110"/>
      <c r="V160" s="110"/>
      <c r="W160" s="110"/>
      <c r="X160" s="110"/>
      <c r="Y160" s="110"/>
      <c r="Z160" s="104"/>
    </row>
    <row r="161" spans="1:26" ht="20.100000000000001" customHeight="1" x14ac:dyDescent="0.15">
      <c r="A161" s="82">
        <f>IF(AND($I149="する",AND(TRIM($I161)&lt;&gt;"",NOT(ISNUMBER(VALUE(SUBSTITUTE($I161,"-","")))))), 1001, 0)</f>
        <v>0</v>
      </c>
      <c r="B161" s="82"/>
      <c r="C161" s="105"/>
      <c r="D161" s="106">
        <v>7</v>
      </c>
      <c r="E161" s="79" t="s">
        <v>7</v>
      </c>
      <c r="I161" s="40"/>
      <c r="J161" s="40"/>
      <c r="K161" s="40"/>
      <c r="L161" s="40"/>
      <c r="M161" s="40"/>
      <c r="N161" s="107"/>
      <c r="O161" s="107"/>
      <c r="P161" s="107"/>
      <c r="Q161" s="107"/>
      <c r="R161" s="107"/>
      <c r="S161" s="107"/>
      <c r="T161" s="107"/>
      <c r="U161" s="107"/>
      <c r="V161" s="107"/>
      <c r="W161" s="107"/>
      <c r="X161" s="108"/>
      <c r="Y161" s="108"/>
      <c r="Z161" s="104"/>
    </row>
    <row r="162" spans="1:26" ht="20.100000000000001" customHeight="1" x14ac:dyDescent="0.15">
      <c r="A162" s="82"/>
      <c r="B162" s="82"/>
      <c r="C162" s="111"/>
      <c r="D162" s="103"/>
      <c r="E162" s="103"/>
      <c r="F162" s="103"/>
      <c r="G162" s="103"/>
      <c r="H162" s="103"/>
      <c r="I162" s="109"/>
      <c r="J162" s="110" t="s">
        <v>59</v>
      </c>
      <c r="K162" s="110"/>
      <c r="L162" s="110"/>
      <c r="M162" s="110"/>
      <c r="N162" s="110"/>
      <c r="O162" s="110"/>
      <c r="P162" s="110"/>
      <c r="Q162" s="110"/>
      <c r="R162" s="110"/>
      <c r="S162" s="110"/>
      <c r="T162" s="110"/>
      <c r="U162" s="110"/>
      <c r="V162" s="110"/>
      <c r="W162" s="110"/>
      <c r="X162" s="110"/>
      <c r="Y162" s="110"/>
      <c r="Z162" s="104"/>
    </row>
    <row r="163" spans="1:26" ht="20.100000000000001" customHeight="1" x14ac:dyDescent="0.15">
      <c r="A163" s="82"/>
      <c r="B163" s="82"/>
      <c r="C163" s="117"/>
      <c r="D163" s="118"/>
      <c r="E163" s="118"/>
      <c r="F163" s="118"/>
      <c r="G163" s="118"/>
      <c r="H163" s="118"/>
      <c r="I163" s="142"/>
      <c r="J163" s="119"/>
      <c r="K163" s="119"/>
      <c r="L163" s="119"/>
      <c r="M163" s="119"/>
      <c r="N163" s="119"/>
      <c r="O163" s="119"/>
      <c r="P163" s="119"/>
      <c r="Q163" s="119"/>
      <c r="R163" s="119"/>
      <c r="S163" s="119"/>
      <c r="T163" s="119"/>
      <c r="U163" s="119"/>
      <c r="V163" s="119"/>
      <c r="W163" s="119"/>
      <c r="X163" s="119"/>
      <c r="Y163" s="119"/>
      <c r="Z163" s="120"/>
    </row>
    <row r="164" spans="1:26" ht="20.100000000000001" customHeight="1" x14ac:dyDescent="0.15">
      <c r="A164" s="82"/>
      <c r="B164" s="82"/>
      <c r="C164" s="103"/>
      <c r="D164" s="103"/>
      <c r="E164" s="103"/>
      <c r="F164" s="103"/>
      <c r="G164" s="103"/>
      <c r="H164" s="103"/>
      <c r="I164" s="121"/>
      <c r="J164" s="121"/>
      <c r="K164" s="121"/>
      <c r="L164" s="121"/>
      <c r="M164" s="121"/>
      <c r="N164" s="121"/>
      <c r="O164" s="121"/>
      <c r="P164" s="121"/>
      <c r="Q164" s="121"/>
      <c r="R164" s="121"/>
      <c r="S164" s="121"/>
      <c r="T164" s="121"/>
      <c r="U164" s="121"/>
      <c r="V164" s="121"/>
      <c r="W164" s="121"/>
      <c r="X164" s="121"/>
      <c r="Y164" s="121"/>
      <c r="Z164" s="103"/>
    </row>
    <row r="165" spans="1:26" ht="20.100000000000001" customHeight="1" x14ac:dyDescent="0.15">
      <c r="A165" s="82"/>
      <c r="B165" s="82"/>
      <c r="C165" s="103"/>
      <c r="D165" s="103"/>
      <c r="E165" s="103"/>
      <c r="F165" s="103"/>
      <c r="G165" s="103"/>
      <c r="H165" s="103"/>
      <c r="I165" s="121"/>
      <c r="J165" s="103"/>
      <c r="K165" s="103"/>
      <c r="L165" s="103"/>
      <c r="M165" s="103"/>
      <c r="N165" s="103"/>
      <c r="O165" s="103"/>
      <c r="P165" s="103"/>
      <c r="Q165" s="103"/>
      <c r="R165" s="103"/>
      <c r="S165" s="103"/>
      <c r="T165" s="103"/>
      <c r="U165" s="103"/>
      <c r="V165" s="103"/>
      <c r="W165" s="103"/>
      <c r="X165" s="103"/>
    </row>
    <row r="166" spans="1:26" ht="20.100000000000001" customHeight="1" x14ac:dyDescent="0.15">
      <c r="A166" s="82"/>
      <c r="B166" s="82"/>
      <c r="C166" s="95" t="s">
        <v>54</v>
      </c>
      <c r="D166" s="96"/>
      <c r="E166" s="96"/>
      <c r="F166" s="96"/>
      <c r="G166" s="96"/>
      <c r="H166" s="97"/>
    </row>
    <row r="167" spans="1:26" ht="20.100000000000001" customHeight="1" x14ac:dyDescent="0.15">
      <c r="A167" s="82"/>
      <c r="B167" s="82"/>
      <c r="C167" s="98"/>
      <c r="D167" s="99"/>
      <c r="E167" s="99"/>
      <c r="F167" s="99"/>
      <c r="G167" s="99"/>
      <c r="H167" s="99"/>
      <c r="I167" s="101"/>
      <c r="J167" s="101"/>
      <c r="K167" s="101"/>
      <c r="L167" s="101"/>
      <c r="M167" s="101"/>
      <c r="N167" s="101"/>
      <c r="O167" s="101"/>
      <c r="P167" s="101"/>
      <c r="Q167" s="101"/>
      <c r="R167" s="101"/>
      <c r="S167" s="101"/>
      <c r="T167" s="101"/>
      <c r="U167" s="101"/>
      <c r="V167" s="101"/>
      <c r="W167" s="101"/>
      <c r="X167" s="101"/>
      <c r="Y167" s="101"/>
      <c r="Z167" s="102"/>
    </row>
    <row r="168" spans="1:26" ht="15.75" hidden="1" customHeight="1" x14ac:dyDescent="0.15">
      <c r="A168" s="82"/>
      <c r="B168" s="82"/>
      <c r="C168" s="98"/>
      <c r="D168" s="99"/>
      <c r="E168" s="99"/>
      <c r="F168" s="99"/>
      <c r="G168" s="99"/>
      <c r="H168" s="99"/>
      <c r="I168" s="103"/>
      <c r="J168" s="103"/>
      <c r="K168" s="103"/>
      <c r="L168" s="103"/>
      <c r="M168" s="103"/>
      <c r="N168" s="103"/>
      <c r="O168" s="103"/>
      <c r="P168" s="103"/>
      <c r="Q168" s="103"/>
      <c r="R168" s="103"/>
      <c r="S168" s="103"/>
      <c r="T168" s="103"/>
      <c r="U168" s="103"/>
      <c r="V168" s="103"/>
      <c r="W168" s="103"/>
      <c r="X168" s="103"/>
      <c r="Y168" s="103"/>
      <c r="Z168" s="104"/>
    </row>
    <row r="169" spans="1:26" ht="20.100000000000001" customHeight="1" x14ac:dyDescent="0.15">
      <c r="A169" s="82">
        <f>IF(TRIM($I169)="", 1001, 0)</f>
        <v>1001</v>
      </c>
      <c r="B169" s="82"/>
      <c r="C169" s="105"/>
      <c r="D169" s="106">
        <v>1</v>
      </c>
      <c r="E169" s="79" t="s">
        <v>14</v>
      </c>
      <c r="I169" s="49"/>
      <c r="J169" s="50"/>
      <c r="K169" s="50"/>
      <c r="L169" s="50"/>
      <c r="M169" s="50"/>
      <c r="N169" s="107" t="s">
        <v>26</v>
      </c>
      <c r="O169" s="107"/>
      <c r="P169" s="107"/>
      <c r="Q169" s="107"/>
      <c r="R169" s="107"/>
      <c r="S169" s="107"/>
      <c r="T169" s="107"/>
      <c r="U169" s="107"/>
      <c r="V169" s="107"/>
      <c r="W169" s="108"/>
      <c r="X169" s="108"/>
      <c r="Y169" s="108"/>
      <c r="Z169" s="104"/>
    </row>
    <row r="170" spans="1:26" ht="20.100000000000001" customHeight="1" x14ac:dyDescent="0.15">
      <c r="A170" s="82"/>
      <c r="B170" s="82"/>
      <c r="C170" s="105"/>
      <c r="D170" s="106"/>
      <c r="E170" s="103"/>
      <c r="F170" s="103"/>
      <c r="G170" s="103"/>
      <c r="H170" s="103"/>
      <c r="I170" s="149"/>
      <c r="J170" s="110" t="s">
        <v>53</v>
      </c>
      <c r="K170" s="110"/>
      <c r="L170" s="110"/>
      <c r="M170" s="110"/>
      <c r="N170" s="110"/>
      <c r="O170" s="110"/>
      <c r="P170" s="110"/>
      <c r="Q170" s="110"/>
      <c r="R170" s="110"/>
      <c r="S170" s="110"/>
      <c r="T170" s="110"/>
      <c r="U170" s="110"/>
      <c r="V170" s="110"/>
      <c r="W170" s="110"/>
      <c r="X170" s="110"/>
      <c r="Y170" s="110"/>
      <c r="Z170" s="104"/>
    </row>
    <row r="171" spans="1:26" ht="20.100000000000001" customHeight="1" x14ac:dyDescent="0.15">
      <c r="A171" s="82"/>
      <c r="B171" s="82"/>
      <c r="C171" s="105"/>
      <c r="D171" s="106">
        <v>2</v>
      </c>
      <c r="E171" s="79" t="s">
        <v>18</v>
      </c>
      <c r="I171" s="54"/>
      <c r="J171" s="40"/>
      <c r="K171" s="40"/>
      <c r="L171" s="40"/>
      <c r="M171" s="40"/>
      <c r="N171" s="107"/>
      <c r="O171" s="107"/>
      <c r="P171" s="107"/>
      <c r="Q171" s="107"/>
      <c r="R171" s="107"/>
      <c r="S171" s="107"/>
      <c r="T171" s="107"/>
      <c r="U171" s="107"/>
      <c r="V171" s="107"/>
      <c r="W171" s="108"/>
      <c r="X171" s="108"/>
      <c r="Y171" s="108"/>
      <c r="Z171" s="104"/>
    </row>
    <row r="172" spans="1:26" ht="20.100000000000001" customHeight="1" x14ac:dyDescent="0.15">
      <c r="A172" s="82"/>
      <c r="B172" s="82"/>
      <c r="C172" s="105"/>
      <c r="D172" s="106"/>
      <c r="E172" s="103"/>
      <c r="F172" s="103"/>
      <c r="G172" s="103"/>
      <c r="H172" s="103"/>
      <c r="I172" s="109"/>
      <c r="J172" s="110" t="str">
        <f>日付例&amp;"　自己資本額を算定した決算日を入力してください。"</f>
        <v>例)2024/4/1、R6/4/1　自己資本額を算定した決算日を入力してください。</v>
      </c>
      <c r="K172" s="110"/>
      <c r="L172" s="110"/>
      <c r="M172" s="110"/>
      <c r="N172" s="110"/>
      <c r="O172" s="110"/>
      <c r="P172" s="110"/>
      <c r="Q172" s="110"/>
      <c r="R172" s="110"/>
      <c r="S172" s="110"/>
      <c r="T172" s="110"/>
      <c r="U172" s="110"/>
      <c r="V172" s="110"/>
      <c r="W172" s="130"/>
      <c r="X172" s="130"/>
      <c r="Y172" s="130"/>
      <c r="Z172" s="104"/>
    </row>
    <row r="173" spans="1:26" ht="20.100000000000001" customHeight="1" x14ac:dyDescent="0.15">
      <c r="A173" s="82">
        <f>IF(TRIM($I173)="", 1001, 0)</f>
        <v>1001</v>
      </c>
      <c r="B173" s="82"/>
      <c r="C173" s="105"/>
      <c r="D173" s="106">
        <v>3</v>
      </c>
      <c r="E173" s="79" t="s">
        <v>15</v>
      </c>
      <c r="I173" s="40"/>
      <c r="J173" s="41"/>
      <c r="K173" s="41"/>
      <c r="L173" s="41"/>
      <c r="M173" s="41"/>
      <c r="N173" s="107" t="s">
        <v>24</v>
      </c>
      <c r="O173" s="107"/>
      <c r="P173" s="107"/>
      <c r="Q173" s="107"/>
      <c r="R173" s="107"/>
      <c r="S173" s="107"/>
      <c r="T173" s="107"/>
      <c r="U173" s="107"/>
      <c r="V173" s="107"/>
      <c r="W173" s="108"/>
      <c r="X173" s="108"/>
      <c r="Y173" s="108"/>
      <c r="Z173" s="104"/>
    </row>
    <row r="174" spans="1:26" ht="20.100000000000001" customHeight="1" x14ac:dyDescent="0.15">
      <c r="A174" s="82"/>
      <c r="B174" s="82"/>
      <c r="C174" s="105"/>
      <c r="D174" s="106"/>
      <c r="E174" s="103"/>
      <c r="F174" s="103"/>
      <c r="G174" s="103"/>
      <c r="H174" s="103"/>
      <c r="I174" s="116"/>
      <c r="J174" s="110" t="s">
        <v>75</v>
      </c>
      <c r="K174" s="110"/>
      <c r="L174" s="110"/>
      <c r="M174" s="110"/>
      <c r="N174" s="110"/>
      <c r="O174" s="110"/>
      <c r="P174" s="110"/>
      <c r="Q174" s="110"/>
      <c r="R174" s="110"/>
      <c r="S174" s="110"/>
      <c r="T174" s="110"/>
      <c r="U174" s="110"/>
      <c r="V174" s="110"/>
      <c r="W174" s="110"/>
      <c r="X174" s="110"/>
      <c r="Y174" s="110"/>
      <c r="Z174" s="150"/>
    </row>
    <row r="175" spans="1:26" ht="20.100000000000001" customHeight="1" x14ac:dyDescent="0.15">
      <c r="A175" s="82"/>
      <c r="B175" s="82"/>
      <c r="C175" s="105"/>
      <c r="D175" s="106">
        <v>4</v>
      </c>
      <c r="E175" s="79" t="s">
        <v>23</v>
      </c>
      <c r="I175" s="54"/>
      <c r="J175" s="41"/>
      <c r="K175" s="41"/>
      <c r="L175" s="41"/>
      <c r="M175" s="41"/>
      <c r="N175" s="151" t="s">
        <v>16</v>
      </c>
      <c r="O175" s="54"/>
      <c r="P175" s="41"/>
      <c r="Q175" s="41"/>
      <c r="R175" s="129" t="s">
        <v>17</v>
      </c>
      <c r="S175" s="129"/>
      <c r="T175" s="129"/>
      <c r="U175" s="129"/>
      <c r="V175" s="129"/>
      <c r="W175" s="103"/>
      <c r="X175" s="103"/>
      <c r="Y175" s="103"/>
      <c r="Z175" s="104"/>
    </row>
    <row r="176" spans="1:26" ht="20.100000000000001" customHeight="1" x14ac:dyDescent="0.15">
      <c r="A176" s="82"/>
      <c r="B176" s="82"/>
      <c r="C176" s="105"/>
      <c r="D176" s="106"/>
      <c r="E176" s="103"/>
      <c r="F176" s="103"/>
      <c r="G176" s="103"/>
      <c r="H176" s="103"/>
      <c r="I176" s="152"/>
      <c r="J176" s="110" t="str">
        <f>日付例&amp;"　年月日を入力してください。"</f>
        <v>例)2024/4/1、R6/4/1　年月日を入力してください。</v>
      </c>
      <c r="K176" s="110"/>
      <c r="L176" s="110"/>
      <c r="M176" s="110"/>
      <c r="N176" s="110"/>
      <c r="O176" s="153"/>
      <c r="P176" s="110"/>
      <c r="Q176" s="110"/>
      <c r="R176" s="110"/>
      <c r="S176" s="110"/>
      <c r="T176" s="110"/>
      <c r="U176" s="110"/>
      <c r="V176" s="110"/>
      <c r="W176" s="130"/>
      <c r="X176" s="130"/>
      <c r="Y176" s="130"/>
      <c r="Z176" s="104"/>
    </row>
    <row r="177" spans="1:27" ht="20.100000000000001" customHeight="1" x14ac:dyDescent="0.15">
      <c r="A177" s="82"/>
      <c r="B177" s="82"/>
      <c r="C177" s="105"/>
      <c r="D177" s="106">
        <v>5</v>
      </c>
      <c r="E177" s="79" t="s">
        <v>37</v>
      </c>
      <c r="I177" s="54"/>
      <c r="J177" s="41"/>
      <c r="K177" s="41"/>
      <c r="L177" s="41"/>
      <c r="M177" s="41"/>
      <c r="N177" s="107"/>
      <c r="O177" s="107"/>
      <c r="P177" s="107"/>
      <c r="Q177" s="107"/>
      <c r="R177" s="107"/>
      <c r="S177" s="107"/>
      <c r="T177" s="107"/>
      <c r="U177" s="107"/>
      <c r="V177" s="107"/>
      <c r="W177" s="108"/>
      <c r="X177" s="108"/>
      <c r="Y177" s="108"/>
      <c r="Z177" s="104"/>
    </row>
    <row r="178" spans="1:27" ht="20.100000000000001" customHeight="1" x14ac:dyDescent="0.15">
      <c r="A178" s="82"/>
      <c r="B178" s="82"/>
      <c r="C178" s="105"/>
      <c r="D178" s="106"/>
      <c r="E178" s="103"/>
      <c r="F178" s="103"/>
      <c r="G178" s="103"/>
      <c r="H178" s="103"/>
      <c r="I178" s="152"/>
      <c r="J178" s="110" t="str">
        <f>日付例&amp;"　年月日を入力してください。"</f>
        <v>例)2024/4/1、R6/4/1　年月日を入力してください。</v>
      </c>
      <c r="K178" s="110"/>
      <c r="L178" s="110"/>
      <c r="M178" s="110"/>
      <c r="N178" s="110"/>
      <c r="O178" s="153"/>
      <c r="P178" s="110"/>
      <c r="Q178" s="110"/>
      <c r="R178" s="110"/>
      <c r="S178" s="110"/>
      <c r="T178" s="110"/>
      <c r="U178" s="110"/>
      <c r="V178" s="110"/>
      <c r="W178" s="130"/>
      <c r="X178" s="130"/>
      <c r="Y178" s="130"/>
      <c r="Z178" s="104"/>
    </row>
    <row r="179" spans="1:27" ht="20.100000000000001" customHeight="1" x14ac:dyDescent="0.15">
      <c r="A179" s="82">
        <f>IF(TRIM($I179)="", 1001, 0)</f>
        <v>1001</v>
      </c>
      <c r="B179" s="82"/>
      <c r="C179" s="105"/>
      <c r="D179" s="106">
        <v>6</v>
      </c>
      <c r="E179" s="79" t="s">
        <v>9</v>
      </c>
      <c r="I179" s="49"/>
      <c r="J179" s="53"/>
      <c r="K179" s="53"/>
      <c r="L179" s="53"/>
      <c r="M179" s="53"/>
      <c r="N179" s="107" t="s">
        <v>24</v>
      </c>
      <c r="O179" s="107"/>
      <c r="P179" s="107"/>
      <c r="Q179" s="107"/>
      <c r="R179" s="107"/>
      <c r="S179" s="107"/>
      <c r="T179" s="107"/>
      <c r="U179" s="107"/>
      <c r="V179" s="107"/>
      <c r="W179" s="108"/>
      <c r="X179" s="108"/>
      <c r="Y179" s="108"/>
      <c r="Z179" s="104"/>
    </row>
    <row r="180" spans="1:27" ht="20.100000000000001" customHeight="1" x14ac:dyDescent="0.15">
      <c r="A180" s="82"/>
      <c r="B180" s="82"/>
      <c r="C180" s="111"/>
      <c r="D180" s="103"/>
      <c r="E180" s="103"/>
      <c r="F180" s="103"/>
      <c r="G180" s="103"/>
      <c r="H180" s="103"/>
      <c r="I180" s="152"/>
      <c r="J180" s="110" t="s">
        <v>78</v>
      </c>
      <c r="K180" s="110"/>
      <c r="L180" s="110"/>
      <c r="M180" s="110"/>
      <c r="N180" s="110"/>
      <c r="O180" s="110"/>
      <c r="P180" s="110"/>
      <c r="Q180" s="110"/>
      <c r="R180" s="110"/>
      <c r="S180" s="110"/>
      <c r="T180" s="110"/>
      <c r="U180" s="110"/>
      <c r="V180" s="110"/>
      <c r="W180" s="110"/>
      <c r="X180" s="110"/>
      <c r="Y180" s="110"/>
      <c r="Z180" s="104"/>
    </row>
    <row r="181" spans="1:27" ht="20.100000000000001" customHeight="1" x14ac:dyDescent="0.15">
      <c r="A181" s="82"/>
      <c r="B181" s="82"/>
      <c r="C181" s="105"/>
      <c r="D181" s="106">
        <v>7</v>
      </c>
      <c r="E181" s="79" t="s">
        <v>19</v>
      </c>
      <c r="I181" s="49"/>
      <c r="J181" s="53"/>
      <c r="K181" s="53"/>
      <c r="L181" s="53"/>
      <c r="M181" s="53"/>
      <c r="N181" s="103" t="s">
        <v>27</v>
      </c>
      <c r="O181" s="103"/>
      <c r="P181" s="103"/>
      <c r="Q181" s="103"/>
      <c r="R181" s="103"/>
      <c r="S181" s="103"/>
      <c r="T181" s="103"/>
      <c r="U181" s="103"/>
      <c r="V181" s="103"/>
      <c r="W181" s="108"/>
      <c r="X181" s="108"/>
      <c r="Y181" s="108"/>
      <c r="Z181" s="104"/>
    </row>
    <row r="182" spans="1:27" ht="20.100000000000001" customHeight="1" x14ac:dyDescent="0.15">
      <c r="A182" s="82"/>
      <c r="B182" s="82"/>
      <c r="C182" s="105"/>
      <c r="D182" s="106"/>
      <c r="E182" s="103"/>
      <c r="F182" s="103"/>
      <c r="G182" s="103"/>
      <c r="H182" s="103"/>
      <c r="I182" s="109"/>
      <c r="J182" s="130"/>
      <c r="K182" s="130"/>
      <c r="L182" s="130"/>
      <c r="M182" s="130"/>
      <c r="N182" s="130"/>
      <c r="O182" s="130"/>
      <c r="P182" s="130"/>
      <c r="Q182" s="130"/>
      <c r="R182" s="130"/>
      <c r="S182" s="130"/>
      <c r="T182" s="130"/>
      <c r="U182" s="130"/>
      <c r="V182" s="130"/>
      <c r="W182" s="130"/>
      <c r="X182" s="130"/>
      <c r="Y182" s="130"/>
      <c r="Z182" s="104"/>
    </row>
    <row r="183" spans="1:27" ht="20.100000000000001" customHeight="1" x14ac:dyDescent="0.15">
      <c r="A183" s="82"/>
      <c r="B183" s="82"/>
      <c r="C183" s="105"/>
      <c r="D183" s="106">
        <v>8</v>
      </c>
      <c r="E183" s="79" t="s">
        <v>20</v>
      </c>
      <c r="I183" s="49"/>
      <c r="J183" s="53"/>
      <c r="K183" s="53"/>
      <c r="L183" s="53"/>
      <c r="M183" s="53"/>
      <c r="N183" s="103" t="s">
        <v>27</v>
      </c>
      <c r="O183" s="103"/>
      <c r="P183" s="103"/>
      <c r="Q183" s="103"/>
      <c r="R183" s="103"/>
      <c r="S183" s="103"/>
      <c r="T183" s="103"/>
      <c r="U183" s="103"/>
      <c r="V183" s="103"/>
      <c r="W183" s="108"/>
      <c r="X183" s="108"/>
      <c r="Y183" s="108"/>
      <c r="Z183" s="104"/>
    </row>
    <row r="184" spans="1:27" ht="20.100000000000001" customHeight="1" x14ac:dyDescent="0.15">
      <c r="A184" s="82"/>
      <c r="B184" s="82"/>
      <c r="C184" s="105"/>
      <c r="D184" s="106"/>
      <c r="E184" s="103"/>
      <c r="F184" s="103"/>
      <c r="G184" s="103"/>
      <c r="H184" s="103"/>
      <c r="I184" s="109"/>
      <c r="J184" s="110" t="str">
        <f>"(" &amp; D181 &amp; ")" &amp;E181 &amp; "の内数"</f>
        <v>(7)常勤職員の数の内数</v>
      </c>
      <c r="K184" s="110"/>
      <c r="L184" s="110"/>
      <c r="M184" s="110"/>
      <c r="N184" s="110"/>
      <c r="O184" s="110"/>
      <c r="P184" s="110"/>
      <c r="Q184" s="110"/>
      <c r="R184" s="110"/>
      <c r="S184" s="110"/>
      <c r="T184" s="110"/>
      <c r="U184" s="110"/>
      <c r="V184" s="110"/>
      <c r="W184" s="130"/>
      <c r="X184" s="130"/>
      <c r="Y184" s="130"/>
      <c r="Z184" s="104"/>
    </row>
    <row r="185" spans="1:27" ht="20.100000000000001" customHeight="1" x14ac:dyDescent="0.15">
      <c r="A185" s="82">
        <f>IF(TRIM($I185)="", 1001, 0)</f>
        <v>1001</v>
      </c>
      <c r="B185" s="82"/>
      <c r="C185" s="105"/>
      <c r="D185" s="106">
        <v>9</v>
      </c>
      <c r="E185" s="79" t="s">
        <v>11</v>
      </c>
      <c r="I185" s="40"/>
      <c r="J185" s="51"/>
      <c r="K185" s="51"/>
      <c r="L185" s="51"/>
      <c r="M185" s="51"/>
      <c r="N185" s="107"/>
      <c r="O185" s="107"/>
      <c r="P185" s="107"/>
      <c r="Q185" s="107"/>
      <c r="R185" s="107"/>
      <c r="S185" s="107"/>
      <c r="T185" s="107"/>
      <c r="U185" s="107"/>
      <c r="V185" s="107"/>
      <c r="W185" s="107"/>
      <c r="X185" s="108"/>
      <c r="Y185" s="108"/>
      <c r="Z185" s="104"/>
    </row>
    <row r="186" spans="1:27" ht="39.950000000000003" customHeight="1" x14ac:dyDescent="0.15">
      <c r="A186" s="82"/>
      <c r="B186" s="82"/>
      <c r="C186" s="111"/>
      <c r="D186" s="103"/>
      <c r="E186" s="103"/>
      <c r="F186" s="103"/>
      <c r="G186" s="103"/>
      <c r="H186" s="103"/>
      <c r="I186" s="109"/>
      <c r="J186" s="133" t="s">
        <v>77</v>
      </c>
      <c r="K186" s="133"/>
      <c r="L186" s="133"/>
      <c r="M186" s="133"/>
      <c r="N186" s="133"/>
      <c r="O186" s="133"/>
      <c r="P186" s="133"/>
      <c r="Q186" s="133"/>
      <c r="R186" s="133"/>
      <c r="S186" s="133"/>
      <c r="T186" s="133"/>
      <c r="U186" s="133"/>
      <c r="V186" s="133"/>
      <c r="W186" s="133"/>
      <c r="X186" s="133"/>
      <c r="Y186" s="133"/>
      <c r="Z186" s="104"/>
    </row>
    <row r="187" spans="1:27" ht="20.100000000000001" customHeight="1" x14ac:dyDescent="0.15">
      <c r="A187" s="82"/>
      <c r="B187" s="82"/>
      <c r="C187" s="98"/>
      <c r="D187" s="106">
        <v>10</v>
      </c>
      <c r="E187" s="79" t="s">
        <v>21</v>
      </c>
      <c r="H187" s="115"/>
      <c r="I187" s="154" t="s">
        <v>29</v>
      </c>
      <c r="J187" s="155"/>
      <c r="K187" s="155"/>
      <c r="L187" s="155"/>
      <c r="M187" s="155"/>
      <c r="N187" s="156"/>
      <c r="O187" s="157" t="s">
        <v>28</v>
      </c>
      <c r="P187" s="157"/>
      <c r="Q187" s="157"/>
      <c r="R187" s="157"/>
      <c r="S187" s="158" t="s">
        <v>22</v>
      </c>
      <c r="T187" s="158"/>
      <c r="U187" s="158"/>
      <c r="V187" s="158"/>
      <c r="W187" s="158"/>
      <c r="X187" s="158"/>
      <c r="Y187" s="158"/>
      <c r="Z187" s="104"/>
    </row>
    <row r="188" spans="1:27" ht="20.100000000000001" customHeight="1" x14ac:dyDescent="0.15">
      <c r="A188" s="82"/>
      <c r="B188" s="82"/>
      <c r="C188" s="105"/>
      <c r="D188" s="106"/>
      <c r="H188" s="115"/>
      <c r="I188" s="44"/>
      <c r="J188" s="45"/>
      <c r="K188" s="45"/>
      <c r="L188" s="45"/>
      <c r="M188" s="45"/>
      <c r="N188" s="46"/>
      <c r="O188" s="44"/>
      <c r="P188" s="45"/>
      <c r="Q188" s="47"/>
      <c r="R188" s="48"/>
      <c r="S188" s="44"/>
      <c r="T188" s="47"/>
      <c r="U188" s="47"/>
      <c r="V188" s="47"/>
      <c r="W188" s="47"/>
      <c r="X188" s="47"/>
      <c r="Y188" s="46"/>
      <c r="Z188" s="104"/>
    </row>
    <row r="189" spans="1:27" ht="45" customHeight="1" x14ac:dyDescent="0.15">
      <c r="A189" s="82"/>
      <c r="B189" s="82"/>
      <c r="C189" s="105"/>
      <c r="D189" s="106"/>
      <c r="E189" s="103"/>
      <c r="F189" s="103"/>
      <c r="G189" s="103"/>
      <c r="H189" s="103"/>
      <c r="I189" s="109"/>
      <c r="J189" s="159" t="s">
        <v>38</v>
      </c>
      <c r="K189" s="159"/>
      <c r="L189" s="159"/>
      <c r="M189" s="159"/>
      <c r="N189" s="159"/>
      <c r="O189" s="159"/>
      <c r="P189" s="159"/>
      <c r="Q189" s="159"/>
      <c r="R189" s="159"/>
      <c r="S189" s="159"/>
      <c r="T189" s="159"/>
      <c r="U189" s="159"/>
      <c r="V189" s="159"/>
      <c r="W189" s="159"/>
      <c r="X189" s="159"/>
      <c r="Y189" s="159"/>
      <c r="Z189" s="104"/>
      <c r="AA189" s="103"/>
    </row>
    <row r="190" spans="1:27" ht="20.100000000000001" customHeight="1" x14ac:dyDescent="0.15">
      <c r="A190" s="82"/>
      <c r="B190" s="82"/>
      <c r="C190" s="105"/>
      <c r="D190" s="160">
        <v>11</v>
      </c>
      <c r="E190" s="161" t="s">
        <v>57</v>
      </c>
      <c r="F190" s="161"/>
      <c r="G190" s="161"/>
      <c r="H190" s="161"/>
      <c r="I190" s="161"/>
      <c r="J190" s="161"/>
      <c r="K190" s="161"/>
      <c r="L190" s="161"/>
      <c r="M190" s="161"/>
      <c r="N190" s="161"/>
      <c r="O190" s="161"/>
      <c r="P190" s="161"/>
      <c r="Q190" s="161"/>
      <c r="R190" s="161"/>
      <c r="S190" s="161"/>
      <c r="T190" s="161"/>
      <c r="U190" s="161"/>
      <c r="V190" s="161"/>
      <c r="W190" s="161"/>
      <c r="X190" s="161"/>
      <c r="Y190" s="161"/>
      <c r="Z190" s="104"/>
      <c r="AA190" s="103"/>
    </row>
    <row r="191" spans="1:27" ht="20.100000000000001" customHeight="1" x14ac:dyDescent="0.15">
      <c r="A191" s="82"/>
      <c r="B191" s="82"/>
      <c r="C191" s="105"/>
      <c r="D191" s="162"/>
      <c r="E191" s="163" t="s">
        <v>39</v>
      </c>
      <c r="F191" s="163"/>
      <c r="G191" s="163"/>
      <c r="H191" s="163"/>
      <c r="I191" s="163"/>
      <c r="J191" s="163"/>
      <c r="K191" s="163"/>
      <c r="L191" s="163"/>
      <c r="M191" s="163"/>
      <c r="N191" s="163"/>
      <c r="O191" s="163"/>
      <c r="P191" s="163"/>
      <c r="Q191" s="163"/>
      <c r="R191" s="163"/>
      <c r="S191" s="163"/>
      <c r="T191" s="163"/>
      <c r="U191" s="163"/>
      <c r="V191" s="163"/>
      <c r="W191" s="163"/>
      <c r="X191" s="163"/>
      <c r="Y191" s="163"/>
      <c r="Z191" s="104"/>
      <c r="AA191" s="103"/>
    </row>
    <row r="192" spans="1:27" ht="20.100000000000001" customHeight="1" x14ac:dyDescent="0.15">
      <c r="A192" s="82"/>
      <c r="B192" s="82"/>
      <c r="C192" s="105"/>
      <c r="D192" s="164"/>
      <c r="E192" s="58"/>
      <c r="F192" s="59"/>
      <c r="G192" s="59"/>
      <c r="H192" s="59"/>
      <c r="I192" s="59"/>
      <c r="J192" s="59"/>
      <c r="K192" s="59"/>
      <c r="L192" s="59"/>
      <c r="M192" s="59"/>
      <c r="N192" s="59"/>
      <c r="O192" s="59"/>
      <c r="P192" s="59"/>
      <c r="Q192" s="59"/>
      <c r="R192" s="59"/>
      <c r="S192" s="59"/>
      <c r="T192" s="59"/>
      <c r="U192" s="59"/>
      <c r="V192" s="59"/>
      <c r="W192" s="59"/>
      <c r="X192" s="59"/>
      <c r="Y192" s="60"/>
      <c r="Z192" s="104"/>
      <c r="AA192" s="103"/>
    </row>
    <row r="193" spans="1:27" ht="20.100000000000001" customHeight="1" x14ac:dyDescent="0.15">
      <c r="A193" s="82"/>
      <c r="B193" s="82"/>
      <c r="C193" s="105"/>
      <c r="E193" s="55"/>
      <c r="F193" s="56"/>
      <c r="G193" s="56"/>
      <c r="H193" s="56"/>
      <c r="I193" s="56"/>
      <c r="J193" s="56"/>
      <c r="K193" s="56"/>
      <c r="L193" s="56"/>
      <c r="M193" s="56"/>
      <c r="N193" s="56"/>
      <c r="O193" s="56"/>
      <c r="P193" s="56"/>
      <c r="Q193" s="56"/>
      <c r="R193" s="56"/>
      <c r="S193" s="56"/>
      <c r="T193" s="56"/>
      <c r="U193" s="56"/>
      <c r="V193" s="56"/>
      <c r="W193" s="56"/>
      <c r="X193" s="56"/>
      <c r="Y193" s="57"/>
      <c r="Z193" s="104"/>
      <c r="AA193" s="103"/>
    </row>
    <row r="194" spans="1:27" ht="20.100000000000001" customHeight="1" x14ac:dyDescent="0.15">
      <c r="A194" s="82"/>
      <c r="B194" s="82"/>
      <c r="C194" s="105"/>
      <c r="D194" s="164"/>
      <c r="E194" s="55"/>
      <c r="F194" s="56"/>
      <c r="G194" s="56"/>
      <c r="H194" s="56"/>
      <c r="I194" s="56"/>
      <c r="J194" s="56"/>
      <c r="K194" s="56"/>
      <c r="L194" s="56"/>
      <c r="M194" s="56"/>
      <c r="N194" s="56"/>
      <c r="O194" s="56"/>
      <c r="P194" s="56"/>
      <c r="Q194" s="56"/>
      <c r="R194" s="56"/>
      <c r="S194" s="56"/>
      <c r="T194" s="56"/>
      <c r="U194" s="56"/>
      <c r="V194" s="56"/>
      <c r="W194" s="56"/>
      <c r="X194" s="56"/>
      <c r="Y194" s="57"/>
      <c r="Z194" s="104"/>
      <c r="AA194" s="103"/>
    </row>
    <row r="195" spans="1:27" ht="20.100000000000001" customHeight="1" x14ac:dyDescent="0.15">
      <c r="A195" s="82"/>
      <c r="B195" s="82"/>
      <c r="C195" s="105"/>
      <c r="D195" s="164"/>
      <c r="E195" s="55"/>
      <c r="F195" s="56"/>
      <c r="G195" s="56"/>
      <c r="H195" s="56"/>
      <c r="I195" s="56"/>
      <c r="J195" s="56"/>
      <c r="K195" s="56"/>
      <c r="L195" s="56"/>
      <c r="M195" s="56"/>
      <c r="N195" s="56"/>
      <c r="O195" s="56"/>
      <c r="P195" s="56"/>
      <c r="Q195" s="56"/>
      <c r="R195" s="56"/>
      <c r="S195" s="56"/>
      <c r="T195" s="56"/>
      <c r="U195" s="56"/>
      <c r="V195" s="56"/>
      <c r="W195" s="56"/>
      <c r="X195" s="56"/>
      <c r="Y195" s="57"/>
      <c r="Z195" s="104"/>
      <c r="AA195" s="103"/>
    </row>
    <row r="196" spans="1:27" ht="20.100000000000001" customHeight="1" x14ac:dyDescent="0.15">
      <c r="A196" s="82"/>
      <c r="B196" s="82"/>
      <c r="C196" s="105"/>
      <c r="D196" s="164"/>
      <c r="E196" s="55"/>
      <c r="F196" s="56"/>
      <c r="G196" s="56"/>
      <c r="H196" s="56"/>
      <c r="I196" s="56"/>
      <c r="J196" s="56"/>
      <c r="K196" s="56"/>
      <c r="L196" s="56"/>
      <c r="M196" s="56"/>
      <c r="N196" s="56"/>
      <c r="O196" s="56"/>
      <c r="P196" s="56"/>
      <c r="Q196" s="56"/>
      <c r="R196" s="56"/>
      <c r="S196" s="56"/>
      <c r="T196" s="56"/>
      <c r="U196" s="56"/>
      <c r="V196" s="56"/>
      <c r="W196" s="56"/>
      <c r="X196" s="56"/>
      <c r="Y196" s="57"/>
      <c r="Z196" s="104"/>
      <c r="AA196" s="103"/>
    </row>
    <row r="197" spans="1:27" ht="20.100000000000001" customHeight="1" x14ac:dyDescent="0.15">
      <c r="A197" s="82"/>
      <c r="B197" s="82"/>
      <c r="C197" s="105"/>
      <c r="D197" s="164"/>
      <c r="E197" s="55"/>
      <c r="F197" s="56"/>
      <c r="G197" s="56"/>
      <c r="H197" s="56"/>
      <c r="I197" s="56"/>
      <c r="J197" s="56"/>
      <c r="K197" s="56"/>
      <c r="L197" s="56"/>
      <c r="M197" s="56"/>
      <c r="N197" s="56"/>
      <c r="O197" s="56"/>
      <c r="P197" s="56"/>
      <c r="Q197" s="56"/>
      <c r="R197" s="56"/>
      <c r="S197" s="56"/>
      <c r="T197" s="56"/>
      <c r="U197" s="56"/>
      <c r="V197" s="56"/>
      <c r="W197" s="56"/>
      <c r="X197" s="56"/>
      <c r="Y197" s="57"/>
      <c r="Z197" s="104"/>
      <c r="AA197" s="103"/>
    </row>
    <row r="198" spans="1:27" ht="20.100000000000001" customHeight="1" x14ac:dyDescent="0.15">
      <c r="A198" s="82"/>
      <c r="B198" s="82"/>
      <c r="C198" s="105"/>
      <c r="D198" s="164"/>
      <c r="E198" s="55"/>
      <c r="F198" s="56"/>
      <c r="G198" s="56"/>
      <c r="H198" s="56"/>
      <c r="I198" s="56"/>
      <c r="J198" s="56"/>
      <c r="K198" s="56"/>
      <c r="L198" s="56"/>
      <c r="M198" s="56"/>
      <c r="N198" s="56"/>
      <c r="O198" s="56"/>
      <c r="P198" s="56"/>
      <c r="Q198" s="56"/>
      <c r="R198" s="56"/>
      <c r="S198" s="56"/>
      <c r="T198" s="56"/>
      <c r="U198" s="56"/>
      <c r="V198" s="56"/>
      <c r="W198" s="56"/>
      <c r="X198" s="56"/>
      <c r="Y198" s="57"/>
      <c r="Z198" s="104"/>
      <c r="AA198" s="103"/>
    </row>
    <row r="199" spans="1:27" ht="20.100000000000001" customHeight="1" x14ac:dyDescent="0.15">
      <c r="A199" s="82"/>
      <c r="B199" s="82"/>
      <c r="C199" s="105"/>
      <c r="D199" s="164"/>
      <c r="E199" s="55"/>
      <c r="F199" s="56"/>
      <c r="G199" s="56"/>
      <c r="H199" s="56"/>
      <c r="I199" s="56"/>
      <c r="J199" s="56"/>
      <c r="K199" s="56"/>
      <c r="L199" s="56"/>
      <c r="M199" s="56"/>
      <c r="N199" s="56"/>
      <c r="O199" s="56"/>
      <c r="P199" s="56"/>
      <c r="Q199" s="56"/>
      <c r="R199" s="56"/>
      <c r="S199" s="56"/>
      <c r="T199" s="56"/>
      <c r="U199" s="56"/>
      <c r="V199" s="56"/>
      <c r="W199" s="56"/>
      <c r="X199" s="56"/>
      <c r="Y199" s="57"/>
      <c r="Z199" s="104"/>
      <c r="AA199" s="103"/>
    </row>
    <row r="200" spans="1:27" ht="20.100000000000001" customHeight="1" x14ac:dyDescent="0.15">
      <c r="A200" s="82"/>
      <c r="B200" s="82"/>
      <c r="C200" s="105"/>
      <c r="D200" s="164"/>
      <c r="E200" s="64"/>
      <c r="F200" s="65"/>
      <c r="G200" s="65"/>
      <c r="H200" s="65"/>
      <c r="I200" s="65"/>
      <c r="J200" s="65"/>
      <c r="K200" s="65"/>
      <c r="L200" s="65"/>
      <c r="M200" s="65"/>
      <c r="N200" s="65"/>
      <c r="O200" s="65"/>
      <c r="P200" s="65"/>
      <c r="Q200" s="65"/>
      <c r="R200" s="65"/>
      <c r="S200" s="65"/>
      <c r="T200" s="65"/>
      <c r="U200" s="65"/>
      <c r="V200" s="65"/>
      <c r="W200" s="65"/>
      <c r="X200" s="65"/>
      <c r="Y200" s="66"/>
      <c r="Z200" s="104"/>
      <c r="AA200" s="103"/>
    </row>
    <row r="201" spans="1:27" ht="20.100000000000001" customHeight="1" x14ac:dyDescent="0.15">
      <c r="A201" s="82"/>
      <c r="B201" s="82"/>
      <c r="C201" s="105"/>
      <c r="D201" s="106"/>
      <c r="E201" s="129"/>
      <c r="F201" s="129"/>
      <c r="G201" s="129"/>
      <c r="H201" s="129"/>
      <c r="I201" s="109"/>
      <c r="J201" s="130"/>
      <c r="K201" s="130"/>
      <c r="L201" s="130"/>
      <c r="M201" s="130"/>
      <c r="N201" s="130"/>
      <c r="O201" s="130"/>
      <c r="P201" s="130"/>
      <c r="Q201" s="130"/>
      <c r="R201" s="130"/>
      <c r="S201" s="130"/>
      <c r="T201" s="130"/>
      <c r="U201" s="130"/>
      <c r="V201" s="130"/>
      <c r="W201" s="130"/>
      <c r="X201" s="130"/>
      <c r="Y201" s="130"/>
      <c r="Z201" s="104"/>
      <c r="AA201" s="103"/>
    </row>
    <row r="202" spans="1:27" ht="20.100000000000001" customHeight="1" x14ac:dyDescent="0.15">
      <c r="A202" s="82"/>
      <c r="B202" s="82"/>
      <c r="C202" s="117"/>
      <c r="D202" s="118"/>
      <c r="E202" s="118"/>
      <c r="F202" s="118"/>
      <c r="G202" s="118"/>
      <c r="H202" s="118"/>
      <c r="I202" s="118"/>
      <c r="J202" s="119"/>
      <c r="K202" s="119"/>
      <c r="L202" s="119"/>
      <c r="M202" s="119"/>
      <c r="N202" s="119"/>
      <c r="O202" s="119"/>
      <c r="P202" s="119"/>
      <c r="Q202" s="119"/>
      <c r="R202" s="119"/>
      <c r="S202" s="119"/>
      <c r="T202" s="119"/>
      <c r="U202" s="119"/>
      <c r="V202" s="119"/>
      <c r="W202" s="119"/>
      <c r="X202" s="119"/>
      <c r="Y202" s="119"/>
      <c r="Z202" s="120"/>
    </row>
    <row r="203" spans="1:27" ht="20.100000000000001" customHeight="1" x14ac:dyDescent="0.15">
      <c r="A203" s="82"/>
      <c r="B203" s="82"/>
      <c r="C203" s="103"/>
      <c r="D203" s="103"/>
      <c r="E203" s="103"/>
      <c r="F203" s="103"/>
      <c r="G203" s="103"/>
      <c r="H203" s="103"/>
      <c r="I203" s="103"/>
      <c r="J203" s="121"/>
      <c r="K203" s="121"/>
      <c r="L203" s="121"/>
      <c r="M203" s="121"/>
      <c r="N203" s="121"/>
      <c r="O203" s="121"/>
      <c r="P203" s="121"/>
      <c r="Q203" s="121"/>
      <c r="R203" s="121"/>
      <c r="S203" s="121"/>
      <c r="T203" s="121"/>
      <c r="U203" s="121"/>
      <c r="V203" s="121"/>
      <c r="W203" s="121"/>
      <c r="X203" s="121"/>
      <c r="Y203" s="121"/>
      <c r="Z203" s="121"/>
      <c r="AA203" s="103"/>
    </row>
    <row r="204" spans="1:27" ht="20.100000000000001" customHeight="1" x14ac:dyDescent="0.15"/>
    <row r="205" spans="1:27" ht="20.100000000000001" customHeight="1" x14ac:dyDescent="0.15">
      <c r="A205" s="82"/>
      <c r="B205" s="82"/>
      <c r="C205" s="95" t="s">
        <v>55</v>
      </c>
      <c r="D205" s="96"/>
      <c r="E205" s="96"/>
      <c r="F205" s="96"/>
      <c r="G205" s="96"/>
      <c r="H205" s="97"/>
      <c r="I205" s="123"/>
    </row>
    <row r="206" spans="1:27" ht="20.100000000000001" customHeight="1" x14ac:dyDescent="0.15">
      <c r="A206" s="82"/>
      <c r="B206" s="82"/>
      <c r="C206" s="98"/>
      <c r="D206" s="99"/>
      <c r="E206" s="99"/>
      <c r="F206" s="99"/>
      <c r="G206" s="99"/>
      <c r="H206" s="99"/>
      <c r="I206" s="99"/>
      <c r="J206" s="101"/>
      <c r="K206" s="101"/>
      <c r="L206" s="101"/>
      <c r="M206" s="101"/>
      <c r="N206" s="101"/>
      <c r="O206" s="101"/>
      <c r="P206" s="101"/>
      <c r="Q206" s="101"/>
      <c r="R206" s="101"/>
      <c r="S206" s="101"/>
      <c r="T206" s="101"/>
      <c r="U206" s="101"/>
      <c r="V206" s="101"/>
      <c r="W206" s="101"/>
      <c r="X206" s="101"/>
      <c r="Y206" s="101"/>
      <c r="Z206" s="101"/>
      <c r="AA206" s="111"/>
    </row>
    <row r="207" spans="1:27" ht="60" customHeight="1" x14ac:dyDescent="0.15">
      <c r="B207" s="82"/>
      <c r="C207" s="98"/>
      <c r="D207" s="165" t="s">
        <v>884</v>
      </c>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21"/>
      <c r="AA207" s="166"/>
    </row>
    <row r="208" spans="1:27" ht="5.0999999999999996" customHeight="1" x14ac:dyDescent="0.15">
      <c r="A208" s="82"/>
      <c r="B208" s="82"/>
      <c r="C208" s="98"/>
      <c r="D208" s="167"/>
      <c r="E208" s="121"/>
      <c r="G208" s="103"/>
      <c r="H208" s="103"/>
      <c r="I208" s="103"/>
      <c r="J208" s="103"/>
      <c r="K208" s="103"/>
      <c r="L208" s="103"/>
      <c r="M208" s="103"/>
      <c r="N208" s="103"/>
      <c r="O208" s="103"/>
      <c r="P208" s="103"/>
      <c r="Q208" s="103"/>
      <c r="R208" s="103"/>
      <c r="S208" s="103"/>
      <c r="T208" s="103"/>
      <c r="U208" s="103"/>
      <c r="V208" s="103"/>
      <c r="W208" s="103"/>
      <c r="X208" s="103"/>
      <c r="Y208" s="103"/>
      <c r="Z208" s="103"/>
      <c r="AA208" s="111"/>
    </row>
    <row r="209" spans="1:27" ht="20.100000000000001" customHeight="1" x14ac:dyDescent="0.15">
      <c r="A209" s="82"/>
      <c r="B209" s="82"/>
      <c r="C209" s="98"/>
      <c r="D209" s="168" t="s">
        <v>79</v>
      </c>
      <c r="E209" s="168"/>
      <c r="F209" s="168"/>
      <c r="G209" s="168"/>
      <c r="H209" s="168"/>
      <c r="I209" s="168"/>
      <c r="J209" s="168"/>
      <c r="K209" s="168"/>
      <c r="L209" s="168"/>
      <c r="M209" s="168"/>
      <c r="N209" s="168"/>
      <c r="O209" s="168"/>
      <c r="P209" s="168"/>
      <c r="Q209" s="168"/>
      <c r="R209" s="168"/>
      <c r="S209" s="168"/>
      <c r="T209" s="168"/>
      <c r="U209" s="168"/>
      <c r="V209" s="168"/>
      <c r="W209" s="168"/>
      <c r="X209" s="168"/>
      <c r="Y209" s="168"/>
      <c r="Z209" s="104"/>
    </row>
    <row r="210" spans="1:27" ht="5.0999999999999996" customHeight="1" x14ac:dyDescent="0.15">
      <c r="A210" s="82"/>
      <c r="B210" s="82"/>
      <c r="C210" s="98"/>
      <c r="D210" s="169"/>
      <c r="E210" s="121"/>
      <c r="G210" s="103"/>
      <c r="H210" s="103"/>
      <c r="I210" s="103"/>
      <c r="J210" s="103"/>
      <c r="K210" s="103"/>
      <c r="L210" s="103"/>
      <c r="M210" s="103"/>
      <c r="N210" s="103"/>
      <c r="O210" s="103"/>
      <c r="P210" s="103"/>
      <c r="Q210" s="103"/>
      <c r="R210" s="103"/>
      <c r="S210" s="103"/>
      <c r="T210" s="103"/>
      <c r="U210" s="103"/>
      <c r="V210" s="103"/>
      <c r="W210" s="103"/>
      <c r="X210" s="103"/>
      <c r="Y210" s="103"/>
      <c r="Z210" s="104"/>
    </row>
    <row r="211" spans="1:27" ht="20.100000000000001" customHeight="1" x14ac:dyDescent="0.15">
      <c r="A211" s="82">
        <f>IF(COUNTIF(H212:H548,"○")&lt;1,1001, 0)</f>
        <v>1001</v>
      </c>
      <c r="B211" s="319"/>
      <c r="C211" s="98"/>
      <c r="D211" s="170" t="s">
        <v>58</v>
      </c>
      <c r="E211" s="171"/>
      <c r="F211" s="172"/>
      <c r="G211" s="173"/>
      <c r="H211" s="174" t="s">
        <v>40</v>
      </c>
      <c r="I211" s="175"/>
      <c r="J211" s="176" t="s">
        <v>41</v>
      </c>
      <c r="K211" s="171"/>
      <c r="L211" s="171"/>
      <c r="M211" s="171"/>
      <c r="N211" s="171"/>
      <c r="O211" s="171"/>
      <c r="P211" s="172"/>
      <c r="Q211" s="177" t="s">
        <v>347</v>
      </c>
      <c r="R211" s="178"/>
      <c r="S211" s="178"/>
      <c r="T211" s="178"/>
      <c r="U211" s="178"/>
      <c r="V211" s="178"/>
      <c r="W211" s="178"/>
      <c r="X211" s="178"/>
      <c r="Y211" s="179"/>
      <c r="Z211" s="115"/>
    </row>
    <row r="212" spans="1:27" ht="20.100000000000001" customHeight="1" x14ac:dyDescent="0.15">
      <c r="A212" s="82"/>
      <c r="B212" s="82"/>
      <c r="C212" s="105"/>
      <c r="D212" s="180" t="s">
        <v>554</v>
      </c>
      <c r="E212" s="181"/>
      <c r="F212" s="182"/>
      <c r="G212" s="183" t="s">
        <v>573</v>
      </c>
      <c r="H212" s="32"/>
      <c r="I212" s="37"/>
      <c r="J212" s="184" t="s">
        <v>361</v>
      </c>
      <c r="K212" s="184"/>
      <c r="L212" s="184"/>
      <c r="M212" s="184"/>
      <c r="N212" s="184"/>
      <c r="O212" s="184"/>
      <c r="P212" s="184"/>
      <c r="Q212" s="185"/>
      <c r="R212" s="186"/>
      <c r="S212" s="186"/>
      <c r="T212" s="186"/>
      <c r="U212" s="186"/>
      <c r="V212" s="186"/>
      <c r="W212" s="186"/>
      <c r="X212" s="186"/>
      <c r="Y212" s="187"/>
      <c r="Z212" s="104"/>
      <c r="AA212" s="103"/>
    </row>
    <row r="213" spans="1:27" ht="20.100000000000001" customHeight="1" x14ac:dyDescent="0.15">
      <c r="A213" s="82"/>
      <c r="B213" s="82"/>
      <c r="C213" s="105"/>
      <c r="D213" s="188"/>
      <c r="E213" s="189"/>
      <c r="F213" s="190"/>
      <c r="G213" s="191" t="s">
        <v>574</v>
      </c>
      <c r="H213" s="29"/>
      <c r="I213" s="30"/>
      <c r="J213" s="192" t="s">
        <v>362</v>
      </c>
      <c r="K213" s="192"/>
      <c r="L213" s="192"/>
      <c r="M213" s="192"/>
      <c r="N213" s="192"/>
      <c r="O213" s="192"/>
      <c r="P213" s="192"/>
      <c r="Q213" s="193"/>
      <c r="R213" s="193"/>
      <c r="S213" s="193"/>
      <c r="T213" s="193"/>
      <c r="U213" s="193"/>
      <c r="V213" s="193"/>
      <c r="W213" s="193"/>
      <c r="X213" s="193"/>
      <c r="Y213" s="194"/>
      <c r="Z213" s="104"/>
      <c r="AA213" s="103"/>
    </row>
    <row r="214" spans="1:27" ht="20.100000000000001" customHeight="1" x14ac:dyDescent="0.15">
      <c r="A214" s="82"/>
      <c r="B214" s="82"/>
      <c r="C214" s="105"/>
      <c r="D214" s="188"/>
      <c r="E214" s="189"/>
      <c r="F214" s="190"/>
      <c r="G214" s="191" t="s">
        <v>575</v>
      </c>
      <c r="H214" s="29"/>
      <c r="I214" s="30"/>
      <c r="J214" s="192" t="s">
        <v>363</v>
      </c>
      <c r="K214" s="192"/>
      <c r="L214" s="192"/>
      <c r="M214" s="192"/>
      <c r="N214" s="192"/>
      <c r="O214" s="192"/>
      <c r="P214" s="192"/>
      <c r="Q214" s="193"/>
      <c r="R214" s="193"/>
      <c r="S214" s="193"/>
      <c r="T214" s="193"/>
      <c r="U214" s="193"/>
      <c r="V214" s="193"/>
      <c r="W214" s="193"/>
      <c r="X214" s="193"/>
      <c r="Y214" s="194"/>
      <c r="Z214" s="104"/>
      <c r="AA214" s="103"/>
    </row>
    <row r="215" spans="1:27" ht="20.100000000000001" customHeight="1" x14ac:dyDescent="0.15">
      <c r="A215" s="82"/>
      <c r="B215" s="82"/>
      <c r="C215" s="105"/>
      <c r="D215" s="188"/>
      <c r="E215" s="189"/>
      <c r="F215" s="190"/>
      <c r="G215" s="191" t="s">
        <v>87</v>
      </c>
      <c r="H215" s="29"/>
      <c r="I215" s="30"/>
      <c r="J215" s="192" t="s">
        <v>364</v>
      </c>
      <c r="K215" s="192"/>
      <c r="L215" s="192"/>
      <c r="M215" s="192"/>
      <c r="N215" s="192"/>
      <c r="O215" s="192"/>
      <c r="P215" s="192"/>
      <c r="Q215" s="193"/>
      <c r="R215" s="193"/>
      <c r="S215" s="193"/>
      <c r="T215" s="193"/>
      <c r="U215" s="193"/>
      <c r="V215" s="193"/>
      <c r="W215" s="193"/>
      <c r="X215" s="193"/>
      <c r="Y215" s="194"/>
      <c r="Z215" s="104"/>
      <c r="AA215" s="103"/>
    </row>
    <row r="216" spans="1:27" ht="20.100000000000001" customHeight="1" x14ac:dyDescent="0.15">
      <c r="A216" s="82"/>
      <c r="B216" s="82"/>
      <c r="C216" s="105"/>
      <c r="D216" s="188"/>
      <c r="E216" s="189"/>
      <c r="F216" s="190"/>
      <c r="G216" s="191" t="s">
        <v>86</v>
      </c>
      <c r="H216" s="29"/>
      <c r="I216" s="30"/>
      <c r="J216" s="192" t="s">
        <v>365</v>
      </c>
      <c r="K216" s="192"/>
      <c r="L216" s="192"/>
      <c r="M216" s="192"/>
      <c r="N216" s="192"/>
      <c r="O216" s="192"/>
      <c r="P216" s="192"/>
      <c r="Q216" s="193"/>
      <c r="R216" s="193"/>
      <c r="S216" s="193"/>
      <c r="T216" s="193"/>
      <c r="U216" s="193"/>
      <c r="V216" s="193"/>
      <c r="W216" s="193"/>
      <c r="X216" s="193"/>
      <c r="Y216" s="194"/>
      <c r="Z216" s="104"/>
      <c r="AA216" s="103"/>
    </row>
    <row r="217" spans="1:27" ht="20.100000000000001" customHeight="1" x14ac:dyDescent="0.15">
      <c r="A217" s="82"/>
      <c r="B217" s="82"/>
      <c r="C217" s="105"/>
      <c r="D217" s="188"/>
      <c r="E217" s="189"/>
      <c r="F217" s="190"/>
      <c r="G217" s="191" t="s">
        <v>576</v>
      </c>
      <c r="H217" s="29"/>
      <c r="I217" s="30"/>
      <c r="J217" s="192" t="s">
        <v>815</v>
      </c>
      <c r="K217" s="192"/>
      <c r="L217" s="192"/>
      <c r="M217" s="192"/>
      <c r="N217" s="192"/>
      <c r="O217" s="192"/>
      <c r="P217" s="192"/>
      <c r="Q217" s="193"/>
      <c r="R217" s="193"/>
      <c r="S217" s="193"/>
      <c r="T217" s="193"/>
      <c r="U217" s="193"/>
      <c r="V217" s="193"/>
      <c r="W217" s="193"/>
      <c r="X217" s="193"/>
      <c r="Y217" s="194"/>
      <c r="Z217" s="104"/>
      <c r="AA217" s="103"/>
    </row>
    <row r="218" spans="1:27" ht="20.100000000000001" customHeight="1" x14ac:dyDescent="0.15">
      <c r="A218" s="82"/>
      <c r="B218" s="82"/>
      <c r="C218" s="105"/>
      <c r="D218" s="188"/>
      <c r="E218" s="189"/>
      <c r="F218" s="190"/>
      <c r="G218" s="191" t="s">
        <v>85</v>
      </c>
      <c r="H218" s="29"/>
      <c r="I218" s="30"/>
      <c r="J218" s="192" t="s">
        <v>366</v>
      </c>
      <c r="K218" s="192"/>
      <c r="L218" s="192"/>
      <c r="M218" s="192"/>
      <c r="N218" s="192"/>
      <c r="O218" s="192"/>
      <c r="P218" s="192"/>
      <c r="Q218" s="193"/>
      <c r="R218" s="193"/>
      <c r="S218" s="193"/>
      <c r="T218" s="193"/>
      <c r="U218" s="193"/>
      <c r="V218" s="193"/>
      <c r="W218" s="193"/>
      <c r="X218" s="193"/>
      <c r="Y218" s="194"/>
      <c r="Z218" s="115"/>
    </row>
    <row r="219" spans="1:27" ht="20.100000000000001" customHeight="1" x14ac:dyDescent="0.15">
      <c r="A219" s="82"/>
      <c r="B219" s="82"/>
      <c r="C219" s="105"/>
      <c r="D219" s="188"/>
      <c r="E219" s="189"/>
      <c r="F219" s="190"/>
      <c r="G219" s="191" t="s">
        <v>84</v>
      </c>
      <c r="H219" s="29"/>
      <c r="I219" s="30"/>
      <c r="J219" s="192" t="s">
        <v>367</v>
      </c>
      <c r="K219" s="192"/>
      <c r="L219" s="192"/>
      <c r="M219" s="192"/>
      <c r="N219" s="192"/>
      <c r="O219" s="192"/>
      <c r="P219" s="192"/>
      <c r="Q219" s="193"/>
      <c r="R219" s="193"/>
      <c r="S219" s="193"/>
      <c r="T219" s="193"/>
      <c r="U219" s="193"/>
      <c r="V219" s="193"/>
      <c r="W219" s="193"/>
      <c r="X219" s="193"/>
      <c r="Y219" s="194"/>
      <c r="Z219" s="104"/>
      <c r="AA219" s="103"/>
    </row>
    <row r="220" spans="1:27" ht="20.100000000000001" customHeight="1" x14ac:dyDescent="0.15">
      <c r="A220" s="82"/>
      <c r="B220" s="82"/>
      <c r="C220" s="105"/>
      <c r="D220" s="188"/>
      <c r="E220" s="189"/>
      <c r="F220" s="190"/>
      <c r="G220" s="191" t="s">
        <v>83</v>
      </c>
      <c r="H220" s="29"/>
      <c r="I220" s="30"/>
      <c r="J220" s="192" t="s">
        <v>368</v>
      </c>
      <c r="K220" s="192"/>
      <c r="L220" s="192"/>
      <c r="M220" s="192"/>
      <c r="N220" s="192"/>
      <c r="O220" s="192"/>
      <c r="P220" s="192"/>
      <c r="Q220" s="193"/>
      <c r="R220" s="193"/>
      <c r="S220" s="193"/>
      <c r="T220" s="193"/>
      <c r="U220" s="193"/>
      <c r="V220" s="193"/>
      <c r="W220" s="193"/>
      <c r="X220" s="193"/>
      <c r="Y220" s="194"/>
      <c r="Z220" s="104"/>
      <c r="AA220" s="103"/>
    </row>
    <row r="221" spans="1:27" ht="20.100000000000001" customHeight="1" x14ac:dyDescent="0.15">
      <c r="A221" s="82"/>
      <c r="B221" s="82"/>
      <c r="C221" s="98"/>
      <c r="D221" s="195"/>
      <c r="E221" s="196"/>
      <c r="F221" s="197"/>
      <c r="G221" s="198" t="s">
        <v>82</v>
      </c>
      <c r="H221" s="34"/>
      <c r="I221" s="36"/>
      <c r="J221" s="199" t="s">
        <v>883</v>
      </c>
      <c r="K221" s="199"/>
      <c r="L221" s="199"/>
      <c r="M221" s="199"/>
      <c r="N221" s="199"/>
      <c r="O221" s="199"/>
      <c r="P221" s="199"/>
      <c r="Q221" s="200"/>
      <c r="R221" s="200"/>
      <c r="S221" s="200"/>
      <c r="T221" s="200"/>
      <c r="U221" s="200"/>
      <c r="V221" s="200"/>
      <c r="W221" s="200"/>
      <c r="X221" s="200"/>
      <c r="Y221" s="201"/>
      <c r="Z221" s="103"/>
      <c r="AA221" s="111"/>
    </row>
    <row r="222" spans="1:27" ht="20.100000000000001" customHeight="1" x14ac:dyDescent="0.15">
      <c r="A222" s="82"/>
      <c r="B222" s="82"/>
      <c r="C222" s="98"/>
      <c r="D222" s="180" t="s">
        <v>555</v>
      </c>
      <c r="E222" s="181"/>
      <c r="F222" s="182"/>
      <c r="G222" s="183" t="s">
        <v>818</v>
      </c>
      <c r="H222" s="32"/>
      <c r="I222" s="37"/>
      <c r="J222" s="184" t="s">
        <v>819</v>
      </c>
      <c r="K222" s="184"/>
      <c r="L222" s="184"/>
      <c r="M222" s="184"/>
      <c r="N222" s="184"/>
      <c r="O222" s="184"/>
      <c r="P222" s="184"/>
      <c r="Q222" s="202"/>
      <c r="R222" s="202"/>
      <c r="S222" s="202"/>
      <c r="T222" s="202"/>
      <c r="U222" s="202"/>
      <c r="V222" s="202"/>
      <c r="W222" s="202"/>
      <c r="X222" s="202"/>
      <c r="Y222" s="203"/>
      <c r="Z222" s="103"/>
      <c r="AA222" s="111"/>
    </row>
    <row r="223" spans="1:27" ht="20.100000000000001" customHeight="1" x14ac:dyDescent="0.15">
      <c r="A223" s="82"/>
      <c r="B223" s="82"/>
      <c r="C223" s="98"/>
      <c r="D223" s="188"/>
      <c r="E223" s="189"/>
      <c r="F223" s="190"/>
      <c r="G223" s="191" t="s">
        <v>81</v>
      </c>
      <c r="H223" s="29"/>
      <c r="I223" s="30"/>
      <c r="J223" s="192" t="s">
        <v>369</v>
      </c>
      <c r="K223" s="192"/>
      <c r="L223" s="192"/>
      <c r="M223" s="192"/>
      <c r="N223" s="192"/>
      <c r="O223" s="192"/>
      <c r="P223" s="192"/>
      <c r="Q223" s="193"/>
      <c r="R223" s="193"/>
      <c r="S223" s="193"/>
      <c r="T223" s="193"/>
      <c r="U223" s="193"/>
      <c r="V223" s="193"/>
      <c r="W223" s="193"/>
      <c r="X223" s="193"/>
      <c r="Y223" s="194"/>
      <c r="Z223" s="103"/>
      <c r="AA223" s="111"/>
    </row>
    <row r="224" spans="1:27" ht="20.100000000000001" customHeight="1" x14ac:dyDescent="0.15">
      <c r="A224" s="82"/>
      <c r="B224" s="82"/>
      <c r="C224" s="98"/>
      <c r="D224" s="195"/>
      <c r="E224" s="196"/>
      <c r="F224" s="197"/>
      <c r="G224" s="198" t="s">
        <v>80</v>
      </c>
      <c r="H224" s="34"/>
      <c r="I224" s="36"/>
      <c r="J224" s="199" t="s">
        <v>370</v>
      </c>
      <c r="K224" s="199"/>
      <c r="L224" s="199"/>
      <c r="M224" s="199"/>
      <c r="N224" s="199"/>
      <c r="O224" s="199"/>
      <c r="P224" s="199"/>
      <c r="Q224" s="200"/>
      <c r="R224" s="200"/>
      <c r="S224" s="200"/>
      <c r="T224" s="200"/>
      <c r="U224" s="200"/>
      <c r="V224" s="200"/>
      <c r="W224" s="200"/>
      <c r="X224" s="200"/>
      <c r="Y224" s="201"/>
      <c r="Z224" s="103"/>
      <c r="AA224" s="111"/>
    </row>
    <row r="225" spans="1:27" ht="20.100000000000001" customHeight="1" x14ac:dyDescent="0.15">
      <c r="A225" s="82"/>
      <c r="B225" s="82"/>
      <c r="C225" s="98"/>
      <c r="D225" s="204" t="s">
        <v>556</v>
      </c>
      <c r="E225" s="205"/>
      <c r="F225" s="206"/>
      <c r="G225" s="183" t="s">
        <v>577</v>
      </c>
      <c r="H225" s="32"/>
      <c r="I225" s="37"/>
      <c r="J225" s="184" t="s">
        <v>371</v>
      </c>
      <c r="K225" s="184"/>
      <c r="L225" s="184"/>
      <c r="M225" s="184"/>
      <c r="N225" s="184"/>
      <c r="O225" s="184"/>
      <c r="P225" s="184"/>
      <c r="Q225" s="202"/>
      <c r="R225" s="202"/>
      <c r="S225" s="202"/>
      <c r="T225" s="202"/>
      <c r="U225" s="202"/>
      <c r="V225" s="202"/>
      <c r="W225" s="202"/>
      <c r="X225" s="202"/>
      <c r="Y225" s="203"/>
      <c r="Z225" s="103"/>
      <c r="AA225" s="111"/>
    </row>
    <row r="226" spans="1:27" ht="20.100000000000001" customHeight="1" x14ac:dyDescent="0.15">
      <c r="A226" s="82"/>
      <c r="B226" s="82"/>
      <c r="C226" s="98"/>
      <c r="D226" s="207"/>
      <c r="E226" s="208"/>
      <c r="F226" s="209"/>
      <c r="G226" s="191" t="s">
        <v>89</v>
      </c>
      <c r="H226" s="29"/>
      <c r="I226" s="30"/>
      <c r="J226" s="192" t="s">
        <v>372</v>
      </c>
      <c r="K226" s="192"/>
      <c r="L226" s="192"/>
      <c r="M226" s="192"/>
      <c r="N226" s="192"/>
      <c r="O226" s="192"/>
      <c r="P226" s="192"/>
      <c r="Q226" s="193"/>
      <c r="R226" s="193"/>
      <c r="S226" s="193"/>
      <c r="T226" s="193"/>
      <c r="U226" s="193"/>
      <c r="V226" s="193"/>
      <c r="W226" s="193"/>
      <c r="X226" s="193"/>
      <c r="Y226" s="194"/>
      <c r="Z226" s="103"/>
      <c r="AA226" s="111"/>
    </row>
    <row r="227" spans="1:27" ht="20.100000000000001" customHeight="1" x14ac:dyDescent="0.15">
      <c r="A227" s="82"/>
      <c r="B227" s="82"/>
      <c r="C227" s="98"/>
      <c r="D227" s="210"/>
      <c r="E227" s="211"/>
      <c r="F227" s="212"/>
      <c r="G227" s="198" t="s">
        <v>88</v>
      </c>
      <c r="H227" s="34"/>
      <c r="I227" s="36"/>
      <c r="J227" s="199" t="s">
        <v>373</v>
      </c>
      <c r="K227" s="199"/>
      <c r="L227" s="199"/>
      <c r="M227" s="199"/>
      <c r="N227" s="199"/>
      <c r="O227" s="199"/>
      <c r="P227" s="199"/>
      <c r="Q227" s="200"/>
      <c r="R227" s="200"/>
      <c r="S227" s="200"/>
      <c r="T227" s="200"/>
      <c r="U227" s="200"/>
      <c r="V227" s="200"/>
      <c r="W227" s="200"/>
      <c r="X227" s="200"/>
      <c r="Y227" s="201"/>
      <c r="Z227" s="103"/>
      <c r="AA227" s="111"/>
    </row>
    <row r="228" spans="1:27" ht="20.100000000000001" customHeight="1" x14ac:dyDescent="0.15">
      <c r="A228" s="82"/>
      <c r="B228" s="82"/>
      <c r="C228" s="98"/>
      <c r="D228" s="204" t="s">
        <v>557</v>
      </c>
      <c r="E228" s="205"/>
      <c r="F228" s="206"/>
      <c r="G228" s="183" t="s">
        <v>820</v>
      </c>
      <c r="H228" s="32"/>
      <c r="I228" s="37"/>
      <c r="J228" s="184" t="s">
        <v>821</v>
      </c>
      <c r="K228" s="184"/>
      <c r="L228" s="184"/>
      <c r="M228" s="184"/>
      <c r="N228" s="184"/>
      <c r="O228" s="184"/>
      <c r="P228" s="184"/>
      <c r="Q228" s="202"/>
      <c r="R228" s="202"/>
      <c r="S228" s="202"/>
      <c r="T228" s="202"/>
      <c r="U228" s="202"/>
      <c r="V228" s="202"/>
      <c r="W228" s="202"/>
      <c r="X228" s="202"/>
      <c r="Y228" s="203"/>
      <c r="Z228" s="103"/>
      <c r="AA228" s="111"/>
    </row>
    <row r="229" spans="1:27" ht="20.100000000000001" customHeight="1" x14ac:dyDescent="0.15">
      <c r="A229" s="82"/>
      <c r="B229" s="82"/>
      <c r="C229" s="98"/>
      <c r="D229" s="207"/>
      <c r="E229" s="208"/>
      <c r="F229" s="209"/>
      <c r="G229" s="191" t="s">
        <v>102</v>
      </c>
      <c r="H229" s="29"/>
      <c r="I229" s="30"/>
      <c r="J229" s="192" t="s">
        <v>374</v>
      </c>
      <c r="K229" s="192"/>
      <c r="L229" s="192"/>
      <c r="M229" s="192"/>
      <c r="N229" s="192"/>
      <c r="O229" s="192"/>
      <c r="P229" s="192"/>
      <c r="Q229" s="193"/>
      <c r="R229" s="193"/>
      <c r="S229" s="193"/>
      <c r="T229" s="193"/>
      <c r="U229" s="193"/>
      <c r="V229" s="193"/>
      <c r="W229" s="193"/>
      <c r="X229" s="193"/>
      <c r="Y229" s="194"/>
      <c r="Z229" s="103"/>
      <c r="AA229" s="111"/>
    </row>
    <row r="230" spans="1:27" ht="20.100000000000001" customHeight="1" x14ac:dyDescent="0.15">
      <c r="A230" s="82"/>
      <c r="B230" s="82"/>
      <c r="C230" s="98"/>
      <c r="D230" s="207"/>
      <c r="E230" s="208"/>
      <c r="F230" s="209"/>
      <c r="G230" s="191" t="s">
        <v>101</v>
      </c>
      <c r="H230" s="29"/>
      <c r="I230" s="30"/>
      <c r="J230" s="192" t="s">
        <v>375</v>
      </c>
      <c r="K230" s="192"/>
      <c r="L230" s="192"/>
      <c r="M230" s="192"/>
      <c r="N230" s="192"/>
      <c r="O230" s="192"/>
      <c r="P230" s="192"/>
      <c r="Q230" s="193"/>
      <c r="R230" s="193"/>
      <c r="S230" s="193"/>
      <c r="T230" s="193"/>
      <c r="U230" s="193"/>
      <c r="V230" s="193"/>
      <c r="W230" s="193"/>
      <c r="X230" s="193"/>
      <c r="Y230" s="194"/>
      <c r="Z230" s="103"/>
      <c r="AA230" s="111"/>
    </row>
    <row r="231" spans="1:27" ht="20.100000000000001" customHeight="1" x14ac:dyDescent="0.15">
      <c r="A231" s="82"/>
      <c r="B231" s="82"/>
      <c r="C231" s="98"/>
      <c r="D231" s="207"/>
      <c r="E231" s="208"/>
      <c r="F231" s="209"/>
      <c r="G231" s="191" t="s">
        <v>100</v>
      </c>
      <c r="H231" s="29"/>
      <c r="I231" s="30"/>
      <c r="J231" s="192" t="s">
        <v>376</v>
      </c>
      <c r="K231" s="192"/>
      <c r="L231" s="192"/>
      <c r="M231" s="192"/>
      <c r="N231" s="192"/>
      <c r="O231" s="192"/>
      <c r="P231" s="192"/>
      <c r="Q231" s="193"/>
      <c r="R231" s="193"/>
      <c r="S231" s="193"/>
      <c r="T231" s="193"/>
      <c r="U231" s="193"/>
      <c r="V231" s="193"/>
      <c r="W231" s="193"/>
      <c r="X231" s="193"/>
      <c r="Y231" s="194"/>
      <c r="Z231" s="103"/>
      <c r="AA231" s="111"/>
    </row>
    <row r="232" spans="1:27" ht="20.100000000000001" customHeight="1" x14ac:dyDescent="0.15">
      <c r="A232" s="82"/>
      <c r="B232" s="82"/>
      <c r="C232" s="98"/>
      <c r="D232" s="207"/>
      <c r="E232" s="208"/>
      <c r="F232" s="209"/>
      <c r="G232" s="191" t="s">
        <v>99</v>
      </c>
      <c r="H232" s="29"/>
      <c r="I232" s="30"/>
      <c r="J232" s="192" t="s">
        <v>377</v>
      </c>
      <c r="K232" s="192"/>
      <c r="L232" s="192"/>
      <c r="M232" s="192"/>
      <c r="N232" s="192"/>
      <c r="O232" s="192"/>
      <c r="P232" s="192"/>
      <c r="Q232" s="193"/>
      <c r="R232" s="193"/>
      <c r="S232" s="193"/>
      <c r="T232" s="193"/>
      <c r="U232" s="193"/>
      <c r="V232" s="193"/>
      <c r="W232" s="193"/>
      <c r="X232" s="193"/>
      <c r="Y232" s="194"/>
      <c r="Z232" s="103"/>
      <c r="AA232" s="111"/>
    </row>
    <row r="233" spans="1:27" ht="20.100000000000001" customHeight="1" x14ac:dyDescent="0.15">
      <c r="A233" s="82"/>
      <c r="B233" s="82"/>
      <c r="C233" s="98"/>
      <c r="D233" s="207"/>
      <c r="E233" s="208"/>
      <c r="F233" s="209"/>
      <c r="G233" s="191" t="s">
        <v>98</v>
      </c>
      <c r="H233" s="29"/>
      <c r="I233" s="30"/>
      <c r="J233" s="192" t="s">
        <v>378</v>
      </c>
      <c r="K233" s="192"/>
      <c r="L233" s="192"/>
      <c r="M233" s="192"/>
      <c r="N233" s="192"/>
      <c r="O233" s="192"/>
      <c r="P233" s="192"/>
      <c r="Q233" s="193"/>
      <c r="R233" s="193"/>
      <c r="S233" s="193"/>
      <c r="T233" s="193"/>
      <c r="U233" s="193"/>
      <c r="V233" s="193"/>
      <c r="W233" s="193"/>
      <c r="X233" s="193"/>
      <c r="Y233" s="194"/>
      <c r="Z233" s="103"/>
      <c r="AA233" s="111"/>
    </row>
    <row r="234" spans="1:27" ht="20.100000000000001" customHeight="1" x14ac:dyDescent="0.15">
      <c r="A234" s="82"/>
      <c r="B234" s="82"/>
      <c r="C234" s="98"/>
      <c r="D234" s="207"/>
      <c r="E234" s="208"/>
      <c r="F234" s="209"/>
      <c r="G234" s="191" t="s">
        <v>97</v>
      </c>
      <c r="H234" s="29"/>
      <c r="I234" s="30"/>
      <c r="J234" s="192" t="s">
        <v>379</v>
      </c>
      <c r="K234" s="192"/>
      <c r="L234" s="192"/>
      <c r="M234" s="192"/>
      <c r="N234" s="192"/>
      <c r="O234" s="192"/>
      <c r="P234" s="192"/>
      <c r="Q234" s="193"/>
      <c r="R234" s="193"/>
      <c r="S234" s="193"/>
      <c r="T234" s="193"/>
      <c r="U234" s="193"/>
      <c r="V234" s="193"/>
      <c r="W234" s="193"/>
      <c r="X234" s="193"/>
      <c r="Y234" s="194"/>
      <c r="Z234" s="103"/>
      <c r="AA234" s="111"/>
    </row>
    <row r="235" spans="1:27" ht="20.100000000000001" customHeight="1" x14ac:dyDescent="0.15">
      <c r="A235" s="82"/>
      <c r="B235" s="82"/>
      <c r="C235" s="98"/>
      <c r="D235" s="207"/>
      <c r="E235" s="208"/>
      <c r="F235" s="209"/>
      <c r="G235" s="191" t="s">
        <v>96</v>
      </c>
      <c r="H235" s="29"/>
      <c r="I235" s="30"/>
      <c r="J235" s="192" t="s">
        <v>380</v>
      </c>
      <c r="K235" s="192"/>
      <c r="L235" s="192"/>
      <c r="M235" s="192"/>
      <c r="N235" s="192"/>
      <c r="O235" s="192"/>
      <c r="P235" s="192"/>
      <c r="Q235" s="193"/>
      <c r="R235" s="193"/>
      <c r="S235" s="193"/>
      <c r="T235" s="193"/>
      <c r="U235" s="193"/>
      <c r="V235" s="193"/>
      <c r="W235" s="193"/>
      <c r="X235" s="193"/>
      <c r="Y235" s="194"/>
      <c r="Z235" s="103"/>
      <c r="AA235" s="111"/>
    </row>
    <row r="236" spans="1:27" ht="20.100000000000001" customHeight="1" x14ac:dyDescent="0.15">
      <c r="A236" s="82"/>
      <c r="B236" s="82"/>
      <c r="C236" s="98"/>
      <c r="D236" s="207"/>
      <c r="E236" s="208"/>
      <c r="F236" s="209"/>
      <c r="G236" s="191" t="s">
        <v>95</v>
      </c>
      <c r="H236" s="29"/>
      <c r="I236" s="30"/>
      <c r="J236" s="192" t="s">
        <v>381</v>
      </c>
      <c r="K236" s="192"/>
      <c r="L236" s="192"/>
      <c r="M236" s="192"/>
      <c r="N236" s="192"/>
      <c r="O236" s="192"/>
      <c r="P236" s="192"/>
      <c r="Q236" s="193"/>
      <c r="R236" s="193"/>
      <c r="S236" s="193"/>
      <c r="T236" s="193"/>
      <c r="U236" s="193"/>
      <c r="V236" s="193"/>
      <c r="W236" s="193"/>
      <c r="X236" s="193"/>
      <c r="Y236" s="194"/>
      <c r="Z236" s="103"/>
      <c r="AA236" s="111"/>
    </row>
    <row r="237" spans="1:27" ht="20.100000000000001" customHeight="1" x14ac:dyDescent="0.15">
      <c r="A237" s="82"/>
      <c r="B237" s="82"/>
      <c r="C237" s="98"/>
      <c r="D237" s="207"/>
      <c r="E237" s="208"/>
      <c r="F237" s="209"/>
      <c r="G237" s="191" t="s">
        <v>94</v>
      </c>
      <c r="H237" s="29"/>
      <c r="I237" s="30"/>
      <c r="J237" s="192" t="s">
        <v>382</v>
      </c>
      <c r="K237" s="192"/>
      <c r="L237" s="192"/>
      <c r="M237" s="192"/>
      <c r="N237" s="192"/>
      <c r="O237" s="192"/>
      <c r="P237" s="192"/>
      <c r="Q237" s="193"/>
      <c r="R237" s="193"/>
      <c r="S237" s="193"/>
      <c r="T237" s="193"/>
      <c r="U237" s="193"/>
      <c r="V237" s="193"/>
      <c r="W237" s="193"/>
      <c r="X237" s="193"/>
      <c r="Y237" s="194"/>
      <c r="Z237" s="103"/>
      <c r="AA237" s="111"/>
    </row>
    <row r="238" spans="1:27" ht="20.100000000000001" customHeight="1" x14ac:dyDescent="0.15">
      <c r="A238" s="82"/>
      <c r="B238" s="82"/>
      <c r="C238" s="98"/>
      <c r="D238" s="207"/>
      <c r="E238" s="208"/>
      <c r="F238" s="209"/>
      <c r="G238" s="191" t="s">
        <v>93</v>
      </c>
      <c r="H238" s="29"/>
      <c r="I238" s="30"/>
      <c r="J238" s="192" t="s">
        <v>383</v>
      </c>
      <c r="K238" s="192"/>
      <c r="L238" s="192"/>
      <c r="M238" s="192"/>
      <c r="N238" s="192"/>
      <c r="O238" s="192"/>
      <c r="P238" s="192"/>
      <c r="Q238" s="193"/>
      <c r="R238" s="193"/>
      <c r="S238" s="193"/>
      <c r="T238" s="193"/>
      <c r="U238" s="193"/>
      <c r="V238" s="193"/>
      <c r="W238" s="193"/>
      <c r="X238" s="193"/>
      <c r="Y238" s="194"/>
      <c r="Z238" s="103"/>
      <c r="AA238" s="111"/>
    </row>
    <row r="239" spans="1:27" ht="20.100000000000001" customHeight="1" x14ac:dyDescent="0.15">
      <c r="A239" s="82"/>
      <c r="B239" s="82"/>
      <c r="C239" s="98"/>
      <c r="D239" s="207"/>
      <c r="E239" s="208"/>
      <c r="F239" s="209"/>
      <c r="G239" s="191" t="s">
        <v>92</v>
      </c>
      <c r="H239" s="29"/>
      <c r="I239" s="30"/>
      <c r="J239" s="192" t="s">
        <v>384</v>
      </c>
      <c r="K239" s="192"/>
      <c r="L239" s="192"/>
      <c r="M239" s="192"/>
      <c r="N239" s="192"/>
      <c r="O239" s="192"/>
      <c r="P239" s="192"/>
      <c r="Q239" s="193"/>
      <c r="R239" s="193"/>
      <c r="S239" s="193"/>
      <c r="T239" s="193"/>
      <c r="U239" s="193"/>
      <c r="V239" s="193"/>
      <c r="W239" s="193"/>
      <c r="X239" s="193"/>
      <c r="Y239" s="194"/>
      <c r="Z239" s="103"/>
      <c r="AA239" s="111"/>
    </row>
    <row r="240" spans="1:27" ht="20.100000000000001" customHeight="1" x14ac:dyDescent="0.15">
      <c r="A240" s="82"/>
      <c r="B240" s="82"/>
      <c r="C240" s="98"/>
      <c r="D240" s="207"/>
      <c r="E240" s="208"/>
      <c r="F240" s="209"/>
      <c r="G240" s="191" t="s">
        <v>91</v>
      </c>
      <c r="H240" s="29"/>
      <c r="I240" s="30"/>
      <c r="J240" s="192" t="s">
        <v>385</v>
      </c>
      <c r="K240" s="192"/>
      <c r="L240" s="192"/>
      <c r="M240" s="192"/>
      <c r="N240" s="192"/>
      <c r="O240" s="192"/>
      <c r="P240" s="192"/>
      <c r="Q240" s="193"/>
      <c r="R240" s="193"/>
      <c r="S240" s="193"/>
      <c r="T240" s="193"/>
      <c r="U240" s="193"/>
      <c r="V240" s="193"/>
      <c r="W240" s="193"/>
      <c r="X240" s="193"/>
      <c r="Y240" s="194"/>
      <c r="Z240" s="103"/>
      <c r="AA240" s="111"/>
    </row>
    <row r="241" spans="1:27" ht="20.100000000000001" customHeight="1" x14ac:dyDescent="0.15">
      <c r="A241" s="82"/>
      <c r="B241" s="82"/>
      <c r="C241" s="98"/>
      <c r="D241" s="210"/>
      <c r="E241" s="211"/>
      <c r="F241" s="212"/>
      <c r="G241" s="198" t="s">
        <v>90</v>
      </c>
      <c r="H241" s="34"/>
      <c r="I241" s="36"/>
      <c r="J241" s="199" t="s">
        <v>386</v>
      </c>
      <c r="K241" s="199"/>
      <c r="L241" s="199"/>
      <c r="M241" s="199"/>
      <c r="N241" s="199"/>
      <c r="O241" s="199"/>
      <c r="P241" s="199"/>
      <c r="Q241" s="200"/>
      <c r="R241" s="200"/>
      <c r="S241" s="200"/>
      <c r="T241" s="200"/>
      <c r="U241" s="200"/>
      <c r="V241" s="200"/>
      <c r="W241" s="200"/>
      <c r="X241" s="200"/>
      <c r="Y241" s="201"/>
      <c r="Z241" s="103"/>
      <c r="AA241" s="111"/>
    </row>
    <row r="242" spans="1:27" ht="20.100000000000001" customHeight="1" x14ac:dyDescent="0.15">
      <c r="A242" s="82"/>
      <c r="B242" s="82"/>
      <c r="C242" s="98"/>
      <c r="D242" s="204" t="s">
        <v>558</v>
      </c>
      <c r="E242" s="205"/>
      <c r="F242" s="206"/>
      <c r="G242" s="183" t="s">
        <v>578</v>
      </c>
      <c r="H242" s="32"/>
      <c r="I242" s="37"/>
      <c r="J242" s="184" t="s">
        <v>387</v>
      </c>
      <c r="K242" s="184"/>
      <c r="L242" s="184"/>
      <c r="M242" s="184"/>
      <c r="N242" s="184"/>
      <c r="O242" s="184"/>
      <c r="P242" s="184"/>
      <c r="Q242" s="202"/>
      <c r="R242" s="202"/>
      <c r="S242" s="202"/>
      <c r="T242" s="202"/>
      <c r="U242" s="202"/>
      <c r="V242" s="202"/>
      <c r="W242" s="202"/>
      <c r="X242" s="202"/>
      <c r="Y242" s="203"/>
      <c r="Z242" s="103"/>
      <c r="AA242" s="111"/>
    </row>
    <row r="243" spans="1:27" ht="20.100000000000001" customHeight="1" x14ac:dyDescent="0.15">
      <c r="A243" s="82"/>
      <c r="B243" s="82"/>
      <c r="C243" s="98"/>
      <c r="D243" s="207"/>
      <c r="E243" s="208"/>
      <c r="F243" s="209"/>
      <c r="G243" s="191" t="s">
        <v>116</v>
      </c>
      <c r="H243" s="29"/>
      <c r="I243" s="30"/>
      <c r="J243" s="192" t="s">
        <v>388</v>
      </c>
      <c r="K243" s="192"/>
      <c r="L243" s="192"/>
      <c r="M243" s="192"/>
      <c r="N243" s="192"/>
      <c r="O243" s="192"/>
      <c r="P243" s="192"/>
      <c r="Q243" s="193"/>
      <c r="R243" s="193"/>
      <c r="S243" s="193"/>
      <c r="T243" s="193"/>
      <c r="U243" s="193"/>
      <c r="V243" s="193"/>
      <c r="W243" s="193"/>
      <c r="X243" s="193"/>
      <c r="Y243" s="194"/>
      <c r="Z243" s="103"/>
      <c r="AA243" s="111"/>
    </row>
    <row r="244" spans="1:27" ht="20.100000000000001" customHeight="1" x14ac:dyDescent="0.15">
      <c r="A244" s="82"/>
      <c r="B244" s="82"/>
      <c r="C244" s="98"/>
      <c r="D244" s="207"/>
      <c r="E244" s="208"/>
      <c r="F244" s="209"/>
      <c r="G244" s="191" t="s">
        <v>115</v>
      </c>
      <c r="H244" s="29"/>
      <c r="I244" s="30"/>
      <c r="J244" s="192" t="s">
        <v>389</v>
      </c>
      <c r="K244" s="192"/>
      <c r="L244" s="192"/>
      <c r="M244" s="192"/>
      <c r="N244" s="192"/>
      <c r="O244" s="192"/>
      <c r="P244" s="192"/>
      <c r="Q244" s="193"/>
      <c r="R244" s="193"/>
      <c r="S244" s="193"/>
      <c r="T244" s="193"/>
      <c r="U244" s="193"/>
      <c r="V244" s="193"/>
      <c r="W244" s="193"/>
      <c r="X244" s="193"/>
      <c r="Y244" s="194"/>
      <c r="Z244" s="103"/>
      <c r="AA244" s="111"/>
    </row>
    <row r="245" spans="1:27" ht="20.100000000000001" customHeight="1" x14ac:dyDescent="0.15">
      <c r="A245" s="82"/>
      <c r="B245" s="82"/>
      <c r="C245" s="98"/>
      <c r="D245" s="207"/>
      <c r="E245" s="208"/>
      <c r="F245" s="209"/>
      <c r="G245" s="191" t="s">
        <v>114</v>
      </c>
      <c r="H245" s="29"/>
      <c r="I245" s="30"/>
      <c r="J245" s="192" t="s">
        <v>390</v>
      </c>
      <c r="K245" s="192"/>
      <c r="L245" s="192"/>
      <c r="M245" s="192"/>
      <c r="N245" s="192"/>
      <c r="O245" s="192"/>
      <c r="P245" s="192"/>
      <c r="Q245" s="193"/>
      <c r="R245" s="193"/>
      <c r="S245" s="193"/>
      <c r="T245" s="193"/>
      <c r="U245" s="193"/>
      <c r="V245" s="193"/>
      <c r="W245" s="193"/>
      <c r="X245" s="193"/>
      <c r="Y245" s="194"/>
      <c r="Z245" s="103"/>
      <c r="AA245" s="111"/>
    </row>
    <row r="246" spans="1:27" ht="20.100000000000001" customHeight="1" x14ac:dyDescent="0.15">
      <c r="A246" s="82"/>
      <c r="B246" s="82"/>
      <c r="C246" s="98"/>
      <c r="D246" s="207"/>
      <c r="E246" s="208"/>
      <c r="F246" s="209"/>
      <c r="G246" s="191" t="s">
        <v>113</v>
      </c>
      <c r="H246" s="29"/>
      <c r="I246" s="30"/>
      <c r="J246" s="192" t="s">
        <v>391</v>
      </c>
      <c r="K246" s="192"/>
      <c r="L246" s="192"/>
      <c r="M246" s="192"/>
      <c r="N246" s="192"/>
      <c r="O246" s="192"/>
      <c r="P246" s="192"/>
      <c r="Q246" s="193"/>
      <c r="R246" s="193"/>
      <c r="S246" s="193"/>
      <c r="T246" s="193"/>
      <c r="U246" s="193"/>
      <c r="V246" s="193"/>
      <c r="W246" s="193"/>
      <c r="X246" s="193"/>
      <c r="Y246" s="194"/>
      <c r="Z246" s="103"/>
      <c r="AA246" s="111"/>
    </row>
    <row r="247" spans="1:27" ht="20.100000000000001" customHeight="1" x14ac:dyDescent="0.15">
      <c r="A247" s="82"/>
      <c r="B247" s="82"/>
      <c r="C247" s="98"/>
      <c r="D247" s="207"/>
      <c r="E247" s="208"/>
      <c r="F247" s="209"/>
      <c r="G247" s="191" t="s">
        <v>112</v>
      </c>
      <c r="H247" s="29"/>
      <c r="I247" s="30"/>
      <c r="J247" s="192" t="s">
        <v>392</v>
      </c>
      <c r="K247" s="192"/>
      <c r="L247" s="192"/>
      <c r="M247" s="192"/>
      <c r="N247" s="192"/>
      <c r="O247" s="192"/>
      <c r="P247" s="192"/>
      <c r="Q247" s="193"/>
      <c r="R247" s="193"/>
      <c r="S247" s="193"/>
      <c r="T247" s="193"/>
      <c r="U247" s="193"/>
      <c r="V247" s="193"/>
      <c r="W247" s="193"/>
      <c r="X247" s="193"/>
      <c r="Y247" s="194"/>
      <c r="Z247" s="103"/>
      <c r="AA247" s="111"/>
    </row>
    <row r="248" spans="1:27" ht="20.100000000000001" customHeight="1" x14ac:dyDescent="0.15">
      <c r="A248" s="82"/>
      <c r="B248" s="82"/>
      <c r="C248" s="98"/>
      <c r="D248" s="207"/>
      <c r="E248" s="208"/>
      <c r="F248" s="209"/>
      <c r="G248" s="191" t="s">
        <v>111</v>
      </c>
      <c r="H248" s="29"/>
      <c r="I248" s="30"/>
      <c r="J248" s="192" t="s">
        <v>393</v>
      </c>
      <c r="K248" s="192"/>
      <c r="L248" s="192"/>
      <c r="M248" s="192"/>
      <c r="N248" s="192"/>
      <c r="O248" s="192"/>
      <c r="P248" s="192"/>
      <c r="Q248" s="193"/>
      <c r="R248" s="193"/>
      <c r="S248" s="193"/>
      <c r="T248" s="193"/>
      <c r="U248" s="193"/>
      <c r="V248" s="193"/>
      <c r="W248" s="193"/>
      <c r="X248" s="193"/>
      <c r="Y248" s="194"/>
      <c r="Z248" s="103"/>
      <c r="AA248" s="111"/>
    </row>
    <row r="249" spans="1:27" ht="20.100000000000001" customHeight="1" x14ac:dyDescent="0.15">
      <c r="A249" s="82"/>
      <c r="B249" s="82"/>
      <c r="C249" s="98"/>
      <c r="D249" s="207"/>
      <c r="E249" s="208"/>
      <c r="F249" s="209"/>
      <c r="G249" s="191" t="s">
        <v>579</v>
      </c>
      <c r="H249" s="29"/>
      <c r="I249" s="30"/>
      <c r="J249" s="192" t="s">
        <v>822</v>
      </c>
      <c r="K249" s="192"/>
      <c r="L249" s="192"/>
      <c r="M249" s="192"/>
      <c r="N249" s="192"/>
      <c r="O249" s="192"/>
      <c r="P249" s="192"/>
      <c r="Q249" s="193"/>
      <c r="R249" s="193"/>
      <c r="S249" s="193"/>
      <c r="T249" s="193"/>
      <c r="U249" s="193"/>
      <c r="V249" s="193"/>
      <c r="W249" s="193"/>
      <c r="X249" s="193"/>
      <c r="Y249" s="194"/>
      <c r="Z249" s="103"/>
      <c r="AA249" s="111"/>
    </row>
    <row r="250" spans="1:27" ht="20.100000000000001" customHeight="1" x14ac:dyDescent="0.15">
      <c r="A250" s="82"/>
      <c r="B250" s="82"/>
      <c r="C250" s="98"/>
      <c r="D250" s="207"/>
      <c r="E250" s="208"/>
      <c r="F250" s="209"/>
      <c r="G250" s="191" t="s">
        <v>110</v>
      </c>
      <c r="H250" s="29"/>
      <c r="I250" s="30"/>
      <c r="J250" s="192" t="s">
        <v>394</v>
      </c>
      <c r="K250" s="192"/>
      <c r="L250" s="192"/>
      <c r="M250" s="192"/>
      <c r="N250" s="192"/>
      <c r="O250" s="192"/>
      <c r="P250" s="192"/>
      <c r="Q250" s="193"/>
      <c r="R250" s="193"/>
      <c r="S250" s="193"/>
      <c r="T250" s="193"/>
      <c r="U250" s="193"/>
      <c r="V250" s="193"/>
      <c r="W250" s="193"/>
      <c r="X250" s="193"/>
      <c r="Y250" s="194"/>
      <c r="Z250" s="103"/>
      <c r="AA250" s="111"/>
    </row>
    <row r="251" spans="1:27" ht="20.100000000000001" customHeight="1" x14ac:dyDescent="0.15">
      <c r="A251" s="82"/>
      <c r="B251" s="82"/>
      <c r="C251" s="98"/>
      <c r="D251" s="207"/>
      <c r="E251" s="208"/>
      <c r="F251" s="209"/>
      <c r="G251" s="191" t="s">
        <v>109</v>
      </c>
      <c r="H251" s="29"/>
      <c r="I251" s="30"/>
      <c r="J251" s="192" t="s">
        <v>395</v>
      </c>
      <c r="K251" s="192"/>
      <c r="L251" s="192"/>
      <c r="M251" s="192"/>
      <c r="N251" s="192"/>
      <c r="O251" s="192"/>
      <c r="P251" s="192"/>
      <c r="Q251" s="193"/>
      <c r="R251" s="193"/>
      <c r="S251" s="193"/>
      <c r="T251" s="193"/>
      <c r="U251" s="193"/>
      <c r="V251" s="193"/>
      <c r="W251" s="193"/>
      <c r="X251" s="193"/>
      <c r="Y251" s="194"/>
      <c r="Z251" s="103"/>
      <c r="AA251" s="111"/>
    </row>
    <row r="252" spans="1:27" ht="20.100000000000001" customHeight="1" x14ac:dyDescent="0.15">
      <c r="A252" s="82"/>
      <c r="B252" s="82"/>
      <c r="C252" s="98"/>
      <c r="D252" s="207"/>
      <c r="E252" s="208"/>
      <c r="F252" s="209"/>
      <c r="G252" s="191" t="s">
        <v>108</v>
      </c>
      <c r="H252" s="29"/>
      <c r="I252" s="30"/>
      <c r="J252" s="192" t="s">
        <v>396</v>
      </c>
      <c r="K252" s="192"/>
      <c r="L252" s="192"/>
      <c r="M252" s="192"/>
      <c r="N252" s="192"/>
      <c r="O252" s="192"/>
      <c r="P252" s="192"/>
      <c r="Q252" s="193"/>
      <c r="R252" s="193"/>
      <c r="S252" s="193"/>
      <c r="T252" s="193"/>
      <c r="U252" s="193"/>
      <c r="V252" s="193"/>
      <c r="W252" s="193"/>
      <c r="X252" s="193"/>
      <c r="Y252" s="194"/>
      <c r="Z252" s="103"/>
      <c r="AA252" s="111"/>
    </row>
    <row r="253" spans="1:27" ht="20.100000000000001" customHeight="1" x14ac:dyDescent="0.15">
      <c r="A253" s="82"/>
      <c r="B253" s="82"/>
      <c r="C253" s="98"/>
      <c r="D253" s="207"/>
      <c r="E253" s="208"/>
      <c r="F253" s="209"/>
      <c r="G253" s="191" t="s">
        <v>107</v>
      </c>
      <c r="H253" s="29"/>
      <c r="I253" s="30"/>
      <c r="J253" s="192" t="s">
        <v>397</v>
      </c>
      <c r="K253" s="192"/>
      <c r="L253" s="192"/>
      <c r="M253" s="192"/>
      <c r="N253" s="192"/>
      <c r="O253" s="192"/>
      <c r="P253" s="192"/>
      <c r="Q253" s="193"/>
      <c r="R253" s="193"/>
      <c r="S253" s="193"/>
      <c r="T253" s="193"/>
      <c r="U253" s="193"/>
      <c r="V253" s="193"/>
      <c r="W253" s="193"/>
      <c r="X253" s="193"/>
      <c r="Y253" s="194"/>
      <c r="Z253" s="103"/>
      <c r="AA253" s="111"/>
    </row>
    <row r="254" spans="1:27" ht="20.100000000000001" customHeight="1" x14ac:dyDescent="0.15">
      <c r="A254" s="82"/>
      <c r="B254" s="82"/>
      <c r="C254" s="98"/>
      <c r="D254" s="207"/>
      <c r="E254" s="208"/>
      <c r="F254" s="209"/>
      <c r="G254" s="191" t="s">
        <v>106</v>
      </c>
      <c r="H254" s="29"/>
      <c r="I254" s="30"/>
      <c r="J254" s="192" t="s">
        <v>398</v>
      </c>
      <c r="K254" s="192"/>
      <c r="L254" s="192"/>
      <c r="M254" s="192"/>
      <c r="N254" s="192"/>
      <c r="O254" s="192"/>
      <c r="P254" s="192"/>
      <c r="Q254" s="193"/>
      <c r="R254" s="193"/>
      <c r="S254" s="193"/>
      <c r="T254" s="193"/>
      <c r="U254" s="193"/>
      <c r="V254" s="193"/>
      <c r="W254" s="193"/>
      <c r="X254" s="193"/>
      <c r="Y254" s="194"/>
      <c r="Z254" s="103"/>
      <c r="AA254" s="111"/>
    </row>
    <row r="255" spans="1:27" ht="20.100000000000001" customHeight="1" x14ac:dyDescent="0.15">
      <c r="A255" s="82"/>
      <c r="B255" s="82"/>
      <c r="C255" s="98"/>
      <c r="D255" s="207"/>
      <c r="E255" s="208"/>
      <c r="F255" s="209"/>
      <c r="G255" s="191" t="s">
        <v>105</v>
      </c>
      <c r="H255" s="29"/>
      <c r="I255" s="30"/>
      <c r="J255" s="192" t="s">
        <v>399</v>
      </c>
      <c r="K255" s="192"/>
      <c r="L255" s="192"/>
      <c r="M255" s="192"/>
      <c r="N255" s="192"/>
      <c r="O255" s="192"/>
      <c r="P255" s="192"/>
      <c r="Q255" s="193"/>
      <c r="R255" s="193"/>
      <c r="S255" s="193"/>
      <c r="T255" s="193"/>
      <c r="U255" s="193"/>
      <c r="V255" s="193"/>
      <c r="W255" s="193"/>
      <c r="X255" s="193"/>
      <c r="Y255" s="194"/>
      <c r="Z255" s="103"/>
      <c r="AA255" s="111"/>
    </row>
    <row r="256" spans="1:27" ht="20.100000000000001" customHeight="1" x14ac:dyDescent="0.15">
      <c r="A256" s="82"/>
      <c r="B256" s="82"/>
      <c r="C256" s="98"/>
      <c r="D256" s="207"/>
      <c r="E256" s="208"/>
      <c r="F256" s="209"/>
      <c r="G256" s="191" t="s">
        <v>104</v>
      </c>
      <c r="H256" s="29"/>
      <c r="I256" s="30"/>
      <c r="J256" s="192" t="s">
        <v>400</v>
      </c>
      <c r="K256" s="192"/>
      <c r="L256" s="192"/>
      <c r="M256" s="192"/>
      <c r="N256" s="192"/>
      <c r="O256" s="192"/>
      <c r="P256" s="192"/>
      <c r="Q256" s="193"/>
      <c r="R256" s="193"/>
      <c r="S256" s="193"/>
      <c r="T256" s="193"/>
      <c r="U256" s="193"/>
      <c r="V256" s="193"/>
      <c r="W256" s="193"/>
      <c r="X256" s="193"/>
      <c r="Y256" s="194"/>
      <c r="Z256" s="103"/>
      <c r="AA256" s="111"/>
    </row>
    <row r="257" spans="1:27" ht="20.100000000000001" customHeight="1" x14ac:dyDescent="0.15">
      <c r="A257" s="82"/>
      <c r="B257" s="82"/>
      <c r="C257" s="98"/>
      <c r="D257" s="210"/>
      <c r="E257" s="211"/>
      <c r="F257" s="212"/>
      <c r="G257" s="198" t="s">
        <v>103</v>
      </c>
      <c r="H257" s="34"/>
      <c r="I257" s="36"/>
      <c r="J257" s="199" t="s">
        <v>401</v>
      </c>
      <c r="K257" s="199"/>
      <c r="L257" s="199"/>
      <c r="M257" s="199"/>
      <c r="N257" s="199"/>
      <c r="O257" s="199"/>
      <c r="P257" s="199"/>
      <c r="Q257" s="200"/>
      <c r="R257" s="200"/>
      <c r="S257" s="200"/>
      <c r="T257" s="200"/>
      <c r="U257" s="200"/>
      <c r="V257" s="200"/>
      <c r="W257" s="200"/>
      <c r="X257" s="200"/>
      <c r="Y257" s="201"/>
      <c r="Z257" s="103"/>
      <c r="AA257" s="111"/>
    </row>
    <row r="258" spans="1:27" ht="20.100000000000001" customHeight="1" x14ac:dyDescent="0.15">
      <c r="A258" s="82"/>
      <c r="B258" s="82"/>
      <c r="C258" s="98"/>
      <c r="D258" s="204" t="s">
        <v>559</v>
      </c>
      <c r="E258" s="205"/>
      <c r="F258" s="206"/>
      <c r="G258" s="183" t="s">
        <v>580</v>
      </c>
      <c r="H258" s="32"/>
      <c r="I258" s="37"/>
      <c r="J258" s="184" t="s">
        <v>402</v>
      </c>
      <c r="K258" s="184"/>
      <c r="L258" s="184"/>
      <c r="M258" s="184"/>
      <c r="N258" s="184"/>
      <c r="O258" s="184"/>
      <c r="P258" s="184"/>
      <c r="Q258" s="202"/>
      <c r="R258" s="202"/>
      <c r="S258" s="202"/>
      <c r="T258" s="202"/>
      <c r="U258" s="202"/>
      <c r="V258" s="202"/>
      <c r="W258" s="202"/>
      <c r="X258" s="202"/>
      <c r="Y258" s="203"/>
      <c r="Z258" s="103"/>
      <c r="AA258" s="111"/>
    </row>
    <row r="259" spans="1:27" ht="20.100000000000001" customHeight="1" x14ac:dyDescent="0.15">
      <c r="A259" s="82"/>
      <c r="B259" s="82"/>
      <c r="C259" s="98"/>
      <c r="D259" s="207"/>
      <c r="E259" s="208"/>
      <c r="F259" s="209"/>
      <c r="G259" s="191" t="s">
        <v>125</v>
      </c>
      <c r="H259" s="29"/>
      <c r="I259" s="30"/>
      <c r="J259" s="192" t="s">
        <v>403</v>
      </c>
      <c r="K259" s="192"/>
      <c r="L259" s="192"/>
      <c r="M259" s="192"/>
      <c r="N259" s="192"/>
      <c r="O259" s="192"/>
      <c r="P259" s="192"/>
      <c r="Q259" s="193"/>
      <c r="R259" s="193"/>
      <c r="S259" s="193"/>
      <c r="T259" s="193"/>
      <c r="U259" s="193"/>
      <c r="V259" s="193"/>
      <c r="W259" s="193"/>
      <c r="X259" s="193"/>
      <c r="Y259" s="194"/>
      <c r="Z259" s="103"/>
      <c r="AA259" s="111"/>
    </row>
    <row r="260" spans="1:27" ht="20.100000000000001" customHeight="1" x14ac:dyDescent="0.15">
      <c r="A260" s="82"/>
      <c r="B260" s="82"/>
      <c r="C260" s="98"/>
      <c r="D260" s="207"/>
      <c r="E260" s="208"/>
      <c r="F260" s="209"/>
      <c r="G260" s="191" t="s">
        <v>124</v>
      </c>
      <c r="H260" s="29"/>
      <c r="I260" s="30"/>
      <c r="J260" s="192" t="s">
        <v>404</v>
      </c>
      <c r="K260" s="192"/>
      <c r="L260" s="192"/>
      <c r="M260" s="192"/>
      <c r="N260" s="192"/>
      <c r="O260" s="192"/>
      <c r="P260" s="192"/>
      <c r="Q260" s="193"/>
      <c r="R260" s="193"/>
      <c r="S260" s="193"/>
      <c r="T260" s="193"/>
      <c r="U260" s="193"/>
      <c r="V260" s="193"/>
      <c r="W260" s="193"/>
      <c r="X260" s="193"/>
      <c r="Y260" s="194"/>
      <c r="Z260" s="103"/>
      <c r="AA260" s="111"/>
    </row>
    <row r="261" spans="1:27" ht="20.100000000000001" customHeight="1" x14ac:dyDescent="0.15">
      <c r="A261" s="82"/>
      <c r="B261" s="82"/>
      <c r="C261" s="98"/>
      <c r="D261" s="207"/>
      <c r="E261" s="208"/>
      <c r="F261" s="209"/>
      <c r="G261" s="191" t="s">
        <v>123</v>
      </c>
      <c r="H261" s="29"/>
      <c r="I261" s="30"/>
      <c r="J261" s="192" t="s">
        <v>405</v>
      </c>
      <c r="K261" s="192"/>
      <c r="L261" s="192"/>
      <c r="M261" s="192"/>
      <c r="N261" s="192"/>
      <c r="O261" s="192"/>
      <c r="P261" s="192"/>
      <c r="Q261" s="193"/>
      <c r="R261" s="193"/>
      <c r="S261" s="193"/>
      <c r="T261" s="193"/>
      <c r="U261" s="193"/>
      <c r="V261" s="193"/>
      <c r="W261" s="193"/>
      <c r="X261" s="193"/>
      <c r="Y261" s="194"/>
      <c r="Z261" s="103"/>
      <c r="AA261" s="111"/>
    </row>
    <row r="262" spans="1:27" ht="20.100000000000001" customHeight="1" x14ac:dyDescent="0.15">
      <c r="A262" s="82"/>
      <c r="B262" s="82"/>
      <c r="C262" s="98"/>
      <c r="D262" s="207"/>
      <c r="E262" s="208"/>
      <c r="F262" s="209"/>
      <c r="G262" s="191" t="s">
        <v>122</v>
      </c>
      <c r="H262" s="29"/>
      <c r="I262" s="30"/>
      <c r="J262" s="192" t="s">
        <v>406</v>
      </c>
      <c r="K262" s="192"/>
      <c r="L262" s="192"/>
      <c r="M262" s="192"/>
      <c r="N262" s="192"/>
      <c r="O262" s="192"/>
      <c r="P262" s="192"/>
      <c r="Q262" s="193"/>
      <c r="R262" s="193"/>
      <c r="S262" s="193"/>
      <c r="T262" s="193"/>
      <c r="U262" s="193"/>
      <c r="V262" s="193"/>
      <c r="W262" s="193"/>
      <c r="X262" s="193"/>
      <c r="Y262" s="194"/>
      <c r="Z262" s="103"/>
      <c r="AA262" s="111"/>
    </row>
    <row r="263" spans="1:27" ht="20.100000000000001" customHeight="1" x14ac:dyDescent="0.15">
      <c r="A263" s="82"/>
      <c r="B263" s="82"/>
      <c r="C263" s="98"/>
      <c r="D263" s="207"/>
      <c r="E263" s="208"/>
      <c r="F263" s="209"/>
      <c r="G263" s="191" t="s">
        <v>121</v>
      </c>
      <c r="H263" s="29"/>
      <c r="I263" s="30"/>
      <c r="J263" s="192" t="s">
        <v>407</v>
      </c>
      <c r="K263" s="192"/>
      <c r="L263" s="192"/>
      <c r="M263" s="192"/>
      <c r="N263" s="192"/>
      <c r="O263" s="192"/>
      <c r="P263" s="192"/>
      <c r="Q263" s="193"/>
      <c r="R263" s="193"/>
      <c r="S263" s="193"/>
      <c r="T263" s="193"/>
      <c r="U263" s="193"/>
      <c r="V263" s="193"/>
      <c r="W263" s="193"/>
      <c r="X263" s="193"/>
      <c r="Y263" s="194"/>
      <c r="Z263" s="103"/>
      <c r="AA263" s="111"/>
    </row>
    <row r="264" spans="1:27" ht="20.100000000000001" customHeight="1" x14ac:dyDescent="0.15">
      <c r="A264" s="82"/>
      <c r="B264" s="82"/>
      <c r="C264" s="98"/>
      <c r="D264" s="207"/>
      <c r="E264" s="208"/>
      <c r="F264" s="209"/>
      <c r="G264" s="191" t="s">
        <v>120</v>
      </c>
      <c r="H264" s="29"/>
      <c r="I264" s="30"/>
      <c r="J264" s="192" t="s">
        <v>408</v>
      </c>
      <c r="K264" s="192"/>
      <c r="L264" s="192"/>
      <c r="M264" s="192"/>
      <c r="N264" s="192"/>
      <c r="O264" s="192"/>
      <c r="P264" s="192"/>
      <c r="Q264" s="193"/>
      <c r="R264" s="193"/>
      <c r="S264" s="193"/>
      <c r="T264" s="193"/>
      <c r="U264" s="193"/>
      <c r="V264" s="193"/>
      <c r="W264" s="193"/>
      <c r="X264" s="193"/>
      <c r="Y264" s="194"/>
      <c r="Z264" s="103"/>
      <c r="AA264" s="111"/>
    </row>
    <row r="265" spans="1:27" ht="20.100000000000001" customHeight="1" x14ac:dyDescent="0.15">
      <c r="A265" s="82"/>
      <c r="B265" s="82"/>
      <c r="C265" s="98"/>
      <c r="D265" s="207"/>
      <c r="E265" s="208"/>
      <c r="F265" s="209"/>
      <c r="G265" s="191" t="s">
        <v>119</v>
      </c>
      <c r="H265" s="29"/>
      <c r="I265" s="30"/>
      <c r="J265" s="192" t="s">
        <v>409</v>
      </c>
      <c r="K265" s="192"/>
      <c r="L265" s="192"/>
      <c r="M265" s="192"/>
      <c r="N265" s="192"/>
      <c r="O265" s="192"/>
      <c r="P265" s="192"/>
      <c r="Q265" s="193"/>
      <c r="R265" s="193"/>
      <c r="S265" s="193"/>
      <c r="T265" s="193"/>
      <c r="U265" s="193"/>
      <c r="V265" s="193"/>
      <c r="W265" s="193"/>
      <c r="X265" s="193"/>
      <c r="Y265" s="194"/>
      <c r="Z265" s="103"/>
      <c r="AA265" s="111"/>
    </row>
    <row r="266" spans="1:27" ht="20.100000000000001" customHeight="1" x14ac:dyDescent="0.15">
      <c r="A266" s="82"/>
      <c r="B266" s="82"/>
      <c r="C266" s="98"/>
      <c r="D266" s="207"/>
      <c r="E266" s="208"/>
      <c r="F266" s="209"/>
      <c r="G266" s="191" t="s">
        <v>118</v>
      </c>
      <c r="H266" s="29"/>
      <c r="I266" s="30"/>
      <c r="J266" s="192" t="s">
        <v>410</v>
      </c>
      <c r="K266" s="192"/>
      <c r="L266" s="192"/>
      <c r="M266" s="192"/>
      <c r="N266" s="192"/>
      <c r="O266" s="192"/>
      <c r="P266" s="192"/>
      <c r="Q266" s="193"/>
      <c r="R266" s="193"/>
      <c r="S266" s="193"/>
      <c r="T266" s="193"/>
      <c r="U266" s="193"/>
      <c r="V266" s="193"/>
      <c r="W266" s="193"/>
      <c r="X266" s="193"/>
      <c r="Y266" s="194"/>
      <c r="Z266" s="103"/>
      <c r="AA266" s="111"/>
    </row>
    <row r="267" spans="1:27" ht="20.100000000000001" customHeight="1" x14ac:dyDescent="0.15">
      <c r="A267" s="82"/>
      <c r="B267" s="82"/>
      <c r="C267" s="98"/>
      <c r="D267" s="210"/>
      <c r="E267" s="211"/>
      <c r="F267" s="212"/>
      <c r="G267" s="198" t="s">
        <v>117</v>
      </c>
      <c r="H267" s="34"/>
      <c r="I267" s="36"/>
      <c r="J267" s="199" t="s">
        <v>411</v>
      </c>
      <c r="K267" s="199"/>
      <c r="L267" s="199"/>
      <c r="M267" s="199"/>
      <c r="N267" s="199"/>
      <c r="O267" s="199"/>
      <c r="P267" s="199"/>
      <c r="Q267" s="200"/>
      <c r="R267" s="200"/>
      <c r="S267" s="200"/>
      <c r="T267" s="200"/>
      <c r="U267" s="200"/>
      <c r="V267" s="200"/>
      <c r="W267" s="200"/>
      <c r="X267" s="200"/>
      <c r="Y267" s="201"/>
      <c r="Z267" s="103"/>
      <c r="AA267" s="111"/>
    </row>
    <row r="268" spans="1:27" ht="20.100000000000001" customHeight="1" x14ac:dyDescent="0.15">
      <c r="A268" s="82"/>
      <c r="B268" s="82"/>
      <c r="C268" s="98"/>
      <c r="D268" s="204" t="s">
        <v>560</v>
      </c>
      <c r="E268" s="205"/>
      <c r="F268" s="206"/>
      <c r="G268" s="183" t="s">
        <v>581</v>
      </c>
      <c r="H268" s="32"/>
      <c r="I268" s="37"/>
      <c r="J268" s="184" t="s">
        <v>412</v>
      </c>
      <c r="K268" s="184"/>
      <c r="L268" s="184"/>
      <c r="M268" s="184"/>
      <c r="N268" s="184"/>
      <c r="O268" s="184"/>
      <c r="P268" s="184"/>
      <c r="Q268" s="202"/>
      <c r="R268" s="202"/>
      <c r="S268" s="202"/>
      <c r="T268" s="202"/>
      <c r="U268" s="202"/>
      <c r="V268" s="202"/>
      <c r="W268" s="202"/>
      <c r="X268" s="202"/>
      <c r="Y268" s="203"/>
      <c r="Z268" s="103"/>
      <c r="AA268" s="111"/>
    </row>
    <row r="269" spans="1:27" ht="20.100000000000001" customHeight="1" x14ac:dyDescent="0.15">
      <c r="A269" s="82"/>
      <c r="B269" s="82"/>
      <c r="C269" s="98"/>
      <c r="D269" s="207"/>
      <c r="E269" s="208"/>
      <c r="F269" s="209"/>
      <c r="G269" s="191" t="s">
        <v>131</v>
      </c>
      <c r="H269" s="29"/>
      <c r="I269" s="30"/>
      <c r="J269" s="192" t="s">
        <v>413</v>
      </c>
      <c r="K269" s="192"/>
      <c r="L269" s="192"/>
      <c r="M269" s="192"/>
      <c r="N269" s="192"/>
      <c r="O269" s="192"/>
      <c r="P269" s="192"/>
      <c r="Q269" s="193"/>
      <c r="R269" s="193"/>
      <c r="S269" s="193"/>
      <c r="T269" s="193"/>
      <c r="U269" s="193"/>
      <c r="V269" s="193"/>
      <c r="W269" s="193"/>
      <c r="X269" s="193"/>
      <c r="Y269" s="194"/>
      <c r="Z269" s="103"/>
      <c r="AA269" s="111"/>
    </row>
    <row r="270" spans="1:27" ht="20.100000000000001" customHeight="1" x14ac:dyDescent="0.15">
      <c r="A270" s="82"/>
      <c r="B270" s="82"/>
      <c r="C270" s="98"/>
      <c r="D270" s="207"/>
      <c r="E270" s="208"/>
      <c r="F270" s="209"/>
      <c r="G270" s="191" t="s">
        <v>130</v>
      </c>
      <c r="H270" s="29"/>
      <c r="I270" s="30"/>
      <c r="J270" s="192" t="s">
        <v>414</v>
      </c>
      <c r="K270" s="192"/>
      <c r="L270" s="192"/>
      <c r="M270" s="192"/>
      <c r="N270" s="192"/>
      <c r="O270" s="192"/>
      <c r="P270" s="192"/>
      <c r="Q270" s="193"/>
      <c r="R270" s="193"/>
      <c r="S270" s="193"/>
      <c r="T270" s="193"/>
      <c r="U270" s="193"/>
      <c r="V270" s="193"/>
      <c r="W270" s="193"/>
      <c r="X270" s="193"/>
      <c r="Y270" s="194"/>
      <c r="Z270" s="103"/>
      <c r="AA270" s="111"/>
    </row>
    <row r="271" spans="1:27" ht="20.100000000000001" customHeight="1" x14ac:dyDescent="0.15">
      <c r="A271" s="82"/>
      <c r="B271" s="82"/>
      <c r="C271" s="98"/>
      <c r="D271" s="207"/>
      <c r="E271" s="208"/>
      <c r="F271" s="209"/>
      <c r="G271" s="191" t="s">
        <v>760</v>
      </c>
      <c r="H271" s="29"/>
      <c r="I271" s="30"/>
      <c r="J271" s="192" t="s">
        <v>415</v>
      </c>
      <c r="K271" s="192"/>
      <c r="L271" s="192"/>
      <c r="M271" s="192"/>
      <c r="N271" s="192"/>
      <c r="O271" s="192"/>
      <c r="P271" s="192"/>
      <c r="Q271" s="193"/>
      <c r="R271" s="193"/>
      <c r="S271" s="193"/>
      <c r="T271" s="193"/>
      <c r="U271" s="193"/>
      <c r="V271" s="193"/>
      <c r="W271" s="193"/>
      <c r="X271" s="193"/>
      <c r="Y271" s="194"/>
      <c r="Z271" s="103"/>
      <c r="AA271" s="111"/>
    </row>
    <row r="272" spans="1:27" ht="20.100000000000001" customHeight="1" x14ac:dyDescent="0.15">
      <c r="A272" s="82"/>
      <c r="B272" s="82"/>
      <c r="C272" s="98"/>
      <c r="D272" s="207"/>
      <c r="E272" s="208"/>
      <c r="F272" s="209"/>
      <c r="G272" s="191" t="s">
        <v>129</v>
      </c>
      <c r="H272" s="29"/>
      <c r="I272" s="30"/>
      <c r="J272" s="192" t="s">
        <v>416</v>
      </c>
      <c r="K272" s="192"/>
      <c r="L272" s="192"/>
      <c r="M272" s="192"/>
      <c r="N272" s="192"/>
      <c r="O272" s="192"/>
      <c r="P272" s="192"/>
      <c r="Q272" s="193"/>
      <c r="R272" s="193"/>
      <c r="S272" s="193"/>
      <c r="T272" s="193"/>
      <c r="U272" s="193"/>
      <c r="V272" s="193"/>
      <c r="W272" s="193"/>
      <c r="X272" s="193"/>
      <c r="Y272" s="194"/>
      <c r="Z272" s="103"/>
      <c r="AA272" s="111"/>
    </row>
    <row r="273" spans="1:27" ht="20.100000000000001" customHeight="1" x14ac:dyDescent="0.15">
      <c r="A273" s="82"/>
      <c r="B273" s="82"/>
      <c r="C273" s="98"/>
      <c r="D273" s="207"/>
      <c r="E273" s="208"/>
      <c r="F273" s="209"/>
      <c r="G273" s="191" t="s">
        <v>128</v>
      </c>
      <c r="H273" s="29"/>
      <c r="I273" s="30"/>
      <c r="J273" s="192" t="s">
        <v>417</v>
      </c>
      <c r="K273" s="192"/>
      <c r="L273" s="192"/>
      <c r="M273" s="192"/>
      <c r="N273" s="192"/>
      <c r="O273" s="192"/>
      <c r="P273" s="192"/>
      <c r="Q273" s="193"/>
      <c r="R273" s="193"/>
      <c r="S273" s="193"/>
      <c r="T273" s="193"/>
      <c r="U273" s="193"/>
      <c r="V273" s="193"/>
      <c r="W273" s="193"/>
      <c r="X273" s="193"/>
      <c r="Y273" s="194"/>
      <c r="Z273" s="103"/>
      <c r="AA273" s="111"/>
    </row>
    <row r="274" spans="1:27" ht="20.100000000000001" customHeight="1" x14ac:dyDescent="0.15">
      <c r="A274" s="82"/>
      <c r="B274" s="82"/>
      <c r="C274" s="98"/>
      <c r="D274" s="207"/>
      <c r="E274" s="208"/>
      <c r="F274" s="209"/>
      <c r="G274" s="191" t="s">
        <v>127</v>
      </c>
      <c r="H274" s="29"/>
      <c r="I274" s="30"/>
      <c r="J274" s="192" t="s">
        <v>418</v>
      </c>
      <c r="K274" s="192"/>
      <c r="L274" s="192"/>
      <c r="M274" s="192"/>
      <c r="N274" s="192"/>
      <c r="O274" s="192"/>
      <c r="P274" s="192"/>
      <c r="Q274" s="193"/>
      <c r="R274" s="193"/>
      <c r="S274" s="193"/>
      <c r="T274" s="193"/>
      <c r="U274" s="193"/>
      <c r="V274" s="193"/>
      <c r="W274" s="193"/>
      <c r="X274" s="193"/>
      <c r="Y274" s="194"/>
      <c r="Z274" s="103"/>
      <c r="AA274" s="111"/>
    </row>
    <row r="275" spans="1:27" ht="20.100000000000001" customHeight="1" x14ac:dyDescent="0.15">
      <c r="A275" s="82"/>
      <c r="B275" s="82"/>
      <c r="C275" s="98"/>
      <c r="D275" s="210"/>
      <c r="E275" s="211"/>
      <c r="F275" s="212"/>
      <c r="G275" s="198" t="s">
        <v>126</v>
      </c>
      <c r="H275" s="34"/>
      <c r="I275" s="36"/>
      <c r="J275" s="199" t="s">
        <v>419</v>
      </c>
      <c r="K275" s="199"/>
      <c r="L275" s="199"/>
      <c r="M275" s="199"/>
      <c r="N275" s="199"/>
      <c r="O275" s="199"/>
      <c r="P275" s="199"/>
      <c r="Q275" s="200"/>
      <c r="R275" s="200"/>
      <c r="S275" s="200"/>
      <c r="T275" s="200"/>
      <c r="U275" s="200"/>
      <c r="V275" s="200"/>
      <c r="W275" s="200"/>
      <c r="X275" s="200"/>
      <c r="Y275" s="201"/>
      <c r="Z275" s="103"/>
      <c r="AA275" s="111"/>
    </row>
    <row r="276" spans="1:27" ht="20.100000000000001" customHeight="1" x14ac:dyDescent="0.15">
      <c r="A276" s="82"/>
      <c r="B276" s="82"/>
      <c r="C276" s="98"/>
      <c r="D276" s="204" t="s">
        <v>561</v>
      </c>
      <c r="E276" s="205"/>
      <c r="F276" s="206"/>
      <c r="G276" s="183" t="s">
        <v>582</v>
      </c>
      <c r="H276" s="32"/>
      <c r="I276" s="37"/>
      <c r="J276" s="184" t="s">
        <v>420</v>
      </c>
      <c r="K276" s="184"/>
      <c r="L276" s="184"/>
      <c r="M276" s="184"/>
      <c r="N276" s="184"/>
      <c r="O276" s="184"/>
      <c r="P276" s="184"/>
      <c r="Q276" s="202"/>
      <c r="R276" s="202"/>
      <c r="S276" s="202"/>
      <c r="T276" s="202"/>
      <c r="U276" s="202"/>
      <c r="V276" s="202"/>
      <c r="W276" s="202"/>
      <c r="X276" s="202"/>
      <c r="Y276" s="203"/>
      <c r="Z276" s="103"/>
      <c r="AA276" s="111"/>
    </row>
    <row r="277" spans="1:27" ht="20.100000000000001" customHeight="1" x14ac:dyDescent="0.15">
      <c r="A277" s="82"/>
      <c r="B277" s="82"/>
      <c r="C277" s="98"/>
      <c r="D277" s="207"/>
      <c r="E277" s="208"/>
      <c r="F277" s="209"/>
      <c r="G277" s="191" t="s">
        <v>136</v>
      </c>
      <c r="H277" s="29"/>
      <c r="I277" s="30"/>
      <c r="J277" s="192" t="s">
        <v>421</v>
      </c>
      <c r="K277" s="192"/>
      <c r="L277" s="192"/>
      <c r="M277" s="192"/>
      <c r="N277" s="192"/>
      <c r="O277" s="192"/>
      <c r="P277" s="192"/>
      <c r="Q277" s="193"/>
      <c r="R277" s="193"/>
      <c r="S277" s="193"/>
      <c r="T277" s="193"/>
      <c r="U277" s="193"/>
      <c r="V277" s="193"/>
      <c r="W277" s="193"/>
      <c r="X277" s="193"/>
      <c r="Y277" s="194"/>
      <c r="Z277" s="103"/>
      <c r="AA277" s="111"/>
    </row>
    <row r="278" spans="1:27" ht="20.100000000000001" customHeight="1" x14ac:dyDescent="0.15">
      <c r="A278" s="82"/>
      <c r="B278" s="82"/>
      <c r="C278" s="98"/>
      <c r="D278" s="207"/>
      <c r="E278" s="208"/>
      <c r="F278" s="209"/>
      <c r="G278" s="191" t="s">
        <v>135</v>
      </c>
      <c r="H278" s="29"/>
      <c r="I278" s="30"/>
      <c r="J278" s="192" t="s">
        <v>422</v>
      </c>
      <c r="K278" s="192"/>
      <c r="L278" s="192"/>
      <c r="M278" s="192"/>
      <c r="N278" s="192"/>
      <c r="O278" s="192"/>
      <c r="P278" s="192"/>
      <c r="Q278" s="193"/>
      <c r="R278" s="193"/>
      <c r="S278" s="193"/>
      <c r="T278" s="193"/>
      <c r="U278" s="193"/>
      <c r="V278" s="193"/>
      <c r="W278" s="193"/>
      <c r="X278" s="193"/>
      <c r="Y278" s="194"/>
      <c r="Z278" s="103"/>
      <c r="AA278" s="111"/>
    </row>
    <row r="279" spans="1:27" ht="20.100000000000001" customHeight="1" x14ac:dyDescent="0.15">
      <c r="A279" s="82"/>
      <c r="B279" s="82"/>
      <c r="C279" s="98"/>
      <c r="D279" s="207"/>
      <c r="E279" s="208"/>
      <c r="F279" s="209"/>
      <c r="G279" s="191" t="s">
        <v>134</v>
      </c>
      <c r="H279" s="29"/>
      <c r="I279" s="30"/>
      <c r="J279" s="192" t="s">
        <v>823</v>
      </c>
      <c r="K279" s="192"/>
      <c r="L279" s="192"/>
      <c r="M279" s="192"/>
      <c r="N279" s="192"/>
      <c r="O279" s="192"/>
      <c r="P279" s="192"/>
      <c r="Q279" s="193"/>
      <c r="R279" s="193"/>
      <c r="S279" s="193"/>
      <c r="T279" s="193"/>
      <c r="U279" s="193"/>
      <c r="V279" s="193"/>
      <c r="W279" s="193"/>
      <c r="X279" s="193"/>
      <c r="Y279" s="194"/>
      <c r="Z279" s="104"/>
      <c r="AA279" s="103"/>
    </row>
    <row r="280" spans="1:27" ht="20.100000000000001" customHeight="1" x14ac:dyDescent="0.15">
      <c r="A280" s="82"/>
      <c r="B280" s="82"/>
      <c r="C280" s="98"/>
      <c r="D280" s="207"/>
      <c r="E280" s="208"/>
      <c r="F280" s="209"/>
      <c r="G280" s="191" t="s">
        <v>824</v>
      </c>
      <c r="H280" s="29"/>
      <c r="I280" s="30"/>
      <c r="J280" s="192" t="s">
        <v>827</v>
      </c>
      <c r="K280" s="192"/>
      <c r="L280" s="192"/>
      <c r="M280" s="192"/>
      <c r="N280" s="192"/>
      <c r="O280" s="192"/>
      <c r="P280" s="192"/>
      <c r="Q280" s="193"/>
      <c r="R280" s="193"/>
      <c r="S280" s="193"/>
      <c r="T280" s="193"/>
      <c r="U280" s="193"/>
      <c r="V280" s="193"/>
      <c r="W280" s="193"/>
      <c r="X280" s="193"/>
      <c r="Y280" s="194"/>
      <c r="Z280" s="104"/>
      <c r="AA280" s="103"/>
    </row>
    <row r="281" spans="1:27" ht="20.100000000000001" customHeight="1" x14ac:dyDescent="0.15">
      <c r="A281" s="82"/>
      <c r="B281" s="82"/>
      <c r="C281" s="98"/>
      <c r="D281" s="207"/>
      <c r="E281" s="208"/>
      <c r="F281" s="209"/>
      <c r="G281" s="191" t="s">
        <v>825</v>
      </c>
      <c r="H281" s="29"/>
      <c r="I281" s="30"/>
      <c r="J281" s="192" t="s">
        <v>828</v>
      </c>
      <c r="K281" s="192"/>
      <c r="L281" s="192"/>
      <c r="M281" s="192"/>
      <c r="N281" s="192"/>
      <c r="O281" s="192"/>
      <c r="P281" s="192"/>
      <c r="Q281" s="193"/>
      <c r="R281" s="193"/>
      <c r="S281" s="193"/>
      <c r="T281" s="193"/>
      <c r="U281" s="193"/>
      <c r="V281" s="193"/>
      <c r="W281" s="193"/>
      <c r="X281" s="193"/>
      <c r="Y281" s="194"/>
      <c r="Z281" s="104"/>
      <c r="AA281" s="103"/>
    </row>
    <row r="282" spans="1:27" ht="20.100000000000001" customHeight="1" x14ac:dyDescent="0.15">
      <c r="A282" s="82"/>
      <c r="B282" s="82"/>
      <c r="C282" s="98"/>
      <c r="D282" s="207"/>
      <c r="E282" s="208"/>
      <c r="F282" s="209"/>
      <c r="G282" s="191" t="s">
        <v>826</v>
      </c>
      <c r="H282" s="29"/>
      <c r="I282" s="30"/>
      <c r="J282" s="192" t="s">
        <v>829</v>
      </c>
      <c r="K282" s="192"/>
      <c r="L282" s="192"/>
      <c r="M282" s="192"/>
      <c r="N282" s="192"/>
      <c r="O282" s="192"/>
      <c r="P282" s="192"/>
      <c r="Q282" s="193"/>
      <c r="R282" s="193"/>
      <c r="S282" s="193"/>
      <c r="T282" s="193"/>
      <c r="U282" s="193"/>
      <c r="V282" s="193"/>
      <c r="W282" s="193"/>
      <c r="X282" s="193"/>
      <c r="Y282" s="194"/>
      <c r="Z282" s="104"/>
      <c r="AA282" s="103"/>
    </row>
    <row r="283" spans="1:27" ht="20.100000000000001" customHeight="1" x14ac:dyDescent="0.15">
      <c r="A283" s="82"/>
      <c r="B283" s="82"/>
      <c r="C283" s="98"/>
      <c r="D283" s="207"/>
      <c r="E283" s="208"/>
      <c r="F283" s="209"/>
      <c r="G283" s="191" t="s">
        <v>133</v>
      </c>
      <c r="H283" s="29"/>
      <c r="I283" s="30"/>
      <c r="J283" s="192" t="s">
        <v>423</v>
      </c>
      <c r="K283" s="192"/>
      <c r="L283" s="192"/>
      <c r="M283" s="192"/>
      <c r="N283" s="192"/>
      <c r="O283" s="192"/>
      <c r="P283" s="192"/>
      <c r="Q283" s="193"/>
      <c r="R283" s="193"/>
      <c r="S283" s="193"/>
      <c r="T283" s="193"/>
      <c r="U283" s="193"/>
      <c r="V283" s="193"/>
      <c r="W283" s="193"/>
      <c r="X283" s="193"/>
      <c r="Y283" s="194"/>
      <c r="Z283" s="104"/>
      <c r="AA283" s="103"/>
    </row>
    <row r="284" spans="1:27" ht="20.100000000000001" customHeight="1" x14ac:dyDescent="0.15">
      <c r="A284" s="82"/>
      <c r="B284" s="82"/>
      <c r="C284" s="98"/>
      <c r="D284" s="210"/>
      <c r="E284" s="211"/>
      <c r="F284" s="212"/>
      <c r="G284" s="198" t="s">
        <v>132</v>
      </c>
      <c r="H284" s="34"/>
      <c r="I284" s="36"/>
      <c r="J284" s="199" t="s">
        <v>424</v>
      </c>
      <c r="K284" s="199"/>
      <c r="L284" s="199"/>
      <c r="M284" s="199"/>
      <c r="N284" s="199"/>
      <c r="O284" s="199"/>
      <c r="P284" s="199"/>
      <c r="Q284" s="200"/>
      <c r="R284" s="200"/>
      <c r="S284" s="200"/>
      <c r="T284" s="200"/>
      <c r="U284" s="200"/>
      <c r="V284" s="200"/>
      <c r="W284" s="200"/>
      <c r="X284" s="200"/>
      <c r="Y284" s="201"/>
      <c r="Z284" s="104"/>
      <c r="AA284" s="103"/>
    </row>
    <row r="285" spans="1:27" ht="20.100000000000001" customHeight="1" x14ac:dyDescent="0.15">
      <c r="A285" s="82"/>
      <c r="B285" s="82"/>
      <c r="C285" s="98"/>
      <c r="D285" s="204" t="s">
        <v>562</v>
      </c>
      <c r="E285" s="205"/>
      <c r="F285" s="206"/>
      <c r="G285" s="183" t="s">
        <v>583</v>
      </c>
      <c r="H285" s="32"/>
      <c r="I285" s="37"/>
      <c r="J285" s="184" t="s">
        <v>830</v>
      </c>
      <c r="K285" s="184"/>
      <c r="L285" s="184"/>
      <c r="M285" s="184"/>
      <c r="N285" s="184"/>
      <c r="O285" s="184"/>
      <c r="P285" s="184"/>
      <c r="Q285" s="202"/>
      <c r="R285" s="202"/>
      <c r="S285" s="202"/>
      <c r="T285" s="202"/>
      <c r="U285" s="202"/>
      <c r="V285" s="202"/>
      <c r="W285" s="202"/>
      <c r="X285" s="202"/>
      <c r="Y285" s="203"/>
      <c r="Z285" s="104"/>
      <c r="AA285" s="103"/>
    </row>
    <row r="286" spans="1:27" ht="20.100000000000001" customHeight="1" x14ac:dyDescent="0.15">
      <c r="A286" s="82"/>
      <c r="B286" s="82"/>
      <c r="C286" s="98"/>
      <c r="D286" s="207"/>
      <c r="E286" s="208"/>
      <c r="F286" s="209"/>
      <c r="G286" s="191" t="s">
        <v>139</v>
      </c>
      <c r="H286" s="29"/>
      <c r="I286" s="30"/>
      <c r="J286" s="192" t="s">
        <v>831</v>
      </c>
      <c r="K286" s="192"/>
      <c r="L286" s="192"/>
      <c r="M286" s="192"/>
      <c r="N286" s="192"/>
      <c r="O286" s="192"/>
      <c r="P286" s="192"/>
      <c r="Q286" s="193"/>
      <c r="R286" s="193"/>
      <c r="S286" s="193"/>
      <c r="T286" s="193"/>
      <c r="U286" s="193"/>
      <c r="V286" s="193"/>
      <c r="W286" s="193"/>
      <c r="X286" s="193"/>
      <c r="Y286" s="194"/>
      <c r="Z286" s="104"/>
      <c r="AA286" s="103"/>
    </row>
    <row r="287" spans="1:27" ht="20.100000000000001" customHeight="1" x14ac:dyDescent="0.15">
      <c r="A287" s="82"/>
      <c r="B287" s="82"/>
      <c r="C287" s="98"/>
      <c r="D287" s="207"/>
      <c r="E287" s="208"/>
      <c r="F287" s="209"/>
      <c r="G287" s="191" t="s">
        <v>832</v>
      </c>
      <c r="H287" s="29"/>
      <c r="I287" s="30"/>
      <c r="J287" s="213" t="s">
        <v>833</v>
      </c>
      <c r="K287" s="214"/>
      <c r="L287" s="214"/>
      <c r="M287" s="214"/>
      <c r="N287" s="214"/>
      <c r="O287" s="214"/>
      <c r="P287" s="215"/>
      <c r="Q287" s="193"/>
      <c r="R287" s="193"/>
      <c r="S287" s="193"/>
      <c r="T287" s="193"/>
      <c r="U287" s="193"/>
      <c r="V287" s="193"/>
      <c r="W287" s="193"/>
      <c r="X287" s="193"/>
      <c r="Y287" s="194"/>
      <c r="Z287" s="104"/>
      <c r="AA287" s="103"/>
    </row>
    <row r="288" spans="1:27" ht="20.100000000000001" customHeight="1" x14ac:dyDescent="0.15">
      <c r="A288" s="82"/>
      <c r="B288" s="82"/>
      <c r="C288" s="98"/>
      <c r="D288" s="207"/>
      <c r="E288" s="208"/>
      <c r="F288" s="209"/>
      <c r="G288" s="191" t="s">
        <v>138</v>
      </c>
      <c r="H288" s="29"/>
      <c r="I288" s="30"/>
      <c r="J288" s="192" t="s">
        <v>425</v>
      </c>
      <c r="K288" s="192"/>
      <c r="L288" s="192"/>
      <c r="M288" s="192"/>
      <c r="N288" s="192"/>
      <c r="O288" s="192"/>
      <c r="P288" s="192"/>
      <c r="Q288" s="193"/>
      <c r="R288" s="193"/>
      <c r="S288" s="193"/>
      <c r="T288" s="193"/>
      <c r="U288" s="193"/>
      <c r="V288" s="193"/>
      <c r="W288" s="193"/>
      <c r="X288" s="193"/>
      <c r="Y288" s="194"/>
      <c r="Z288" s="104"/>
      <c r="AA288" s="103"/>
    </row>
    <row r="289" spans="1:27" ht="20.100000000000001" customHeight="1" x14ac:dyDescent="0.15">
      <c r="A289" s="82"/>
      <c r="B289" s="82"/>
      <c r="C289" s="98"/>
      <c r="D289" s="210"/>
      <c r="E289" s="211"/>
      <c r="F289" s="212"/>
      <c r="G289" s="198" t="s">
        <v>137</v>
      </c>
      <c r="H289" s="34"/>
      <c r="I289" s="36"/>
      <c r="J289" s="199" t="s">
        <v>426</v>
      </c>
      <c r="K289" s="199"/>
      <c r="L289" s="199"/>
      <c r="M289" s="199"/>
      <c r="N289" s="199"/>
      <c r="O289" s="199"/>
      <c r="P289" s="199"/>
      <c r="Q289" s="200"/>
      <c r="R289" s="200"/>
      <c r="S289" s="200"/>
      <c r="T289" s="200"/>
      <c r="U289" s="200"/>
      <c r="V289" s="200"/>
      <c r="W289" s="200"/>
      <c r="X289" s="200"/>
      <c r="Y289" s="201"/>
      <c r="Z289" s="104"/>
      <c r="AA289" s="103"/>
    </row>
    <row r="290" spans="1:27" ht="20.100000000000001" customHeight="1" x14ac:dyDescent="0.15">
      <c r="A290" s="82"/>
      <c r="B290" s="82"/>
      <c r="C290" s="98"/>
      <c r="D290" s="204" t="s">
        <v>563</v>
      </c>
      <c r="E290" s="205"/>
      <c r="F290" s="206"/>
      <c r="G290" s="183" t="s">
        <v>584</v>
      </c>
      <c r="H290" s="32"/>
      <c r="I290" s="37"/>
      <c r="J290" s="184" t="s">
        <v>427</v>
      </c>
      <c r="K290" s="184"/>
      <c r="L290" s="184"/>
      <c r="M290" s="184"/>
      <c r="N290" s="184"/>
      <c r="O290" s="184"/>
      <c r="P290" s="184"/>
      <c r="Q290" s="202"/>
      <c r="R290" s="202"/>
      <c r="S290" s="202"/>
      <c r="T290" s="202"/>
      <c r="U290" s="202"/>
      <c r="V290" s="202"/>
      <c r="W290" s="202"/>
      <c r="X290" s="202"/>
      <c r="Y290" s="203"/>
      <c r="Z290" s="104"/>
      <c r="AA290" s="103"/>
    </row>
    <row r="291" spans="1:27" ht="20.100000000000001" customHeight="1" x14ac:dyDescent="0.15">
      <c r="A291" s="82"/>
      <c r="B291" s="82"/>
      <c r="C291" s="98"/>
      <c r="D291" s="207"/>
      <c r="E291" s="208"/>
      <c r="F291" s="209"/>
      <c r="G291" s="191" t="s">
        <v>150</v>
      </c>
      <c r="H291" s="29"/>
      <c r="I291" s="30"/>
      <c r="J291" s="192" t="s">
        <v>428</v>
      </c>
      <c r="K291" s="192"/>
      <c r="L291" s="192"/>
      <c r="M291" s="192"/>
      <c r="N291" s="192"/>
      <c r="O291" s="192"/>
      <c r="P291" s="192"/>
      <c r="Q291" s="193"/>
      <c r="R291" s="193"/>
      <c r="S291" s="193"/>
      <c r="T291" s="193"/>
      <c r="U291" s="193"/>
      <c r="V291" s="193"/>
      <c r="W291" s="193"/>
      <c r="X291" s="193"/>
      <c r="Y291" s="194"/>
      <c r="Z291" s="104"/>
      <c r="AA291" s="103"/>
    </row>
    <row r="292" spans="1:27" ht="20.100000000000001" customHeight="1" x14ac:dyDescent="0.15">
      <c r="A292" s="82"/>
      <c r="B292" s="82"/>
      <c r="C292" s="98"/>
      <c r="D292" s="207"/>
      <c r="E292" s="208"/>
      <c r="F292" s="209"/>
      <c r="G292" s="191" t="s">
        <v>149</v>
      </c>
      <c r="H292" s="29"/>
      <c r="I292" s="30"/>
      <c r="J292" s="192" t="s">
        <v>429</v>
      </c>
      <c r="K292" s="192"/>
      <c r="L292" s="192"/>
      <c r="M292" s="192"/>
      <c r="N292" s="192"/>
      <c r="O292" s="192"/>
      <c r="P292" s="192"/>
      <c r="Q292" s="193"/>
      <c r="R292" s="193"/>
      <c r="S292" s="193"/>
      <c r="T292" s="193"/>
      <c r="U292" s="193"/>
      <c r="V292" s="193"/>
      <c r="W292" s="193"/>
      <c r="X292" s="193"/>
      <c r="Y292" s="194"/>
      <c r="Z292" s="104"/>
      <c r="AA292" s="103"/>
    </row>
    <row r="293" spans="1:27" ht="20.100000000000001" customHeight="1" x14ac:dyDescent="0.15">
      <c r="A293" s="82"/>
      <c r="B293" s="82"/>
      <c r="C293" s="98"/>
      <c r="D293" s="207"/>
      <c r="E293" s="208"/>
      <c r="F293" s="209"/>
      <c r="G293" s="191" t="s">
        <v>585</v>
      </c>
      <c r="H293" s="29"/>
      <c r="I293" s="30"/>
      <c r="J293" s="192" t="s">
        <v>430</v>
      </c>
      <c r="K293" s="192"/>
      <c r="L293" s="192"/>
      <c r="M293" s="192"/>
      <c r="N293" s="192"/>
      <c r="O293" s="192"/>
      <c r="P293" s="192"/>
      <c r="Q293" s="193"/>
      <c r="R293" s="193"/>
      <c r="S293" s="193"/>
      <c r="T293" s="193"/>
      <c r="U293" s="193"/>
      <c r="V293" s="193"/>
      <c r="W293" s="193"/>
      <c r="X293" s="193"/>
      <c r="Y293" s="194"/>
      <c r="Z293" s="104"/>
      <c r="AA293" s="103"/>
    </row>
    <row r="294" spans="1:27" ht="20.100000000000001" customHeight="1" x14ac:dyDescent="0.15">
      <c r="A294" s="82"/>
      <c r="B294" s="82"/>
      <c r="C294" s="98"/>
      <c r="D294" s="207"/>
      <c r="E294" s="208"/>
      <c r="F294" s="209"/>
      <c r="G294" s="191" t="s">
        <v>148</v>
      </c>
      <c r="H294" s="29"/>
      <c r="I294" s="30"/>
      <c r="J294" s="192" t="s">
        <v>431</v>
      </c>
      <c r="K294" s="192"/>
      <c r="L294" s="192"/>
      <c r="M294" s="192"/>
      <c r="N294" s="192"/>
      <c r="O294" s="192"/>
      <c r="P294" s="192"/>
      <c r="Q294" s="193"/>
      <c r="R294" s="193"/>
      <c r="S294" s="193"/>
      <c r="T294" s="193"/>
      <c r="U294" s="193"/>
      <c r="V294" s="193"/>
      <c r="W294" s="193"/>
      <c r="X294" s="193"/>
      <c r="Y294" s="194"/>
      <c r="Z294" s="104"/>
      <c r="AA294" s="103"/>
    </row>
    <row r="295" spans="1:27" ht="20.100000000000001" customHeight="1" x14ac:dyDescent="0.15">
      <c r="A295" s="82"/>
      <c r="B295" s="82"/>
      <c r="C295" s="98"/>
      <c r="D295" s="207"/>
      <c r="E295" s="208"/>
      <c r="F295" s="209"/>
      <c r="G295" s="191" t="s">
        <v>147</v>
      </c>
      <c r="H295" s="29"/>
      <c r="I295" s="30"/>
      <c r="J295" s="192" t="s">
        <v>432</v>
      </c>
      <c r="K295" s="192"/>
      <c r="L295" s="192"/>
      <c r="M295" s="192"/>
      <c r="N295" s="192"/>
      <c r="O295" s="192"/>
      <c r="P295" s="192"/>
      <c r="Q295" s="193"/>
      <c r="R295" s="193"/>
      <c r="S295" s="193"/>
      <c r="T295" s="193"/>
      <c r="U295" s="193"/>
      <c r="V295" s="193"/>
      <c r="W295" s="193"/>
      <c r="X295" s="193"/>
      <c r="Y295" s="194"/>
      <c r="Z295" s="104"/>
      <c r="AA295" s="103"/>
    </row>
    <row r="296" spans="1:27" ht="20.100000000000001" customHeight="1" x14ac:dyDescent="0.15">
      <c r="A296" s="82"/>
      <c r="B296" s="82"/>
      <c r="C296" s="98"/>
      <c r="D296" s="207"/>
      <c r="E296" s="208"/>
      <c r="F296" s="209"/>
      <c r="G296" s="191" t="s">
        <v>146</v>
      </c>
      <c r="H296" s="29"/>
      <c r="I296" s="30"/>
      <c r="J296" s="192" t="s">
        <v>433</v>
      </c>
      <c r="K296" s="192"/>
      <c r="L296" s="192"/>
      <c r="M296" s="192"/>
      <c r="N296" s="192"/>
      <c r="O296" s="192"/>
      <c r="P296" s="192"/>
      <c r="Q296" s="193"/>
      <c r="R296" s="193"/>
      <c r="S296" s="193"/>
      <c r="T296" s="193"/>
      <c r="U296" s="193"/>
      <c r="V296" s="193"/>
      <c r="W296" s="193"/>
      <c r="X296" s="193"/>
      <c r="Y296" s="194"/>
      <c r="Z296" s="104"/>
      <c r="AA296" s="103"/>
    </row>
    <row r="297" spans="1:27" ht="20.100000000000001" customHeight="1" x14ac:dyDescent="0.15">
      <c r="A297" s="82"/>
      <c r="B297" s="82"/>
      <c r="C297" s="98"/>
      <c r="D297" s="207"/>
      <c r="E297" s="208"/>
      <c r="F297" s="209"/>
      <c r="G297" s="191" t="s">
        <v>145</v>
      </c>
      <c r="H297" s="29"/>
      <c r="I297" s="30"/>
      <c r="J297" s="192" t="s">
        <v>434</v>
      </c>
      <c r="K297" s="192"/>
      <c r="L297" s="192"/>
      <c r="M297" s="192"/>
      <c r="N297" s="192"/>
      <c r="O297" s="192"/>
      <c r="P297" s="192"/>
      <c r="Q297" s="193"/>
      <c r="R297" s="193"/>
      <c r="S297" s="193"/>
      <c r="T297" s="193"/>
      <c r="U297" s="193"/>
      <c r="V297" s="193"/>
      <c r="W297" s="193"/>
      <c r="X297" s="193"/>
      <c r="Y297" s="194"/>
      <c r="Z297" s="104"/>
      <c r="AA297" s="103"/>
    </row>
    <row r="298" spans="1:27" ht="20.100000000000001" customHeight="1" x14ac:dyDescent="0.15">
      <c r="A298" s="82"/>
      <c r="B298" s="82"/>
      <c r="C298" s="98"/>
      <c r="D298" s="207"/>
      <c r="E298" s="208"/>
      <c r="F298" s="209"/>
      <c r="G298" s="191" t="s">
        <v>144</v>
      </c>
      <c r="H298" s="29"/>
      <c r="I298" s="30"/>
      <c r="J298" s="192" t="s">
        <v>435</v>
      </c>
      <c r="K298" s="192"/>
      <c r="L298" s="192"/>
      <c r="M298" s="192"/>
      <c r="N298" s="192"/>
      <c r="O298" s="192"/>
      <c r="P298" s="192"/>
      <c r="Q298" s="193"/>
      <c r="R298" s="193"/>
      <c r="S298" s="193"/>
      <c r="T298" s="193"/>
      <c r="U298" s="193"/>
      <c r="V298" s="193"/>
      <c r="W298" s="193"/>
      <c r="X298" s="193"/>
      <c r="Y298" s="194"/>
      <c r="Z298" s="104"/>
      <c r="AA298" s="103"/>
    </row>
    <row r="299" spans="1:27" ht="20.100000000000001" customHeight="1" x14ac:dyDescent="0.15">
      <c r="A299" s="82"/>
      <c r="B299" s="82"/>
      <c r="C299" s="98"/>
      <c r="D299" s="207"/>
      <c r="E299" s="208"/>
      <c r="F299" s="209"/>
      <c r="G299" s="191" t="s">
        <v>143</v>
      </c>
      <c r="H299" s="29"/>
      <c r="I299" s="30"/>
      <c r="J299" s="192" t="s">
        <v>436</v>
      </c>
      <c r="K299" s="192"/>
      <c r="L299" s="192"/>
      <c r="M299" s="192"/>
      <c r="N299" s="192"/>
      <c r="O299" s="192"/>
      <c r="P299" s="192"/>
      <c r="Q299" s="193"/>
      <c r="R299" s="193"/>
      <c r="S299" s="193"/>
      <c r="T299" s="193"/>
      <c r="U299" s="193"/>
      <c r="V299" s="193"/>
      <c r="W299" s="193"/>
      <c r="X299" s="193"/>
      <c r="Y299" s="194"/>
      <c r="Z299" s="104"/>
      <c r="AA299" s="103"/>
    </row>
    <row r="300" spans="1:27" ht="20.100000000000001" customHeight="1" x14ac:dyDescent="0.15">
      <c r="A300" s="82"/>
      <c r="B300" s="82"/>
      <c r="C300" s="98"/>
      <c r="D300" s="207"/>
      <c r="E300" s="208"/>
      <c r="F300" s="209"/>
      <c r="G300" s="191" t="s">
        <v>142</v>
      </c>
      <c r="H300" s="29"/>
      <c r="I300" s="30"/>
      <c r="J300" s="192" t="s">
        <v>437</v>
      </c>
      <c r="K300" s="192"/>
      <c r="L300" s="192"/>
      <c r="M300" s="192"/>
      <c r="N300" s="192"/>
      <c r="O300" s="192"/>
      <c r="P300" s="192"/>
      <c r="Q300" s="193"/>
      <c r="R300" s="193"/>
      <c r="S300" s="193"/>
      <c r="T300" s="193"/>
      <c r="U300" s="193"/>
      <c r="V300" s="193"/>
      <c r="W300" s="193"/>
      <c r="X300" s="193"/>
      <c r="Y300" s="194"/>
      <c r="Z300" s="104"/>
      <c r="AA300" s="103"/>
    </row>
    <row r="301" spans="1:27" ht="20.100000000000001" customHeight="1" x14ac:dyDescent="0.15">
      <c r="A301" s="82"/>
      <c r="B301" s="82"/>
      <c r="C301" s="98"/>
      <c r="D301" s="207"/>
      <c r="E301" s="208"/>
      <c r="F301" s="209"/>
      <c r="G301" s="191" t="s">
        <v>141</v>
      </c>
      <c r="H301" s="29"/>
      <c r="I301" s="30"/>
      <c r="J301" s="192" t="s">
        <v>438</v>
      </c>
      <c r="K301" s="192"/>
      <c r="L301" s="192"/>
      <c r="M301" s="192"/>
      <c r="N301" s="192"/>
      <c r="O301" s="192"/>
      <c r="P301" s="192"/>
      <c r="Q301" s="193"/>
      <c r="R301" s="193"/>
      <c r="S301" s="193"/>
      <c r="T301" s="193"/>
      <c r="U301" s="193"/>
      <c r="V301" s="193"/>
      <c r="W301" s="193"/>
      <c r="X301" s="193"/>
      <c r="Y301" s="194"/>
      <c r="Z301" s="104"/>
      <c r="AA301" s="103"/>
    </row>
    <row r="302" spans="1:27" ht="20.100000000000001" customHeight="1" x14ac:dyDescent="0.15">
      <c r="A302" s="82"/>
      <c r="B302" s="82"/>
      <c r="C302" s="98"/>
      <c r="D302" s="210"/>
      <c r="E302" s="211"/>
      <c r="F302" s="212"/>
      <c r="G302" s="198" t="s">
        <v>140</v>
      </c>
      <c r="H302" s="34"/>
      <c r="I302" s="36"/>
      <c r="J302" s="199" t="s">
        <v>439</v>
      </c>
      <c r="K302" s="199"/>
      <c r="L302" s="199"/>
      <c r="M302" s="199"/>
      <c r="N302" s="199"/>
      <c r="O302" s="199"/>
      <c r="P302" s="199"/>
      <c r="Q302" s="200"/>
      <c r="R302" s="200"/>
      <c r="S302" s="200"/>
      <c r="T302" s="200"/>
      <c r="U302" s="200"/>
      <c r="V302" s="200"/>
      <c r="W302" s="200"/>
      <c r="X302" s="200"/>
      <c r="Y302" s="201"/>
      <c r="Z302" s="104"/>
      <c r="AA302" s="103"/>
    </row>
    <row r="303" spans="1:27" ht="20.100000000000001" customHeight="1" x14ac:dyDescent="0.15">
      <c r="A303" s="82"/>
      <c r="B303" s="82"/>
      <c r="C303" s="98"/>
      <c r="D303" s="204" t="s">
        <v>564</v>
      </c>
      <c r="E303" s="205"/>
      <c r="F303" s="206"/>
      <c r="G303" s="183" t="s">
        <v>586</v>
      </c>
      <c r="H303" s="32"/>
      <c r="I303" s="37"/>
      <c r="J303" s="184" t="s">
        <v>834</v>
      </c>
      <c r="K303" s="184"/>
      <c r="L303" s="184"/>
      <c r="M303" s="184"/>
      <c r="N303" s="184"/>
      <c r="O303" s="184"/>
      <c r="P303" s="184"/>
      <c r="Q303" s="202"/>
      <c r="R303" s="202"/>
      <c r="S303" s="202"/>
      <c r="T303" s="202"/>
      <c r="U303" s="202"/>
      <c r="V303" s="202"/>
      <c r="W303" s="202"/>
      <c r="X303" s="202"/>
      <c r="Y303" s="203"/>
      <c r="Z303" s="104"/>
      <c r="AA303" s="103"/>
    </row>
    <row r="304" spans="1:27" ht="20.100000000000001" customHeight="1" x14ac:dyDescent="0.15">
      <c r="A304" s="82"/>
      <c r="B304" s="82"/>
      <c r="C304" s="98"/>
      <c r="D304" s="207"/>
      <c r="E304" s="208"/>
      <c r="F304" s="209"/>
      <c r="G304" s="191" t="s">
        <v>163</v>
      </c>
      <c r="H304" s="29"/>
      <c r="I304" s="30"/>
      <c r="J304" s="192" t="s">
        <v>440</v>
      </c>
      <c r="K304" s="192"/>
      <c r="L304" s="192"/>
      <c r="M304" s="192"/>
      <c r="N304" s="192"/>
      <c r="O304" s="192"/>
      <c r="P304" s="192"/>
      <c r="Q304" s="193"/>
      <c r="R304" s="193"/>
      <c r="S304" s="193"/>
      <c r="T304" s="193"/>
      <c r="U304" s="193"/>
      <c r="V304" s="193"/>
      <c r="W304" s="193"/>
      <c r="X304" s="193"/>
      <c r="Y304" s="194"/>
      <c r="Z304" s="104"/>
      <c r="AA304" s="103"/>
    </row>
    <row r="305" spans="1:27" ht="20.100000000000001" customHeight="1" x14ac:dyDescent="0.15">
      <c r="A305" s="82"/>
      <c r="B305" s="82"/>
      <c r="C305" s="98"/>
      <c r="D305" s="207"/>
      <c r="E305" s="208"/>
      <c r="F305" s="209"/>
      <c r="G305" s="191" t="s">
        <v>162</v>
      </c>
      <c r="H305" s="29"/>
      <c r="I305" s="30"/>
      <c r="J305" s="192" t="s">
        <v>441</v>
      </c>
      <c r="K305" s="192"/>
      <c r="L305" s="192"/>
      <c r="M305" s="192"/>
      <c r="N305" s="192"/>
      <c r="O305" s="192"/>
      <c r="P305" s="192"/>
      <c r="Q305" s="193"/>
      <c r="R305" s="193"/>
      <c r="S305" s="193"/>
      <c r="T305" s="193"/>
      <c r="U305" s="193"/>
      <c r="V305" s="193"/>
      <c r="W305" s="193"/>
      <c r="X305" s="193"/>
      <c r="Y305" s="194"/>
      <c r="Z305" s="104"/>
      <c r="AA305" s="103"/>
    </row>
    <row r="306" spans="1:27" ht="20.100000000000001" customHeight="1" x14ac:dyDescent="0.15">
      <c r="A306" s="82"/>
      <c r="B306" s="82"/>
      <c r="C306" s="98"/>
      <c r="D306" s="207"/>
      <c r="E306" s="208"/>
      <c r="F306" s="209"/>
      <c r="G306" s="191" t="s">
        <v>161</v>
      </c>
      <c r="H306" s="29"/>
      <c r="I306" s="30"/>
      <c r="J306" s="192" t="s">
        <v>442</v>
      </c>
      <c r="K306" s="192"/>
      <c r="L306" s="192"/>
      <c r="M306" s="192"/>
      <c r="N306" s="192"/>
      <c r="O306" s="192"/>
      <c r="P306" s="192"/>
      <c r="Q306" s="193"/>
      <c r="R306" s="193"/>
      <c r="S306" s="193"/>
      <c r="T306" s="193"/>
      <c r="U306" s="193"/>
      <c r="V306" s="193"/>
      <c r="W306" s="193"/>
      <c r="X306" s="193"/>
      <c r="Y306" s="194"/>
      <c r="Z306" s="104"/>
      <c r="AA306" s="103"/>
    </row>
    <row r="307" spans="1:27" ht="20.100000000000001" customHeight="1" x14ac:dyDescent="0.15">
      <c r="A307" s="82"/>
      <c r="B307" s="82"/>
      <c r="C307" s="98"/>
      <c r="D307" s="207"/>
      <c r="E307" s="208"/>
      <c r="F307" s="209"/>
      <c r="G307" s="191" t="s">
        <v>160</v>
      </c>
      <c r="H307" s="29"/>
      <c r="I307" s="30"/>
      <c r="J307" s="192" t="s">
        <v>443</v>
      </c>
      <c r="K307" s="192"/>
      <c r="L307" s="192"/>
      <c r="M307" s="192"/>
      <c r="N307" s="192"/>
      <c r="O307" s="192"/>
      <c r="P307" s="192"/>
      <c r="Q307" s="193"/>
      <c r="R307" s="193"/>
      <c r="S307" s="193"/>
      <c r="T307" s="193"/>
      <c r="U307" s="193"/>
      <c r="V307" s="193"/>
      <c r="W307" s="193"/>
      <c r="X307" s="193"/>
      <c r="Y307" s="194"/>
      <c r="Z307" s="104"/>
      <c r="AA307" s="103"/>
    </row>
    <row r="308" spans="1:27" ht="20.100000000000001" customHeight="1" x14ac:dyDescent="0.15">
      <c r="A308" s="82"/>
      <c r="B308" s="82"/>
      <c r="C308" s="98"/>
      <c r="D308" s="207"/>
      <c r="E308" s="208"/>
      <c r="F308" s="209"/>
      <c r="G308" s="191" t="s">
        <v>159</v>
      </c>
      <c r="H308" s="29"/>
      <c r="I308" s="30"/>
      <c r="J308" s="192" t="s">
        <v>444</v>
      </c>
      <c r="K308" s="192"/>
      <c r="L308" s="192"/>
      <c r="M308" s="192"/>
      <c r="N308" s="192"/>
      <c r="O308" s="192"/>
      <c r="P308" s="192"/>
      <c r="Q308" s="193"/>
      <c r="R308" s="193"/>
      <c r="S308" s="193"/>
      <c r="T308" s="193"/>
      <c r="U308" s="193"/>
      <c r="V308" s="193"/>
      <c r="W308" s="193"/>
      <c r="X308" s="193"/>
      <c r="Y308" s="194"/>
      <c r="Z308" s="104"/>
      <c r="AA308" s="103"/>
    </row>
    <row r="309" spans="1:27" ht="20.100000000000001" customHeight="1" x14ac:dyDescent="0.15">
      <c r="A309" s="82"/>
      <c r="B309" s="82"/>
      <c r="C309" s="98"/>
      <c r="D309" s="207"/>
      <c r="E309" s="208"/>
      <c r="F309" s="209"/>
      <c r="G309" s="191" t="s">
        <v>158</v>
      </c>
      <c r="H309" s="29"/>
      <c r="I309" s="30"/>
      <c r="J309" s="192" t="s">
        <v>445</v>
      </c>
      <c r="K309" s="192"/>
      <c r="L309" s="192"/>
      <c r="M309" s="192"/>
      <c r="N309" s="192"/>
      <c r="O309" s="192"/>
      <c r="P309" s="192"/>
      <c r="Q309" s="193"/>
      <c r="R309" s="193"/>
      <c r="S309" s="193"/>
      <c r="T309" s="193"/>
      <c r="U309" s="193"/>
      <c r="V309" s="193"/>
      <c r="W309" s="193"/>
      <c r="X309" s="193"/>
      <c r="Y309" s="194"/>
      <c r="Z309" s="104"/>
      <c r="AA309" s="103"/>
    </row>
    <row r="310" spans="1:27" ht="20.100000000000001" customHeight="1" x14ac:dyDescent="0.15">
      <c r="A310" s="82"/>
      <c r="B310" s="82"/>
      <c r="C310" s="98"/>
      <c r="D310" s="207"/>
      <c r="E310" s="208"/>
      <c r="F310" s="209"/>
      <c r="G310" s="191" t="s">
        <v>157</v>
      </c>
      <c r="H310" s="29"/>
      <c r="I310" s="30"/>
      <c r="J310" s="192" t="s">
        <v>446</v>
      </c>
      <c r="K310" s="192"/>
      <c r="L310" s="192"/>
      <c r="M310" s="192"/>
      <c r="N310" s="192"/>
      <c r="O310" s="192"/>
      <c r="P310" s="192"/>
      <c r="Q310" s="193"/>
      <c r="R310" s="193"/>
      <c r="S310" s="193"/>
      <c r="T310" s="193"/>
      <c r="U310" s="193"/>
      <c r="V310" s="193"/>
      <c r="W310" s="193"/>
      <c r="X310" s="193"/>
      <c r="Y310" s="194"/>
      <c r="Z310" s="104"/>
      <c r="AA310" s="103"/>
    </row>
    <row r="311" spans="1:27" ht="20.100000000000001" customHeight="1" x14ac:dyDescent="0.15">
      <c r="A311" s="82"/>
      <c r="B311" s="82"/>
      <c r="C311" s="98"/>
      <c r="D311" s="207"/>
      <c r="E311" s="208"/>
      <c r="F311" s="209"/>
      <c r="G311" s="191" t="s">
        <v>156</v>
      </c>
      <c r="H311" s="29"/>
      <c r="I311" s="30"/>
      <c r="J311" s="192" t="s">
        <v>447</v>
      </c>
      <c r="K311" s="192"/>
      <c r="L311" s="192"/>
      <c r="M311" s="192"/>
      <c r="N311" s="192"/>
      <c r="O311" s="192"/>
      <c r="P311" s="192"/>
      <c r="Q311" s="193"/>
      <c r="R311" s="193"/>
      <c r="S311" s="193"/>
      <c r="T311" s="193"/>
      <c r="U311" s="193"/>
      <c r="V311" s="193"/>
      <c r="W311" s="193"/>
      <c r="X311" s="193"/>
      <c r="Y311" s="194"/>
      <c r="Z311" s="104"/>
      <c r="AA311" s="103"/>
    </row>
    <row r="312" spans="1:27" ht="20.100000000000001" customHeight="1" x14ac:dyDescent="0.15">
      <c r="A312" s="82"/>
      <c r="B312" s="82"/>
      <c r="C312" s="98"/>
      <c r="D312" s="207"/>
      <c r="E312" s="208"/>
      <c r="F312" s="209"/>
      <c r="G312" s="191" t="s">
        <v>155</v>
      </c>
      <c r="H312" s="29"/>
      <c r="I312" s="30"/>
      <c r="J312" s="192" t="s">
        <v>448</v>
      </c>
      <c r="K312" s="192"/>
      <c r="L312" s="192"/>
      <c r="M312" s="192"/>
      <c r="N312" s="192"/>
      <c r="O312" s="192"/>
      <c r="P312" s="192"/>
      <c r="Q312" s="193"/>
      <c r="R312" s="193"/>
      <c r="S312" s="193"/>
      <c r="T312" s="193"/>
      <c r="U312" s="193"/>
      <c r="V312" s="193"/>
      <c r="W312" s="193"/>
      <c r="X312" s="193"/>
      <c r="Y312" s="194"/>
      <c r="Z312" s="104"/>
      <c r="AA312" s="103"/>
    </row>
    <row r="313" spans="1:27" ht="20.100000000000001" customHeight="1" x14ac:dyDescent="0.15">
      <c r="A313" s="82"/>
      <c r="B313" s="82"/>
      <c r="C313" s="98"/>
      <c r="D313" s="207"/>
      <c r="E313" s="208"/>
      <c r="F313" s="209"/>
      <c r="G313" s="191" t="s">
        <v>154</v>
      </c>
      <c r="H313" s="29"/>
      <c r="I313" s="30"/>
      <c r="J313" s="192" t="s">
        <v>449</v>
      </c>
      <c r="K313" s="192"/>
      <c r="L313" s="192"/>
      <c r="M313" s="192"/>
      <c r="N313" s="192"/>
      <c r="O313" s="192"/>
      <c r="P313" s="192"/>
      <c r="Q313" s="193"/>
      <c r="R313" s="193"/>
      <c r="S313" s="193"/>
      <c r="T313" s="193"/>
      <c r="U313" s="193"/>
      <c r="V313" s="193"/>
      <c r="W313" s="193"/>
      <c r="X313" s="193"/>
      <c r="Y313" s="194"/>
      <c r="Z313" s="115"/>
      <c r="AA313" s="103"/>
    </row>
    <row r="314" spans="1:27" ht="20.100000000000001" customHeight="1" x14ac:dyDescent="0.15">
      <c r="A314" s="82"/>
      <c r="B314" s="82"/>
      <c r="C314" s="98"/>
      <c r="D314" s="207"/>
      <c r="E314" s="208"/>
      <c r="F314" s="209"/>
      <c r="G314" s="191" t="s">
        <v>153</v>
      </c>
      <c r="H314" s="29"/>
      <c r="I314" s="30"/>
      <c r="J314" s="192" t="s">
        <v>450</v>
      </c>
      <c r="K314" s="192"/>
      <c r="L314" s="192"/>
      <c r="M314" s="192"/>
      <c r="N314" s="192"/>
      <c r="O314" s="192"/>
      <c r="P314" s="192"/>
      <c r="Q314" s="193"/>
      <c r="R314" s="193"/>
      <c r="S314" s="193"/>
      <c r="T314" s="193"/>
      <c r="U314" s="193"/>
      <c r="V314" s="193"/>
      <c r="W314" s="193"/>
      <c r="X314" s="193"/>
      <c r="Y314" s="194"/>
      <c r="Z314" s="115"/>
      <c r="AA314" s="103"/>
    </row>
    <row r="315" spans="1:27" ht="20.100000000000001" customHeight="1" x14ac:dyDescent="0.15">
      <c r="A315" s="82"/>
      <c r="B315" s="82"/>
      <c r="C315" s="98"/>
      <c r="D315" s="207"/>
      <c r="E315" s="208"/>
      <c r="F315" s="209"/>
      <c r="G315" s="191" t="s">
        <v>152</v>
      </c>
      <c r="H315" s="29"/>
      <c r="I315" s="30"/>
      <c r="J315" s="192" t="s">
        <v>451</v>
      </c>
      <c r="K315" s="192"/>
      <c r="L315" s="192"/>
      <c r="M315" s="192"/>
      <c r="N315" s="192"/>
      <c r="O315" s="192"/>
      <c r="P315" s="192"/>
      <c r="Q315" s="193"/>
      <c r="R315" s="193"/>
      <c r="S315" s="193"/>
      <c r="T315" s="193"/>
      <c r="U315" s="193"/>
      <c r="V315" s="193"/>
      <c r="W315" s="193"/>
      <c r="X315" s="193"/>
      <c r="Y315" s="194"/>
      <c r="Z315" s="115"/>
      <c r="AA315" s="103"/>
    </row>
    <row r="316" spans="1:27" ht="20.100000000000001" customHeight="1" x14ac:dyDescent="0.15">
      <c r="A316" s="82"/>
      <c r="B316" s="82"/>
      <c r="C316" s="98"/>
      <c r="D316" s="210"/>
      <c r="E316" s="211"/>
      <c r="F316" s="212"/>
      <c r="G316" s="198" t="s">
        <v>151</v>
      </c>
      <c r="H316" s="34"/>
      <c r="I316" s="36"/>
      <c r="J316" s="199" t="s">
        <v>452</v>
      </c>
      <c r="K316" s="199"/>
      <c r="L316" s="199"/>
      <c r="M316" s="199"/>
      <c r="N316" s="199"/>
      <c r="O316" s="199"/>
      <c r="P316" s="199"/>
      <c r="Q316" s="200"/>
      <c r="R316" s="200"/>
      <c r="S316" s="200"/>
      <c r="T316" s="200"/>
      <c r="U316" s="200"/>
      <c r="V316" s="200"/>
      <c r="W316" s="200"/>
      <c r="X316" s="200"/>
      <c r="Y316" s="201"/>
      <c r="Z316" s="115"/>
      <c r="AA316" s="103"/>
    </row>
    <row r="317" spans="1:27" ht="20.100000000000001" customHeight="1" x14ac:dyDescent="0.15">
      <c r="A317" s="82"/>
      <c r="B317" s="82"/>
      <c r="C317" s="98"/>
      <c r="D317" s="204" t="s">
        <v>565</v>
      </c>
      <c r="E317" s="205"/>
      <c r="F317" s="206"/>
      <c r="G317" s="183" t="s">
        <v>587</v>
      </c>
      <c r="H317" s="32"/>
      <c r="I317" s="37"/>
      <c r="J317" s="184" t="s">
        <v>453</v>
      </c>
      <c r="K317" s="184"/>
      <c r="L317" s="184"/>
      <c r="M317" s="184"/>
      <c r="N317" s="184"/>
      <c r="O317" s="184"/>
      <c r="P317" s="184"/>
      <c r="Q317" s="202"/>
      <c r="R317" s="202"/>
      <c r="S317" s="202"/>
      <c r="T317" s="202"/>
      <c r="U317" s="202"/>
      <c r="V317" s="202"/>
      <c r="W317" s="202"/>
      <c r="X317" s="202"/>
      <c r="Y317" s="203"/>
      <c r="Z317" s="115"/>
      <c r="AA317" s="103"/>
    </row>
    <row r="318" spans="1:27" ht="20.100000000000001" customHeight="1" x14ac:dyDescent="0.15">
      <c r="A318" s="82"/>
      <c r="B318" s="82"/>
      <c r="C318" s="98"/>
      <c r="D318" s="207"/>
      <c r="E318" s="208"/>
      <c r="F318" s="209"/>
      <c r="G318" s="191" t="s">
        <v>169</v>
      </c>
      <c r="H318" s="29"/>
      <c r="I318" s="30"/>
      <c r="J318" s="192" t="s">
        <v>454</v>
      </c>
      <c r="K318" s="192"/>
      <c r="L318" s="192"/>
      <c r="M318" s="192"/>
      <c r="N318" s="192"/>
      <c r="O318" s="192"/>
      <c r="P318" s="192"/>
      <c r="Q318" s="193"/>
      <c r="R318" s="193"/>
      <c r="S318" s="193"/>
      <c r="T318" s="193"/>
      <c r="U318" s="193"/>
      <c r="V318" s="193"/>
      <c r="W318" s="193"/>
      <c r="X318" s="193"/>
      <c r="Y318" s="194"/>
      <c r="Z318" s="115"/>
      <c r="AA318" s="103"/>
    </row>
    <row r="319" spans="1:27" ht="20.100000000000001" customHeight="1" x14ac:dyDescent="0.15">
      <c r="A319" s="82"/>
      <c r="B319" s="82"/>
      <c r="C319" s="98"/>
      <c r="D319" s="207"/>
      <c r="E319" s="208"/>
      <c r="F319" s="209"/>
      <c r="G319" s="191" t="s">
        <v>168</v>
      </c>
      <c r="H319" s="29"/>
      <c r="I319" s="30"/>
      <c r="J319" s="192" t="s">
        <v>455</v>
      </c>
      <c r="K319" s="192"/>
      <c r="L319" s="192"/>
      <c r="M319" s="192"/>
      <c r="N319" s="192"/>
      <c r="O319" s="192"/>
      <c r="P319" s="192"/>
      <c r="Q319" s="193"/>
      <c r="R319" s="193"/>
      <c r="S319" s="193"/>
      <c r="T319" s="193"/>
      <c r="U319" s="193"/>
      <c r="V319" s="193"/>
      <c r="W319" s="193"/>
      <c r="X319" s="193"/>
      <c r="Y319" s="194"/>
      <c r="Z319" s="104"/>
      <c r="AA319" s="103"/>
    </row>
    <row r="320" spans="1:27" ht="20.100000000000001" customHeight="1" x14ac:dyDescent="0.15">
      <c r="A320" s="82"/>
      <c r="B320" s="82"/>
      <c r="C320" s="98"/>
      <c r="D320" s="207"/>
      <c r="E320" s="208"/>
      <c r="F320" s="209"/>
      <c r="G320" s="191" t="s">
        <v>167</v>
      </c>
      <c r="H320" s="29"/>
      <c r="I320" s="30"/>
      <c r="J320" s="192" t="s">
        <v>456</v>
      </c>
      <c r="K320" s="192"/>
      <c r="L320" s="192"/>
      <c r="M320" s="192"/>
      <c r="N320" s="192"/>
      <c r="O320" s="192"/>
      <c r="P320" s="192"/>
      <c r="Q320" s="193"/>
      <c r="R320" s="193"/>
      <c r="S320" s="193"/>
      <c r="T320" s="193"/>
      <c r="U320" s="193"/>
      <c r="V320" s="193"/>
      <c r="W320" s="193"/>
      <c r="X320" s="193"/>
      <c r="Y320" s="194"/>
      <c r="Z320" s="115"/>
      <c r="AA320" s="103"/>
    </row>
    <row r="321" spans="1:27" ht="20.100000000000001" customHeight="1" x14ac:dyDescent="0.15">
      <c r="A321" s="82"/>
      <c r="B321" s="82"/>
      <c r="C321" s="98"/>
      <c r="D321" s="207"/>
      <c r="E321" s="208"/>
      <c r="F321" s="209"/>
      <c r="G321" s="191" t="s">
        <v>166</v>
      </c>
      <c r="H321" s="29"/>
      <c r="I321" s="30"/>
      <c r="J321" s="192" t="s">
        <v>457</v>
      </c>
      <c r="K321" s="192"/>
      <c r="L321" s="192"/>
      <c r="M321" s="192"/>
      <c r="N321" s="192"/>
      <c r="O321" s="192"/>
      <c r="P321" s="192"/>
      <c r="Q321" s="193"/>
      <c r="R321" s="193"/>
      <c r="S321" s="193"/>
      <c r="T321" s="193"/>
      <c r="U321" s="193"/>
      <c r="V321" s="193"/>
      <c r="W321" s="193"/>
      <c r="X321" s="193"/>
      <c r="Y321" s="194"/>
      <c r="Z321" s="115"/>
      <c r="AA321" s="103"/>
    </row>
    <row r="322" spans="1:27" ht="20.100000000000001" customHeight="1" x14ac:dyDescent="0.15">
      <c r="A322" s="82"/>
      <c r="B322" s="82"/>
      <c r="C322" s="98"/>
      <c r="D322" s="207"/>
      <c r="E322" s="208"/>
      <c r="F322" s="209"/>
      <c r="G322" s="191" t="s">
        <v>165</v>
      </c>
      <c r="H322" s="29"/>
      <c r="I322" s="30"/>
      <c r="J322" s="192" t="s">
        <v>458</v>
      </c>
      <c r="K322" s="192"/>
      <c r="L322" s="192"/>
      <c r="M322" s="192"/>
      <c r="N322" s="192"/>
      <c r="O322" s="192"/>
      <c r="P322" s="192"/>
      <c r="Q322" s="193"/>
      <c r="R322" s="193"/>
      <c r="S322" s="193"/>
      <c r="T322" s="193"/>
      <c r="U322" s="193"/>
      <c r="V322" s="193"/>
      <c r="W322" s="193"/>
      <c r="X322" s="193"/>
      <c r="Y322" s="194"/>
      <c r="Z322" s="115"/>
      <c r="AA322" s="103"/>
    </row>
    <row r="323" spans="1:27" ht="20.100000000000001" customHeight="1" x14ac:dyDescent="0.15">
      <c r="A323" s="82"/>
      <c r="B323" s="82"/>
      <c r="C323" s="98"/>
      <c r="D323" s="207"/>
      <c r="E323" s="208"/>
      <c r="F323" s="209"/>
      <c r="G323" s="191" t="s">
        <v>164</v>
      </c>
      <c r="H323" s="34"/>
      <c r="I323" s="36"/>
      <c r="J323" s="192" t="s">
        <v>459</v>
      </c>
      <c r="K323" s="192"/>
      <c r="L323" s="192"/>
      <c r="M323" s="192"/>
      <c r="N323" s="192"/>
      <c r="O323" s="192"/>
      <c r="P323" s="192"/>
      <c r="Q323" s="193"/>
      <c r="R323" s="193"/>
      <c r="S323" s="193"/>
      <c r="T323" s="193"/>
      <c r="U323" s="193"/>
      <c r="V323" s="193"/>
      <c r="W323" s="193"/>
      <c r="X323" s="193"/>
      <c r="Y323" s="194"/>
      <c r="Z323" s="115"/>
      <c r="AA323" s="103"/>
    </row>
    <row r="324" spans="1:27" ht="20.100000000000001" customHeight="1" x14ac:dyDescent="0.15">
      <c r="A324" s="82"/>
      <c r="B324" s="82"/>
      <c r="C324" s="98"/>
      <c r="D324" s="204" t="s">
        <v>835</v>
      </c>
      <c r="E324" s="205"/>
      <c r="F324" s="206"/>
      <c r="G324" s="183" t="s">
        <v>588</v>
      </c>
      <c r="H324" s="32"/>
      <c r="I324" s="37"/>
      <c r="J324" s="184" t="s">
        <v>460</v>
      </c>
      <c r="K324" s="184"/>
      <c r="L324" s="184"/>
      <c r="M324" s="184"/>
      <c r="N324" s="184"/>
      <c r="O324" s="184"/>
      <c r="P324" s="184"/>
      <c r="Q324" s="202"/>
      <c r="R324" s="202"/>
      <c r="S324" s="202"/>
      <c r="T324" s="202"/>
      <c r="U324" s="202"/>
      <c r="V324" s="202"/>
      <c r="W324" s="202"/>
      <c r="X324" s="202"/>
      <c r="Y324" s="203"/>
      <c r="Z324" s="115"/>
      <c r="AA324" s="103"/>
    </row>
    <row r="325" spans="1:27" ht="20.100000000000001" customHeight="1" x14ac:dyDescent="0.15">
      <c r="A325" s="82"/>
      <c r="B325" s="82"/>
      <c r="C325" s="98"/>
      <c r="D325" s="207"/>
      <c r="E325" s="208"/>
      <c r="F325" s="209"/>
      <c r="G325" s="191" t="s">
        <v>173</v>
      </c>
      <c r="H325" s="29"/>
      <c r="I325" s="30"/>
      <c r="J325" s="192" t="s">
        <v>461</v>
      </c>
      <c r="K325" s="192"/>
      <c r="L325" s="192"/>
      <c r="M325" s="192"/>
      <c r="N325" s="192"/>
      <c r="O325" s="192"/>
      <c r="P325" s="192"/>
      <c r="Q325" s="193"/>
      <c r="R325" s="193"/>
      <c r="S325" s="193"/>
      <c r="T325" s="193"/>
      <c r="U325" s="193"/>
      <c r="V325" s="193"/>
      <c r="W325" s="193"/>
      <c r="X325" s="193"/>
      <c r="Y325" s="194"/>
      <c r="Z325" s="115"/>
      <c r="AA325" s="103"/>
    </row>
    <row r="326" spans="1:27" ht="20.100000000000001" customHeight="1" x14ac:dyDescent="0.15">
      <c r="A326" s="82"/>
      <c r="B326" s="82"/>
      <c r="C326" s="98"/>
      <c r="D326" s="207"/>
      <c r="E326" s="208"/>
      <c r="F326" s="209"/>
      <c r="G326" s="191" t="s">
        <v>172</v>
      </c>
      <c r="H326" s="29"/>
      <c r="I326" s="30"/>
      <c r="J326" s="192" t="s">
        <v>462</v>
      </c>
      <c r="K326" s="192"/>
      <c r="L326" s="192"/>
      <c r="M326" s="192"/>
      <c r="N326" s="192"/>
      <c r="O326" s="192"/>
      <c r="P326" s="192"/>
      <c r="Q326" s="193"/>
      <c r="R326" s="193"/>
      <c r="S326" s="193"/>
      <c r="T326" s="193"/>
      <c r="U326" s="193"/>
      <c r="V326" s="193"/>
      <c r="W326" s="193"/>
      <c r="X326" s="193"/>
      <c r="Y326" s="194"/>
      <c r="Z326" s="115"/>
      <c r="AA326" s="103"/>
    </row>
    <row r="327" spans="1:27" ht="20.100000000000001" customHeight="1" x14ac:dyDescent="0.15">
      <c r="A327" s="82"/>
      <c r="B327" s="82"/>
      <c r="C327" s="98"/>
      <c r="D327" s="207"/>
      <c r="E327" s="208"/>
      <c r="F327" s="209"/>
      <c r="G327" s="191" t="s">
        <v>171</v>
      </c>
      <c r="H327" s="29"/>
      <c r="I327" s="30"/>
      <c r="J327" s="192" t="s">
        <v>463</v>
      </c>
      <c r="K327" s="192"/>
      <c r="L327" s="192"/>
      <c r="M327" s="192"/>
      <c r="N327" s="192"/>
      <c r="O327" s="192"/>
      <c r="P327" s="192"/>
      <c r="Q327" s="193"/>
      <c r="R327" s="193"/>
      <c r="S327" s="193"/>
      <c r="T327" s="193"/>
      <c r="U327" s="193"/>
      <c r="V327" s="193"/>
      <c r="W327" s="193"/>
      <c r="X327" s="193"/>
      <c r="Y327" s="194"/>
      <c r="Z327" s="115"/>
      <c r="AA327" s="103"/>
    </row>
    <row r="328" spans="1:27" ht="20.100000000000001" customHeight="1" x14ac:dyDescent="0.15">
      <c r="A328" s="82"/>
      <c r="B328" s="82"/>
      <c r="C328" s="98"/>
      <c r="D328" s="207"/>
      <c r="E328" s="208"/>
      <c r="F328" s="209"/>
      <c r="G328" s="191" t="s">
        <v>589</v>
      </c>
      <c r="H328" s="29"/>
      <c r="I328" s="30"/>
      <c r="J328" s="192" t="s">
        <v>837</v>
      </c>
      <c r="K328" s="192"/>
      <c r="L328" s="192"/>
      <c r="M328" s="192"/>
      <c r="N328" s="192"/>
      <c r="O328" s="192"/>
      <c r="P328" s="192"/>
      <c r="Q328" s="193"/>
      <c r="R328" s="193"/>
      <c r="S328" s="193"/>
      <c r="T328" s="193"/>
      <c r="U328" s="193"/>
      <c r="V328" s="193"/>
      <c r="W328" s="193"/>
      <c r="X328" s="193"/>
      <c r="Y328" s="194"/>
      <c r="Z328" s="104"/>
      <c r="AA328" s="103"/>
    </row>
    <row r="329" spans="1:27" ht="20.100000000000001" customHeight="1" x14ac:dyDescent="0.15">
      <c r="A329" s="82"/>
      <c r="B329" s="82"/>
      <c r="C329" s="98"/>
      <c r="D329" s="207"/>
      <c r="E329" s="208"/>
      <c r="F329" s="209"/>
      <c r="G329" s="191" t="s">
        <v>170</v>
      </c>
      <c r="H329" s="34"/>
      <c r="I329" s="36"/>
      <c r="J329" s="192" t="s">
        <v>838</v>
      </c>
      <c r="K329" s="192"/>
      <c r="L329" s="192"/>
      <c r="M329" s="192"/>
      <c r="N329" s="192"/>
      <c r="O329" s="192"/>
      <c r="P329" s="192"/>
      <c r="Q329" s="193"/>
      <c r="R329" s="193"/>
      <c r="S329" s="193"/>
      <c r="T329" s="193"/>
      <c r="U329" s="193"/>
      <c r="V329" s="193"/>
      <c r="W329" s="193"/>
      <c r="X329" s="193"/>
      <c r="Y329" s="194"/>
      <c r="Z329" s="104"/>
      <c r="AA329" s="103"/>
    </row>
    <row r="330" spans="1:27" ht="20.100000000000001" customHeight="1" x14ac:dyDescent="0.15">
      <c r="A330" s="82"/>
      <c r="B330" s="82"/>
      <c r="C330" s="98"/>
      <c r="D330" s="204" t="s">
        <v>566</v>
      </c>
      <c r="E330" s="205"/>
      <c r="F330" s="206"/>
      <c r="G330" s="183" t="s">
        <v>590</v>
      </c>
      <c r="H330" s="32"/>
      <c r="I330" s="37"/>
      <c r="J330" s="184" t="s">
        <v>464</v>
      </c>
      <c r="K330" s="184"/>
      <c r="L330" s="184"/>
      <c r="M330" s="184"/>
      <c r="N330" s="184"/>
      <c r="O330" s="184"/>
      <c r="P330" s="184"/>
      <c r="Q330" s="202"/>
      <c r="R330" s="202"/>
      <c r="S330" s="202"/>
      <c r="T330" s="202"/>
      <c r="U330" s="202"/>
      <c r="V330" s="202"/>
      <c r="W330" s="202"/>
      <c r="X330" s="202"/>
      <c r="Y330" s="203"/>
      <c r="Z330" s="104"/>
      <c r="AA330" s="103"/>
    </row>
    <row r="331" spans="1:27" ht="20.100000000000001" customHeight="1" x14ac:dyDescent="0.15">
      <c r="A331" s="82"/>
      <c r="B331" s="82"/>
      <c r="C331" s="98"/>
      <c r="D331" s="207"/>
      <c r="E331" s="208"/>
      <c r="F331" s="209"/>
      <c r="G331" s="191" t="s">
        <v>177</v>
      </c>
      <c r="H331" s="29"/>
      <c r="I331" s="30"/>
      <c r="J331" s="192" t="s">
        <v>465</v>
      </c>
      <c r="K331" s="192"/>
      <c r="L331" s="192"/>
      <c r="M331" s="192"/>
      <c r="N331" s="192"/>
      <c r="O331" s="192"/>
      <c r="P331" s="192"/>
      <c r="Q331" s="193"/>
      <c r="R331" s="193"/>
      <c r="S331" s="193"/>
      <c r="T331" s="193"/>
      <c r="U331" s="193"/>
      <c r="V331" s="193"/>
      <c r="W331" s="193"/>
      <c r="X331" s="193"/>
      <c r="Y331" s="194"/>
      <c r="Z331" s="104"/>
      <c r="AA331" s="103"/>
    </row>
    <row r="332" spans="1:27" ht="20.100000000000001" customHeight="1" x14ac:dyDescent="0.15">
      <c r="A332" s="82"/>
      <c r="B332" s="82"/>
      <c r="C332" s="98"/>
      <c r="D332" s="207"/>
      <c r="E332" s="208"/>
      <c r="F332" s="209"/>
      <c r="G332" s="191" t="s">
        <v>176</v>
      </c>
      <c r="H332" s="29"/>
      <c r="I332" s="30"/>
      <c r="J332" s="192" t="s">
        <v>466</v>
      </c>
      <c r="K332" s="192"/>
      <c r="L332" s="192"/>
      <c r="M332" s="192"/>
      <c r="N332" s="192"/>
      <c r="O332" s="192"/>
      <c r="P332" s="192"/>
      <c r="Q332" s="193"/>
      <c r="R332" s="193"/>
      <c r="S332" s="193"/>
      <c r="T332" s="193"/>
      <c r="U332" s="193"/>
      <c r="V332" s="193"/>
      <c r="W332" s="193"/>
      <c r="X332" s="193"/>
      <c r="Y332" s="194"/>
      <c r="Z332" s="104"/>
      <c r="AA332" s="103"/>
    </row>
    <row r="333" spans="1:27" ht="20.100000000000001" customHeight="1" x14ac:dyDescent="0.15">
      <c r="A333" s="82"/>
      <c r="B333" s="82"/>
      <c r="C333" s="98"/>
      <c r="D333" s="207"/>
      <c r="E333" s="208"/>
      <c r="F333" s="209"/>
      <c r="G333" s="191" t="s">
        <v>175</v>
      </c>
      <c r="H333" s="29"/>
      <c r="I333" s="30"/>
      <c r="J333" s="192" t="s">
        <v>467</v>
      </c>
      <c r="K333" s="192"/>
      <c r="L333" s="192"/>
      <c r="M333" s="192"/>
      <c r="N333" s="192"/>
      <c r="O333" s="192"/>
      <c r="P333" s="192"/>
      <c r="Q333" s="193"/>
      <c r="R333" s="193"/>
      <c r="S333" s="193"/>
      <c r="T333" s="193"/>
      <c r="U333" s="193"/>
      <c r="V333" s="193"/>
      <c r="W333" s="193"/>
      <c r="X333" s="193"/>
      <c r="Y333" s="194"/>
      <c r="Z333" s="104"/>
      <c r="AA333" s="103"/>
    </row>
    <row r="334" spans="1:27" ht="20.100000000000001" customHeight="1" x14ac:dyDescent="0.15">
      <c r="A334" s="82"/>
      <c r="B334" s="82"/>
      <c r="C334" s="98"/>
      <c r="D334" s="210"/>
      <c r="E334" s="211"/>
      <c r="F334" s="212"/>
      <c r="G334" s="198" t="s">
        <v>174</v>
      </c>
      <c r="H334" s="34"/>
      <c r="I334" s="36"/>
      <c r="J334" s="199" t="s">
        <v>468</v>
      </c>
      <c r="K334" s="199"/>
      <c r="L334" s="199"/>
      <c r="M334" s="199"/>
      <c r="N334" s="199"/>
      <c r="O334" s="199"/>
      <c r="P334" s="199"/>
      <c r="Q334" s="200"/>
      <c r="R334" s="200"/>
      <c r="S334" s="200"/>
      <c r="T334" s="200"/>
      <c r="U334" s="200"/>
      <c r="V334" s="200"/>
      <c r="W334" s="200"/>
      <c r="X334" s="200"/>
      <c r="Y334" s="201"/>
      <c r="Z334" s="104"/>
      <c r="AA334" s="103"/>
    </row>
    <row r="335" spans="1:27" ht="20.100000000000001" customHeight="1" x14ac:dyDescent="0.15">
      <c r="A335" s="82"/>
      <c r="B335" s="82"/>
      <c r="C335" s="98"/>
      <c r="D335" s="204" t="s">
        <v>567</v>
      </c>
      <c r="E335" s="205"/>
      <c r="F335" s="206"/>
      <c r="G335" s="183" t="s">
        <v>591</v>
      </c>
      <c r="H335" s="32"/>
      <c r="I335" s="37"/>
      <c r="J335" s="184" t="s">
        <v>469</v>
      </c>
      <c r="K335" s="184"/>
      <c r="L335" s="184"/>
      <c r="M335" s="184"/>
      <c r="N335" s="184"/>
      <c r="O335" s="184"/>
      <c r="P335" s="184"/>
      <c r="Q335" s="202"/>
      <c r="R335" s="202"/>
      <c r="S335" s="202"/>
      <c r="T335" s="202"/>
      <c r="U335" s="202"/>
      <c r="V335" s="202"/>
      <c r="W335" s="202"/>
      <c r="X335" s="202"/>
      <c r="Y335" s="203"/>
      <c r="Z335" s="104"/>
      <c r="AA335" s="103"/>
    </row>
    <row r="336" spans="1:27" ht="20.100000000000001" customHeight="1" x14ac:dyDescent="0.15">
      <c r="A336" s="82"/>
      <c r="B336" s="82"/>
      <c r="C336" s="98"/>
      <c r="D336" s="207"/>
      <c r="E336" s="208"/>
      <c r="F336" s="209"/>
      <c r="G336" s="191" t="s">
        <v>189</v>
      </c>
      <c r="H336" s="29"/>
      <c r="I336" s="30"/>
      <c r="J336" s="192" t="s">
        <v>470</v>
      </c>
      <c r="K336" s="192"/>
      <c r="L336" s="192"/>
      <c r="M336" s="192"/>
      <c r="N336" s="192"/>
      <c r="O336" s="192"/>
      <c r="P336" s="192"/>
      <c r="Q336" s="193"/>
      <c r="R336" s="193"/>
      <c r="S336" s="193"/>
      <c r="T336" s="193"/>
      <c r="U336" s="193"/>
      <c r="V336" s="193"/>
      <c r="W336" s="193"/>
      <c r="X336" s="193"/>
      <c r="Y336" s="194"/>
      <c r="Z336" s="104"/>
      <c r="AA336" s="103"/>
    </row>
    <row r="337" spans="1:27" ht="20.100000000000001" customHeight="1" x14ac:dyDescent="0.15">
      <c r="A337" s="82"/>
      <c r="B337" s="82"/>
      <c r="C337" s="98"/>
      <c r="D337" s="207"/>
      <c r="E337" s="208"/>
      <c r="F337" s="209"/>
      <c r="G337" s="191" t="s">
        <v>188</v>
      </c>
      <c r="H337" s="29"/>
      <c r="I337" s="30"/>
      <c r="J337" s="192" t="s">
        <v>471</v>
      </c>
      <c r="K337" s="192"/>
      <c r="L337" s="192"/>
      <c r="M337" s="192"/>
      <c r="N337" s="192"/>
      <c r="O337" s="192"/>
      <c r="P337" s="192"/>
      <c r="Q337" s="193"/>
      <c r="R337" s="193"/>
      <c r="S337" s="193"/>
      <c r="T337" s="193"/>
      <c r="U337" s="193"/>
      <c r="V337" s="193"/>
      <c r="W337" s="193"/>
      <c r="X337" s="193"/>
      <c r="Y337" s="194"/>
      <c r="Z337" s="104"/>
      <c r="AA337" s="103"/>
    </row>
    <row r="338" spans="1:27" ht="20.100000000000001" customHeight="1" x14ac:dyDescent="0.15">
      <c r="A338" s="82"/>
      <c r="B338" s="82"/>
      <c r="C338" s="98"/>
      <c r="D338" s="207"/>
      <c r="E338" s="208"/>
      <c r="F338" s="209"/>
      <c r="G338" s="191" t="s">
        <v>187</v>
      </c>
      <c r="H338" s="29"/>
      <c r="I338" s="30"/>
      <c r="J338" s="192" t="s">
        <v>472</v>
      </c>
      <c r="K338" s="192"/>
      <c r="L338" s="192"/>
      <c r="M338" s="192"/>
      <c r="N338" s="192"/>
      <c r="O338" s="192"/>
      <c r="P338" s="192"/>
      <c r="Q338" s="193"/>
      <c r="R338" s="193"/>
      <c r="S338" s="193"/>
      <c r="T338" s="193"/>
      <c r="U338" s="193"/>
      <c r="V338" s="193"/>
      <c r="W338" s="193"/>
      <c r="X338" s="193"/>
      <c r="Y338" s="194"/>
      <c r="Z338" s="104"/>
      <c r="AA338" s="103"/>
    </row>
    <row r="339" spans="1:27" ht="20.100000000000001" customHeight="1" x14ac:dyDescent="0.15">
      <c r="A339" s="82"/>
      <c r="B339" s="82"/>
      <c r="C339" s="98"/>
      <c r="D339" s="207"/>
      <c r="E339" s="208"/>
      <c r="F339" s="209"/>
      <c r="G339" s="191" t="s">
        <v>186</v>
      </c>
      <c r="H339" s="29"/>
      <c r="I339" s="30"/>
      <c r="J339" s="192" t="s">
        <v>473</v>
      </c>
      <c r="K339" s="192"/>
      <c r="L339" s="192"/>
      <c r="M339" s="192"/>
      <c r="N339" s="192"/>
      <c r="O339" s="192"/>
      <c r="P339" s="192"/>
      <c r="Q339" s="193"/>
      <c r="R339" s="193"/>
      <c r="S339" s="193"/>
      <c r="T339" s="193"/>
      <c r="U339" s="193"/>
      <c r="V339" s="193"/>
      <c r="W339" s="193"/>
      <c r="X339" s="193"/>
      <c r="Y339" s="194"/>
      <c r="Z339" s="104"/>
      <c r="AA339" s="103"/>
    </row>
    <row r="340" spans="1:27" ht="20.100000000000001" customHeight="1" x14ac:dyDescent="0.15">
      <c r="A340" s="82"/>
      <c r="B340" s="82"/>
      <c r="C340" s="98"/>
      <c r="D340" s="207"/>
      <c r="E340" s="208"/>
      <c r="F340" s="209"/>
      <c r="G340" s="191" t="s">
        <v>185</v>
      </c>
      <c r="H340" s="29"/>
      <c r="I340" s="30"/>
      <c r="J340" s="192" t="s">
        <v>474</v>
      </c>
      <c r="K340" s="192"/>
      <c r="L340" s="192"/>
      <c r="M340" s="192"/>
      <c r="N340" s="192"/>
      <c r="O340" s="192"/>
      <c r="P340" s="192"/>
      <c r="Q340" s="193"/>
      <c r="R340" s="193"/>
      <c r="S340" s="193"/>
      <c r="T340" s="193"/>
      <c r="U340" s="193"/>
      <c r="V340" s="193"/>
      <c r="W340" s="193"/>
      <c r="X340" s="193"/>
      <c r="Y340" s="194"/>
      <c r="Z340" s="104"/>
      <c r="AA340" s="103"/>
    </row>
    <row r="341" spans="1:27" ht="20.100000000000001" customHeight="1" x14ac:dyDescent="0.15">
      <c r="A341" s="82"/>
      <c r="B341" s="82"/>
      <c r="C341" s="98"/>
      <c r="D341" s="207"/>
      <c r="E341" s="208"/>
      <c r="F341" s="209"/>
      <c r="G341" s="191" t="s">
        <v>184</v>
      </c>
      <c r="H341" s="29"/>
      <c r="I341" s="30"/>
      <c r="J341" s="192" t="s">
        <v>475</v>
      </c>
      <c r="K341" s="192"/>
      <c r="L341" s="192"/>
      <c r="M341" s="192"/>
      <c r="N341" s="192"/>
      <c r="O341" s="192"/>
      <c r="P341" s="192"/>
      <c r="Q341" s="193"/>
      <c r="R341" s="193"/>
      <c r="S341" s="193"/>
      <c r="T341" s="193"/>
      <c r="U341" s="193"/>
      <c r="V341" s="193"/>
      <c r="W341" s="193"/>
      <c r="X341" s="193"/>
      <c r="Y341" s="194"/>
      <c r="Z341" s="104"/>
      <c r="AA341" s="103"/>
    </row>
    <row r="342" spans="1:27" ht="20.100000000000001" customHeight="1" x14ac:dyDescent="0.15">
      <c r="A342" s="82"/>
      <c r="B342" s="82"/>
      <c r="C342" s="98"/>
      <c r="D342" s="207"/>
      <c r="E342" s="208"/>
      <c r="F342" s="209"/>
      <c r="G342" s="191" t="s">
        <v>183</v>
      </c>
      <c r="H342" s="29"/>
      <c r="I342" s="30"/>
      <c r="J342" s="192" t="s">
        <v>476</v>
      </c>
      <c r="K342" s="192"/>
      <c r="L342" s="192"/>
      <c r="M342" s="192"/>
      <c r="N342" s="192"/>
      <c r="O342" s="192"/>
      <c r="P342" s="192"/>
      <c r="Q342" s="193"/>
      <c r="R342" s="193"/>
      <c r="S342" s="193"/>
      <c r="T342" s="193"/>
      <c r="U342" s="193"/>
      <c r="V342" s="193"/>
      <c r="W342" s="193"/>
      <c r="X342" s="193"/>
      <c r="Y342" s="194"/>
      <c r="Z342" s="104"/>
      <c r="AA342" s="103"/>
    </row>
    <row r="343" spans="1:27" ht="20.100000000000001" customHeight="1" x14ac:dyDescent="0.15">
      <c r="A343" s="82"/>
      <c r="B343" s="82"/>
      <c r="C343" s="98"/>
      <c r="D343" s="207"/>
      <c r="E343" s="208"/>
      <c r="F343" s="209"/>
      <c r="G343" s="191" t="s">
        <v>182</v>
      </c>
      <c r="H343" s="29"/>
      <c r="I343" s="30"/>
      <c r="J343" s="192" t="s">
        <v>477</v>
      </c>
      <c r="K343" s="192"/>
      <c r="L343" s="192"/>
      <c r="M343" s="192"/>
      <c r="N343" s="192"/>
      <c r="O343" s="192"/>
      <c r="P343" s="192"/>
      <c r="Q343" s="193"/>
      <c r="R343" s="193"/>
      <c r="S343" s="193"/>
      <c r="T343" s="193"/>
      <c r="U343" s="193"/>
      <c r="V343" s="193"/>
      <c r="W343" s="193"/>
      <c r="X343" s="193"/>
      <c r="Y343" s="194"/>
      <c r="Z343" s="104"/>
      <c r="AA343" s="103"/>
    </row>
    <row r="344" spans="1:27" ht="20.100000000000001" customHeight="1" x14ac:dyDescent="0.15">
      <c r="A344" s="82"/>
      <c r="B344" s="82"/>
      <c r="C344" s="98"/>
      <c r="D344" s="207"/>
      <c r="E344" s="208"/>
      <c r="F344" s="209"/>
      <c r="G344" s="191" t="s">
        <v>181</v>
      </c>
      <c r="H344" s="29"/>
      <c r="I344" s="30"/>
      <c r="J344" s="192" t="s">
        <v>478</v>
      </c>
      <c r="K344" s="192"/>
      <c r="L344" s="192"/>
      <c r="M344" s="192"/>
      <c r="N344" s="192"/>
      <c r="O344" s="192"/>
      <c r="P344" s="192"/>
      <c r="Q344" s="193"/>
      <c r="R344" s="193"/>
      <c r="S344" s="193"/>
      <c r="T344" s="193"/>
      <c r="U344" s="193"/>
      <c r="V344" s="193"/>
      <c r="W344" s="193"/>
      <c r="X344" s="193"/>
      <c r="Y344" s="194"/>
      <c r="Z344" s="104"/>
      <c r="AA344" s="103"/>
    </row>
    <row r="345" spans="1:27" ht="20.100000000000001" customHeight="1" x14ac:dyDescent="0.15">
      <c r="A345" s="82"/>
      <c r="B345" s="82"/>
      <c r="C345" s="98"/>
      <c r="D345" s="207"/>
      <c r="E345" s="208"/>
      <c r="F345" s="209"/>
      <c r="G345" s="191" t="s">
        <v>180</v>
      </c>
      <c r="H345" s="29"/>
      <c r="I345" s="30"/>
      <c r="J345" s="192" t="s">
        <v>479</v>
      </c>
      <c r="K345" s="192"/>
      <c r="L345" s="192"/>
      <c r="M345" s="192"/>
      <c r="N345" s="192"/>
      <c r="O345" s="192"/>
      <c r="P345" s="192"/>
      <c r="Q345" s="193"/>
      <c r="R345" s="193"/>
      <c r="S345" s="193"/>
      <c r="T345" s="193"/>
      <c r="U345" s="193"/>
      <c r="V345" s="193"/>
      <c r="W345" s="193"/>
      <c r="X345" s="193"/>
      <c r="Y345" s="194"/>
      <c r="Z345" s="104"/>
      <c r="AA345" s="103"/>
    </row>
    <row r="346" spans="1:27" ht="20.100000000000001" customHeight="1" x14ac:dyDescent="0.15">
      <c r="A346" s="82"/>
      <c r="B346" s="82"/>
      <c r="C346" s="98"/>
      <c r="D346" s="207"/>
      <c r="E346" s="208"/>
      <c r="F346" s="209"/>
      <c r="G346" s="191" t="s">
        <v>592</v>
      </c>
      <c r="H346" s="29"/>
      <c r="I346" s="30"/>
      <c r="J346" s="192" t="s">
        <v>480</v>
      </c>
      <c r="K346" s="192"/>
      <c r="L346" s="192"/>
      <c r="M346" s="192"/>
      <c r="N346" s="192"/>
      <c r="O346" s="192"/>
      <c r="P346" s="192"/>
      <c r="Q346" s="193"/>
      <c r="R346" s="193"/>
      <c r="S346" s="193"/>
      <c r="T346" s="193"/>
      <c r="U346" s="193"/>
      <c r="V346" s="193"/>
      <c r="W346" s="193"/>
      <c r="X346" s="193"/>
      <c r="Y346" s="194"/>
      <c r="Z346" s="104"/>
      <c r="AA346" s="103"/>
    </row>
    <row r="347" spans="1:27" ht="20.100000000000001" customHeight="1" x14ac:dyDescent="0.15">
      <c r="A347" s="82"/>
      <c r="B347" s="82"/>
      <c r="C347" s="98"/>
      <c r="D347" s="207"/>
      <c r="E347" s="208"/>
      <c r="F347" s="209"/>
      <c r="G347" s="191" t="s">
        <v>593</v>
      </c>
      <c r="H347" s="29"/>
      <c r="I347" s="30"/>
      <c r="J347" s="192" t="s">
        <v>481</v>
      </c>
      <c r="K347" s="192"/>
      <c r="L347" s="192"/>
      <c r="M347" s="192"/>
      <c r="N347" s="192"/>
      <c r="O347" s="192"/>
      <c r="P347" s="192"/>
      <c r="Q347" s="193"/>
      <c r="R347" s="193"/>
      <c r="S347" s="193"/>
      <c r="T347" s="193"/>
      <c r="U347" s="193"/>
      <c r="V347" s="193"/>
      <c r="W347" s="193"/>
      <c r="X347" s="193"/>
      <c r="Y347" s="194"/>
      <c r="Z347" s="104"/>
      <c r="AA347" s="103"/>
    </row>
    <row r="348" spans="1:27" ht="20.100000000000001" customHeight="1" x14ac:dyDescent="0.15">
      <c r="A348" s="82"/>
      <c r="B348" s="82"/>
      <c r="C348" s="98"/>
      <c r="D348" s="207"/>
      <c r="E348" s="208"/>
      <c r="F348" s="209"/>
      <c r="G348" s="191" t="s">
        <v>179</v>
      </c>
      <c r="H348" s="29"/>
      <c r="I348" s="30"/>
      <c r="J348" s="192" t="s">
        <v>482</v>
      </c>
      <c r="K348" s="192"/>
      <c r="L348" s="192"/>
      <c r="M348" s="192"/>
      <c r="N348" s="192"/>
      <c r="O348" s="192"/>
      <c r="P348" s="192"/>
      <c r="Q348" s="193"/>
      <c r="R348" s="193"/>
      <c r="S348" s="193"/>
      <c r="T348" s="193"/>
      <c r="U348" s="193"/>
      <c r="V348" s="193"/>
      <c r="W348" s="193"/>
      <c r="X348" s="193"/>
      <c r="Y348" s="194"/>
      <c r="Z348" s="104"/>
      <c r="AA348" s="103"/>
    </row>
    <row r="349" spans="1:27" ht="20.100000000000001" customHeight="1" x14ac:dyDescent="0.15">
      <c r="A349" s="82"/>
      <c r="B349" s="82"/>
      <c r="C349" s="98"/>
      <c r="D349" s="210"/>
      <c r="E349" s="211"/>
      <c r="F349" s="212"/>
      <c r="G349" s="198" t="s">
        <v>178</v>
      </c>
      <c r="H349" s="34"/>
      <c r="I349" s="36"/>
      <c r="J349" s="199" t="s">
        <v>839</v>
      </c>
      <c r="K349" s="199"/>
      <c r="L349" s="199"/>
      <c r="M349" s="199"/>
      <c r="N349" s="199"/>
      <c r="O349" s="199"/>
      <c r="P349" s="199"/>
      <c r="Q349" s="200"/>
      <c r="R349" s="200"/>
      <c r="S349" s="200"/>
      <c r="T349" s="200"/>
      <c r="U349" s="200"/>
      <c r="V349" s="200"/>
      <c r="W349" s="200"/>
      <c r="X349" s="200"/>
      <c r="Y349" s="201"/>
      <c r="Z349" s="104"/>
      <c r="AA349" s="103"/>
    </row>
    <row r="350" spans="1:27" ht="20.100000000000001" customHeight="1" x14ac:dyDescent="0.15">
      <c r="A350" s="82"/>
      <c r="B350" s="82"/>
      <c r="C350" s="98"/>
      <c r="D350" s="204" t="s">
        <v>568</v>
      </c>
      <c r="E350" s="205"/>
      <c r="F350" s="206"/>
      <c r="G350" s="183" t="s">
        <v>594</v>
      </c>
      <c r="H350" s="32"/>
      <c r="I350" s="37"/>
      <c r="J350" s="184" t="s">
        <v>483</v>
      </c>
      <c r="K350" s="184"/>
      <c r="L350" s="184"/>
      <c r="M350" s="184"/>
      <c r="N350" s="184"/>
      <c r="O350" s="184"/>
      <c r="P350" s="184"/>
      <c r="Q350" s="202"/>
      <c r="R350" s="202"/>
      <c r="S350" s="202"/>
      <c r="T350" s="202"/>
      <c r="U350" s="202"/>
      <c r="V350" s="202"/>
      <c r="W350" s="202"/>
      <c r="X350" s="202"/>
      <c r="Y350" s="203"/>
      <c r="Z350" s="104"/>
      <c r="AA350" s="103"/>
    </row>
    <row r="351" spans="1:27" ht="20.100000000000001" customHeight="1" x14ac:dyDescent="0.15">
      <c r="A351" s="82"/>
      <c r="B351" s="82"/>
      <c r="C351" s="98"/>
      <c r="D351" s="207"/>
      <c r="E351" s="208"/>
      <c r="F351" s="209"/>
      <c r="G351" s="191" t="s">
        <v>193</v>
      </c>
      <c r="H351" s="29"/>
      <c r="I351" s="30"/>
      <c r="J351" s="192" t="s">
        <v>484</v>
      </c>
      <c r="K351" s="192"/>
      <c r="L351" s="192"/>
      <c r="M351" s="192"/>
      <c r="N351" s="192"/>
      <c r="O351" s="192"/>
      <c r="P351" s="192"/>
      <c r="Q351" s="193"/>
      <c r="R351" s="193"/>
      <c r="S351" s="193"/>
      <c r="T351" s="193"/>
      <c r="U351" s="193"/>
      <c r="V351" s="193"/>
      <c r="W351" s="193"/>
      <c r="X351" s="193"/>
      <c r="Y351" s="194"/>
      <c r="Z351" s="104"/>
      <c r="AA351" s="103"/>
    </row>
    <row r="352" spans="1:27" ht="20.100000000000001" customHeight="1" x14ac:dyDescent="0.15">
      <c r="A352" s="82"/>
      <c r="B352" s="82"/>
      <c r="C352" s="98"/>
      <c r="D352" s="207"/>
      <c r="E352" s="208"/>
      <c r="F352" s="209"/>
      <c r="G352" s="191" t="s">
        <v>192</v>
      </c>
      <c r="H352" s="29"/>
      <c r="I352" s="30"/>
      <c r="J352" s="192" t="s">
        <v>485</v>
      </c>
      <c r="K352" s="192"/>
      <c r="L352" s="192"/>
      <c r="M352" s="192"/>
      <c r="N352" s="192"/>
      <c r="O352" s="192"/>
      <c r="P352" s="192"/>
      <c r="Q352" s="193"/>
      <c r="R352" s="193"/>
      <c r="S352" s="193"/>
      <c r="T352" s="193"/>
      <c r="U352" s="193"/>
      <c r="V352" s="193"/>
      <c r="W352" s="193"/>
      <c r="X352" s="193"/>
      <c r="Y352" s="194"/>
      <c r="Z352" s="104"/>
      <c r="AA352" s="103"/>
    </row>
    <row r="353" spans="1:27" ht="20.100000000000001" customHeight="1" x14ac:dyDescent="0.15">
      <c r="A353" s="82"/>
      <c r="B353" s="82"/>
      <c r="C353" s="98"/>
      <c r="D353" s="207"/>
      <c r="E353" s="208"/>
      <c r="F353" s="209"/>
      <c r="G353" s="191" t="s">
        <v>191</v>
      </c>
      <c r="H353" s="29"/>
      <c r="I353" s="30"/>
      <c r="J353" s="192" t="s">
        <v>486</v>
      </c>
      <c r="K353" s="192"/>
      <c r="L353" s="192"/>
      <c r="M353" s="192"/>
      <c r="N353" s="192"/>
      <c r="O353" s="192"/>
      <c r="P353" s="192"/>
      <c r="Q353" s="193"/>
      <c r="R353" s="193"/>
      <c r="S353" s="193"/>
      <c r="T353" s="193"/>
      <c r="U353" s="193"/>
      <c r="V353" s="193"/>
      <c r="W353" s="193"/>
      <c r="X353" s="193"/>
      <c r="Y353" s="194"/>
      <c r="Z353" s="104"/>
      <c r="AA353" s="103"/>
    </row>
    <row r="354" spans="1:27" ht="20.100000000000001" customHeight="1" x14ac:dyDescent="0.15">
      <c r="A354" s="82"/>
      <c r="B354" s="82"/>
      <c r="C354" s="98"/>
      <c r="D354" s="210"/>
      <c r="E354" s="211"/>
      <c r="F354" s="212"/>
      <c r="G354" s="198" t="s">
        <v>190</v>
      </c>
      <c r="H354" s="34"/>
      <c r="I354" s="36"/>
      <c r="J354" s="199" t="s">
        <v>487</v>
      </c>
      <c r="K354" s="199"/>
      <c r="L354" s="199"/>
      <c r="M354" s="199"/>
      <c r="N354" s="199"/>
      <c r="O354" s="199"/>
      <c r="P354" s="199"/>
      <c r="Q354" s="200"/>
      <c r="R354" s="200"/>
      <c r="S354" s="200"/>
      <c r="T354" s="200"/>
      <c r="U354" s="200"/>
      <c r="V354" s="200"/>
      <c r="W354" s="200"/>
      <c r="X354" s="200"/>
      <c r="Y354" s="201"/>
      <c r="Z354" s="104"/>
      <c r="AA354" s="103"/>
    </row>
    <row r="355" spans="1:27" ht="20.100000000000001" customHeight="1" x14ac:dyDescent="0.15">
      <c r="A355" s="82"/>
      <c r="B355" s="82"/>
      <c r="C355" s="98"/>
      <c r="D355" s="204" t="s">
        <v>569</v>
      </c>
      <c r="E355" s="205"/>
      <c r="F355" s="206"/>
      <c r="G355" s="183" t="s">
        <v>595</v>
      </c>
      <c r="H355" s="32"/>
      <c r="I355" s="37"/>
      <c r="J355" s="184" t="s">
        <v>488</v>
      </c>
      <c r="K355" s="184"/>
      <c r="L355" s="184"/>
      <c r="M355" s="184"/>
      <c r="N355" s="184"/>
      <c r="O355" s="184"/>
      <c r="P355" s="184"/>
      <c r="Q355" s="202"/>
      <c r="R355" s="202"/>
      <c r="S355" s="202"/>
      <c r="T355" s="202"/>
      <c r="U355" s="202"/>
      <c r="V355" s="202"/>
      <c r="W355" s="202"/>
      <c r="X355" s="202"/>
      <c r="Y355" s="203"/>
      <c r="Z355" s="104"/>
      <c r="AA355" s="103"/>
    </row>
    <row r="356" spans="1:27" ht="20.100000000000001" customHeight="1" x14ac:dyDescent="0.15">
      <c r="A356" s="82"/>
      <c r="B356" s="82"/>
      <c r="C356" s="98"/>
      <c r="D356" s="207"/>
      <c r="E356" s="208"/>
      <c r="F356" s="209"/>
      <c r="G356" s="191" t="s">
        <v>201</v>
      </c>
      <c r="H356" s="29"/>
      <c r="I356" s="30"/>
      <c r="J356" s="192" t="s">
        <v>489</v>
      </c>
      <c r="K356" s="192"/>
      <c r="L356" s="192"/>
      <c r="M356" s="192"/>
      <c r="N356" s="192"/>
      <c r="O356" s="192"/>
      <c r="P356" s="192"/>
      <c r="Q356" s="193"/>
      <c r="R356" s="193"/>
      <c r="S356" s="193"/>
      <c r="T356" s="193"/>
      <c r="U356" s="193"/>
      <c r="V356" s="193"/>
      <c r="W356" s="193"/>
      <c r="X356" s="193"/>
      <c r="Y356" s="194"/>
      <c r="Z356" s="104"/>
      <c r="AA356" s="103"/>
    </row>
    <row r="357" spans="1:27" ht="20.100000000000001" customHeight="1" x14ac:dyDescent="0.15">
      <c r="A357" s="82"/>
      <c r="B357" s="82"/>
      <c r="C357" s="98"/>
      <c r="D357" s="207"/>
      <c r="E357" s="208"/>
      <c r="F357" s="209"/>
      <c r="G357" s="191" t="s">
        <v>200</v>
      </c>
      <c r="H357" s="29"/>
      <c r="I357" s="30"/>
      <c r="J357" s="192" t="s">
        <v>490</v>
      </c>
      <c r="K357" s="192"/>
      <c r="L357" s="192"/>
      <c r="M357" s="192"/>
      <c r="N357" s="192"/>
      <c r="O357" s="192"/>
      <c r="P357" s="192"/>
      <c r="Q357" s="193"/>
      <c r="R357" s="193"/>
      <c r="S357" s="193"/>
      <c r="T357" s="193"/>
      <c r="U357" s="193"/>
      <c r="V357" s="193"/>
      <c r="W357" s="193"/>
      <c r="X357" s="193"/>
      <c r="Y357" s="194"/>
      <c r="Z357" s="104"/>
      <c r="AA357" s="103"/>
    </row>
    <row r="358" spans="1:27" ht="20.100000000000001" customHeight="1" x14ac:dyDescent="0.15">
      <c r="A358" s="82"/>
      <c r="B358" s="82"/>
      <c r="C358" s="98"/>
      <c r="D358" s="207"/>
      <c r="E358" s="208"/>
      <c r="F358" s="209"/>
      <c r="G358" s="191" t="s">
        <v>199</v>
      </c>
      <c r="H358" s="29"/>
      <c r="I358" s="30"/>
      <c r="J358" s="192" t="s">
        <v>491</v>
      </c>
      <c r="K358" s="192"/>
      <c r="L358" s="192"/>
      <c r="M358" s="192"/>
      <c r="N358" s="192"/>
      <c r="O358" s="192"/>
      <c r="P358" s="192"/>
      <c r="Q358" s="193"/>
      <c r="R358" s="193"/>
      <c r="S358" s="193"/>
      <c r="T358" s="193"/>
      <c r="U358" s="193"/>
      <c r="V358" s="193"/>
      <c r="W358" s="193"/>
      <c r="X358" s="193"/>
      <c r="Y358" s="194"/>
      <c r="Z358" s="104"/>
      <c r="AA358" s="103"/>
    </row>
    <row r="359" spans="1:27" ht="20.100000000000001" customHeight="1" x14ac:dyDescent="0.15">
      <c r="A359" s="82"/>
      <c r="B359" s="82"/>
      <c r="C359" s="98"/>
      <c r="D359" s="207"/>
      <c r="E359" s="208"/>
      <c r="F359" s="209"/>
      <c r="G359" s="191" t="s">
        <v>198</v>
      </c>
      <c r="H359" s="29"/>
      <c r="I359" s="30"/>
      <c r="J359" s="192" t="s">
        <v>492</v>
      </c>
      <c r="K359" s="192"/>
      <c r="L359" s="192"/>
      <c r="M359" s="192"/>
      <c r="N359" s="192"/>
      <c r="O359" s="192"/>
      <c r="P359" s="192"/>
      <c r="Q359" s="193"/>
      <c r="R359" s="193"/>
      <c r="S359" s="193"/>
      <c r="T359" s="193"/>
      <c r="U359" s="193"/>
      <c r="V359" s="193"/>
      <c r="W359" s="193"/>
      <c r="X359" s="193"/>
      <c r="Y359" s="194"/>
      <c r="Z359" s="104"/>
      <c r="AA359" s="103"/>
    </row>
    <row r="360" spans="1:27" ht="20.100000000000001" customHeight="1" x14ac:dyDescent="0.15">
      <c r="A360" s="82"/>
      <c r="B360" s="82"/>
      <c r="C360" s="98"/>
      <c r="D360" s="207"/>
      <c r="E360" s="208"/>
      <c r="F360" s="209"/>
      <c r="G360" s="191" t="s">
        <v>197</v>
      </c>
      <c r="H360" s="29"/>
      <c r="I360" s="30"/>
      <c r="J360" s="192" t="s">
        <v>493</v>
      </c>
      <c r="K360" s="192"/>
      <c r="L360" s="192"/>
      <c r="M360" s="192"/>
      <c r="N360" s="192"/>
      <c r="O360" s="192"/>
      <c r="P360" s="192"/>
      <c r="Q360" s="193"/>
      <c r="R360" s="193"/>
      <c r="S360" s="193"/>
      <c r="T360" s="193"/>
      <c r="U360" s="193"/>
      <c r="V360" s="193"/>
      <c r="W360" s="193"/>
      <c r="X360" s="193"/>
      <c r="Y360" s="194"/>
      <c r="Z360" s="104"/>
      <c r="AA360" s="103"/>
    </row>
    <row r="361" spans="1:27" ht="20.100000000000001" customHeight="1" x14ac:dyDescent="0.15">
      <c r="A361" s="82"/>
      <c r="B361" s="82"/>
      <c r="C361" s="98"/>
      <c r="D361" s="207"/>
      <c r="E361" s="208"/>
      <c r="F361" s="209"/>
      <c r="G361" s="191" t="s">
        <v>196</v>
      </c>
      <c r="H361" s="29"/>
      <c r="I361" s="30"/>
      <c r="J361" s="192" t="s">
        <v>494</v>
      </c>
      <c r="K361" s="192"/>
      <c r="L361" s="192"/>
      <c r="M361" s="192"/>
      <c r="N361" s="192"/>
      <c r="O361" s="192"/>
      <c r="P361" s="192"/>
      <c r="Q361" s="193"/>
      <c r="R361" s="193"/>
      <c r="S361" s="193"/>
      <c r="T361" s="193"/>
      <c r="U361" s="193"/>
      <c r="V361" s="193"/>
      <c r="W361" s="193"/>
      <c r="X361" s="193"/>
      <c r="Y361" s="194"/>
      <c r="Z361" s="104"/>
      <c r="AA361" s="103"/>
    </row>
    <row r="362" spans="1:27" ht="20.100000000000001" customHeight="1" x14ac:dyDescent="0.15">
      <c r="A362" s="82"/>
      <c r="B362" s="82"/>
      <c r="C362" s="98"/>
      <c r="D362" s="207"/>
      <c r="E362" s="208"/>
      <c r="F362" s="209"/>
      <c r="G362" s="191" t="s">
        <v>195</v>
      </c>
      <c r="H362" s="29"/>
      <c r="I362" s="30"/>
      <c r="J362" s="192" t="s">
        <v>495</v>
      </c>
      <c r="K362" s="192"/>
      <c r="L362" s="192"/>
      <c r="M362" s="192"/>
      <c r="N362" s="192"/>
      <c r="O362" s="192"/>
      <c r="P362" s="192"/>
      <c r="Q362" s="193"/>
      <c r="R362" s="193"/>
      <c r="S362" s="193"/>
      <c r="T362" s="193"/>
      <c r="U362" s="193"/>
      <c r="V362" s="193"/>
      <c r="W362" s="193"/>
      <c r="X362" s="193"/>
      <c r="Y362" s="194"/>
      <c r="Z362" s="104"/>
      <c r="AA362" s="103"/>
    </row>
    <row r="363" spans="1:27" ht="20.100000000000001" customHeight="1" x14ac:dyDescent="0.15">
      <c r="A363" s="82"/>
      <c r="B363" s="82"/>
      <c r="C363" s="98"/>
      <c r="D363" s="210"/>
      <c r="E363" s="211"/>
      <c r="F363" s="212"/>
      <c r="G363" s="198" t="s">
        <v>194</v>
      </c>
      <c r="H363" s="34"/>
      <c r="I363" s="36"/>
      <c r="J363" s="199" t="s">
        <v>496</v>
      </c>
      <c r="K363" s="199"/>
      <c r="L363" s="199"/>
      <c r="M363" s="199"/>
      <c r="N363" s="199"/>
      <c r="O363" s="199"/>
      <c r="P363" s="199"/>
      <c r="Q363" s="200"/>
      <c r="R363" s="200"/>
      <c r="S363" s="200"/>
      <c r="T363" s="200"/>
      <c r="U363" s="200"/>
      <c r="V363" s="200"/>
      <c r="W363" s="200"/>
      <c r="X363" s="200"/>
      <c r="Y363" s="201"/>
      <c r="Z363" s="104"/>
      <c r="AA363" s="103"/>
    </row>
    <row r="364" spans="1:27" ht="20.100000000000001" customHeight="1" x14ac:dyDescent="0.15">
      <c r="A364" s="82"/>
      <c r="B364" s="82"/>
      <c r="C364" s="98"/>
      <c r="D364" s="204" t="s">
        <v>570</v>
      </c>
      <c r="E364" s="205"/>
      <c r="F364" s="206"/>
      <c r="G364" s="183" t="s">
        <v>596</v>
      </c>
      <c r="H364" s="32"/>
      <c r="I364" s="37"/>
      <c r="J364" s="184" t="s">
        <v>497</v>
      </c>
      <c r="K364" s="184"/>
      <c r="L364" s="184"/>
      <c r="M364" s="184"/>
      <c r="N364" s="184"/>
      <c r="O364" s="184"/>
      <c r="P364" s="184"/>
      <c r="Q364" s="202"/>
      <c r="R364" s="202"/>
      <c r="S364" s="202"/>
      <c r="T364" s="202"/>
      <c r="U364" s="202"/>
      <c r="V364" s="202"/>
      <c r="W364" s="202"/>
      <c r="X364" s="202"/>
      <c r="Y364" s="203"/>
      <c r="Z364" s="104"/>
      <c r="AA364" s="103"/>
    </row>
    <row r="365" spans="1:27" ht="20.100000000000001" customHeight="1" x14ac:dyDescent="0.15">
      <c r="A365" s="82"/>
      <c r="B365" s="82"/>
      <c r="C365" s="98"/>
      <c r="D365" s="207"/>
      <c r="E365" s="208"/>
      <c r="F365" s="209"/>
      <c r="G365" s="191" t="s">
        <v>207</v>
      </c>
      <c r="H365" s="29"/>
      <c r="I365" s="30"/>
      <c r="J365" s="192" t="s">
        <v>498</v>
      </c>
      <c r="K365" s="192"/>
      <c r="L365" s="192"/>
      <c r="M365" s="192"/>
      <c r="N365" s="192"/>
      <c r="O365" s="192"/>
      <c r="P365" s="192"/>
      <c r="Q365" s="193"/>
      <c r="R365" s="193"/>
      <c r="S365" s="193"/>
      <c r="T365" s="193"/>
      <c r="U365" s="193"/>
      <c r="V365" s="193"/>
      <c r="W365" s="193"/>
      <c r="X365" s="193"/>
      <c r="Y365" s="194"/>
      <c r="Z365" s="104"/>
      <c r="AA365" s="103"/>
    </row>
    <row r="366" spans="1:27" ht="20.100000000000001" customHeight="1" x14ac:dyDescent="0.15">
      <c r="A366" s="82"/>
      <c r="B366" s="82"/>
      <c r="C366" s="98"/>
      <c r="D366" s="207"/>
      <c r="E366" s="208"/>
      <c r="F366" s="209"/>
      <c r="G366" s="191" t="s">
        <v>206</v>
      </c>
      <c r="H366" s="29"/>
      <c r="I366" s="30"/>
      <c r="J366" s="192" t="s">
        <v>499</v>
      </c>
      <c r="K366" s="192"/>
      <c r="L366" s="192"/>
      <c r="M366" s="192"/>
      <c r="N366" s="192"/>
      <c r="O366" s="192"/>
      <c r="P366" s="192"/>
      <c r="Q366" s="193"/>
      <c r="R366" s="193"/>
      <c r="S366" s="193"/>
      <c r="T366" s="193"/>
      <c r="U366" s="193"/>
      <c r="V366" s="193"/>
      <c r="W366" s="193"/>
      <c r="X366" s="193"/>
      <c r="Y366" s="194"/>
      <c r="Z366" s="104"/>
      <c r="AA366" s="103"/>
    </row>
    <row r="367" spans="1:27" ht="20.100000000000001" customHeight="1" x14ac:dyDescent="0.15">
      <c r="A367" s="82"/>
      <c r="B367" s="82"/>
      <c r="C367" s="98"/>
      <c r="D367" s="207"/>
      <c r="E367" s="208"/>
      <c r="F367" s="209"/>
      <c r="G367" s="191" t="s">
        <v>205</v>
      </c>
      <c r="H367" s="29"/>
      <c r="I367" s="30"/>
      <c r="J367" s="192" t="s">
        <v>500</v>
      </c>
      <c r="K367" s="192"/>
      <c r="L367" s="192"/>
      <c r="M367" s="192"/>
      <c r="N367" s="192"/>
      <c r="O367" s="192"/>
      <c r="P367" s="192"/>
      <c r="Q367" s="193"/>
      <c r="R367" s="193"/>
      <c r="S367" s="193"/>
      <c r="T367" s="193"/>
      <c r="U367" s="193"/>
      <c r="V367" s="193"/>
      <c r="W367" s="193"/>
      <c r="X367" s="193"/>
      <c r="Y367" s="194"/>
      <c r="Z367" s="104"/>
      <c r="AA367" s="103"/>
    </row>
    <row r="368" spans="1:27" ht="20.100000000000001" customHeight="1" x14ac:dyDescent="0.15">
      <c r="A368" s="82"/>
      <c r="B368" s="82"/>
      <c r="C368" s="98"/>
      <c r="D368" s="207"/>
      <c r="E368" s="208"/>
      <c r="F368" s="209"/>
      <c r="G368" s="191" t="s">
        <v>204</v>
      </c>
      <c r="H368" s="29"/>
      <c r="I368" s="30"/>
      <c r="J368" s="192" t="s">
        <v>501</v>
      </c>
      <c r="K368" s="192"/>
      <c r="L368" s="192"/>
      <c r="M368" s="192"/>
      <c r="N368" s="192"/>
      <c r="O368" s="192"/>
      <c r="P368" s="192"/>
      <c r="Q368" s="193"/>
      <c r="R368" s="193"/>
      <c r="S368" s="193"/>
      <c r="T368" s="193"/>
      <c r="U368" s="193"/>
      <c r="V368" s="193"/>
      <c r="W368" s="193"/>
      <c r="X368" s="193"/>
      <c r="Y368" s="194"/>
      <c r="Z368" s="104"/>
      <c r="AA368" s="103"/>
    </row>
    <row r="369" spans="1:27" ht="20.100000000000001" customHeight="1" x14ac:dyDescent="0.15">
      <c r="A369" s="82"/>
      <c r="B369" s="82"/>
      <c r="C369" s="98"/>
      <c r="D369" s="207"/>
      <c r="E369" s="208"/>
      <c r="F369" s="209"/>
      <c r="G369" s="191" t="s">
        <v>203</v>
      </c>
      <c r="H369" s="29"/>
      <c r="I369" s="30"/>
      <c r="J369" s="192" t="s">
        <v>502</v>
      </c>
      <c r="K369" s="192"/>
      <c r="L369" s="192"/>
      <c r="M369" s="192"/>
      <c r="N369" s="192"/>
      <c r="O369" s="192"/>
      <c r="P369" s="192"/>
      <c r="Q369" s="193"/>
      <c r="R369" s="193"/>
      <c r="S369" s="193"/>
      <c r="T369" s="193"/>
      <c r="U369" s="193"/>
      <c r="V369" s="193"/>
      <c r="W369" s="193"/>
      <c r="X369" s="193"/>
      <c r="Y369" s="194"/>
      <c r="Z369" s="104"/>
      <c r="AA369" s="103"/>
    </row>
    <row r="370" spans="1:27" ht="20.100000000000001" customHeight="1" x14ac:dyDescent="0.15">
      <c r="A370" s="82"/>
      <c r="B370" s="82"/>
      <c r="C370" s="98"/>
      <c r="D370" s="210"/>
      <c r="E370" s="211"/>
      <c r="F370" s="212"/>
      <c r="G370" s="198" t="s">
        <v>202</v>
      </c>
      <c r="H370" s="34"/>
      <c r="I370" s="36"/>
      <c r="J370" s="199" t="s">
        <v>503</v>
      </c>
      <c r="K370" s="199"/>
      <c r="L370" s="199"/>
      <c r="M370" s="199"/>
      <c r="N370" s="199"/>
      <c r="O370" s="199"/>
      <c r="P370" s="199"/>
      <c r="Q370" s="200"/>
      <c r="R370" s="200"/>
      <c r="S370" s="200"/>
      <c r="T370" s="200"/>
      <c r="U370" s="200"/>
      <c r="V370" s="200"/>
      <c r="W370" s="200"/>
      <c r="X370" s="200"/>
      <c r="Y370" s="201"/>
      <c r="Z370" s="104"/>
      <c r="AA370" s="103"/>
    </row>
    <row r="371" spans="1:27" ht="20.100000000000001" customHeight="1" x14ac:dyDescent="0.15">
      <c r="A371" s="82"/>
      <c r="B371" s="82"/>
      <c r="C371" s="98"/>
      <c r="D371" s="204" t="s">
        <v>571</v>
      </c>
      <c r="E371" s="205"/>
      <c r="F371" s="206"/>
      <c r="G371" s="183" t="s">
        <v>597</v>
      </c>
      <c r="H371" s="32"/>
      <c r="I371" s="37"/>
      <c r="J371" s="184" t="s">
        <v>504</v>
      </c>
      <c r="K371" s="184"/>
      <c r="L371" s="184"/>
      <c r="M371" s="184"/>
      <c r="N371" s="184"/>
      <c r="O371" s="184"/>
      <c r="P371" s="184"/>
      <c r="Q371" s="202"/>
      <c r="R371" s="202"/>
      <c r="S371" s="202"/>
      <c r="T371" s="202"/>
      <c r="U371" s="202"/>
      <c r="V371" s="202"/>
      <c r="W371" s="202"/>
      <c r="X371" s="202"/>
      <c r="Y371" s="203"/>
      <c r="Z371" s="104"/>
      <c r="AA371" s="103"/>
    </row>
    <row r="372" spans="1:27" ht="20.100000000000001" customHeight="1" x14ac:dyDescent="0.15">
      <c r="A372" s="82"/>
      <c r="B372" s="82"/>
      <c r="C372" s="98"/>
      <c r="D372" s="207"/>
      <c r="E372" s="208"/>
      <c r="F372" s="209"/>
      <c r="G372" s="191" t="s">
        <v>216</v>
      </c>
      <c r="H372" s="29"/>
      <c r="I372" s="30"/>
      <c r="J372" s="192" t="s">
        <v>505</v>
      </c>
      <c r="K372" s="192"/>
      <c r="L372" s="192"/>
      <c r="M372" s="192"/>
      <c r="N372" s="192"/>
      <c r="O372" s="192"/>
      <c r="P372" s="192"/>
      <c r="Q372" s="193"/>
      <c r="R372" s="193"/>
      <c r="S372" s="193"/>
      <c r="T372" s="193"/>
      <c r="U372" s="193"/>
      <c r="V372" s="193"/>
      <c r="W372" s="193"/>
      <c r="X372" s="193"/>
      <c r="Y372" s="194"/>
      <c r="Z372" s="104"/>
      <c r="AA372" s="103"/>
    </row>
    <row r="373" spans="1:27" ht="20.100000000000001" customHeight="1" x14ac:dyDescent="0.15">
      <c r="A373" s="82"/>
      <c r="B373" s="82"/>
      <c r="C373" s="98"/>
      <c r="D373" s="207"/>
      <c r="E373" s="208"/>
      <c r="F373" s="209"/>
      <c r="G373" s="191" t="s">
        <v>215</v>
      </c>
      <c r="H373" s="29"/>
      <c r="I373" s="30"/>
      <c r="J373" s="192" t="s">
        <v>506</v>
      </c>
      <c r="K373" s="192"/>
      <c r="L373" s="192"/>
      <c r="M373" s="192"/>
      <c r="N373" s="192"/>
      <c r="O373" s="192"/>
      <c r="P373" s="192"/>
      <c r="Q373" s="193"/>
      <c r="R373" s="193"/>
      <c r="S373" s="193"/>
      <c r="T373" s="193"/>
      <c r="U373" s="193"/>
      <c r="V373" s="193"/>
      <c r="W373" s="193"/>
      <c r="X373" s="193"/>
      <c r="Y373" s="194"/>
      <c r="Z373" s="104"/>
      <c r="AA373" s="103"/>
    </row>
    <row r="374" spans="1:27" ht="20.100000000000001" customHeight="1" x14ac:dyDescent="0.15">
      <c r="A374" s="82"/>
      <c r="B374" s="82"/>
      <c r="C374" s="98"/>
      <c r="D374" s="207"/>
      <c r="E374" s="208"/>
      <c r="F374" s="209"/>
      <c r="G374" s="191" t="s">
        <v>214</v>
      </c>
      <c r="H374" s="29"/>
      <c r="I374" s="30"/>
      <c r="J374" s="192" t="s">
        <v>507</v>
      </c>
      <c r="K374" s="192"/>
      <c r="L374" s="192"/>
      <c r="M374" s="192"/>
      <c r="N374" s="192"/>
      <c r="O374" s="192"/>
      <c r="P374" s="192"/>
      <c r="Q374" s="193"/>
      <c r="R374" s="193"/>
      <c r="S374" s="193"/>
      <c r="T374" s="193"/>
      <c r="U374" s="193"/>
      <c r="V374" s="193"/>
      <c r="W374" s="193"/>
      <c r="X374" s="193"/>
      <c r="Y374" s="194"/>
      <c r="Z374" s="104"/>
      <c r="AA374" s="103"/>
    </row>
    <row r="375" spans="1:27" ht="20.100000000000001" customHeight="1" x14ac:dyDescent="0.15">
      <c r="A375" s="82"/>
      <c r="B375" s="82"/>
      <c r="C375" s="98"/>
      <c r="D375" s="207"/>
      <c r="E375" s="208"/>
      <c r="F375" s="209"/>
      <c r="G375" s="191" t="s">
        <v>213</v>
      </c>
      <c r="H375" s="29"/>
      <c r="I375" s="30"/>
      <c r="J375" s="192" t="s">
        <v>508</v>
      </c>
      <c r="K375" s="192"/>
      <c r="L375" s="192"/>
      <c r="M375" s="192"/>
      <c r="N375" s="192"/>
      <c r="O375" s="192"/>
      <c r="P375" s="192"/>
      <c r="Q375" s="193"/>
      <c r="R375" s="193"/>
      <c r="S375" s="193"/>
      <c r="T375" s="193"/>
      <c r="U375" s="193"/>
      <c r="V375" s="193"/>
      <c r="W375" s="193"/>
      <c r="X375" s="193"/>
      <c r="Y375" s="194"/>
      <c r="Z375" s="104"/>
      <c r="AA375" s="103"/>
    </row>
    <row r="376" spans="1:27" ht="20.100000000000001" customHeight="1" x14ac:dyDescent="0.15">
      <c r="A376" s="82"/>
      <c r="B376" s="82"/>
      <c r="C376" s="98"/>
      <c r="D376" s="207"/>
      <c r="E376" s="208"/>
      <c r="F376" s="209"/>
      <c r="G376" s="191" t="s">
        <v>212</v>
      </c>
      <c r="H376" s="29"/>
      <c r="I376" s="30"/>
      <c r="J376" s="192" t="s">
        <v>509</v>
      </c>
      <c r="K376" s="192"/>
      <c r="L376" s="192"/>
      <c r="M376" s="192"/>
      <c r="N376" s="192"/>
      <c r="O376" s="192"/>
      <c r="P376" s="192"/>
      <c r="Q376" s="193"/>
      <c r="R376" s="193"/>
      <c r="S376" s="193"/>
      <c r="T376" s="193"/>
      <c r="U376" s="193"/>
      <c r="V376" s="193"/>
      <c r="W376" s="193"/>
      <c r="X376" s="193"/>
      <c r="Y376" s="194"/>
      <c r="Z376" s="104"/>
      <c r="AA376" s="103"/>
    </row>
    <row r="377" spans="1:27" ht="20.100000000000001" customHeight="1" x14ac:dyDescent="0.15">
      <c r="A377" s="82"/>
      <c r="B377" s="82"/>
      <c r="C377" s="98"/>
      <c r="D377" s="207"/>
      <c r="E377" s="208"/>
      <c r="F377" s="209"/>
      <c r="G377" s="191" t="s">
        <v>211</v>
      </c>
      <c r="H377" s="29"/>
      <c r="I377" s="30"/>
      <c r="J377" s="192" t="s">
        <v>510</v>
      </c>
      <c r="K377" s="192"/>
      <c r="L377" s="192"/>
      <c r="M377" s="192"/>
      <c r="N377" s="192"/>
      <c r="O377" s="192"/>
      <c r="P377" s="192"/>
      <c r="Q377" s="193"/>
      <c r="R377" s="193"/>
      <c r="S377" s="193"/>
      <c r="T377" s="193"/>
      <c r="U377" s="193"/>
      <c r="V377" s="193"/>
      <c r="W377" s="193"/>
      <c r="X377" s="193"/>
      <c r="Y377" s="194"/>
      <c r="Z377" s="104"/>
      <c r="AA377" s="103"/>
    </row>
    <row r="378" spans="1:27" ht="20.100000000000001" customHeight="1" x14ac:dyDescent="0.15">
      <c r="A378" s="82"/>
      <c r="B378" s="82"/>
      <c r="C378" s="98"/>
      <c r="D378" s="207"/>
      <c r="E378" s="208"/>
      <c r="F378" s="209"/>
      <c r="G378" s="191" t="s">
        <v>210</v>
      </c>
      <c r="H378" s="29"/>
      <c r="I378" s="30"/>
      <c r="J378" s="192" t="s">
        <v>511</v>
      </c>
      <c r="K378" s="192"/>
      <c r="L378" s="192"/>
      <c r="M378" s="192"/>
      <c r="N378" s="192"/>
      <c r="O378" s="192"/>
      <c r="P378" s="192"/>
      <c r="Q378" s="193"/>
      <c r="R378" s="193"/>
      <c r="S378" s="193"/>
      <c r="T378" s="193"/>
      <c r="U378" s="193"/>
      <c r="V378" s="193"/>
      <c r="W378" s="193"/>
      <c r="X378" s="193"/>
      <c r="Y378" s="194"/>
      <c r="Z378" s="104"/>
      <c r="AA378" s="103"/>
    </row>
    <row r="379" spans="1:27" ht="20.100000000000001" customHeight="1" x14ac:dyDescent="0.15">
      <c r="A379" s="82"/>
      <c r="B379" s="82"/>
      <c r="C379" s="98"/>
      <c r="D379" s="207"/>
      <c r="E379" s="208"/>
      <c r="F379" s="209"/>
      <c r="G379" s="191" t="s">
        <v>209</v>
      </c>
      <c r="H379" s="29"/>
      <c r="I379" s="30"/>
      <c r="J379" s="192" t="s">
        <v>512</v>
      </c>
      <c r="K379" s="192"/>
      <c r="L379" s="192"/>
      <c r="M379" s="192"/>
      <c r="N379" s="192"/>
      <c r="O379" s="192"/>
      <c r="P379" s="192"/>
      <c r="Q379" s="193"/>
      <c r="R379" s="193"/>
      <c r="S379" s="193"/>
      <c r="T379" s="193"/>
      <c r="U379" s="193"/>
      <c r="V379" s="193"/>
      <c r="W379" s="193"/>
      <c r="X379" s="193"/>
      <c r="Y379" s="194"/>
      <c r="Z379" s="104"/>
      <c r="AA379" s="103"/>
    </row>
    <row r="380" spans="1:27" ht="20.100000000000001" customHeight="1" x14ac:dyDescent="0.15">
      <c r="A380" s="82"/>
      <c r="B380" s="82"/>
      <c r="C380" s="98"/>
      <c r="D380" s="210"/>
      <c r="E380" s="211"/>
      <c r="F380" s="212"/>
      <c r="G380" s="198" t="s">
        <v>208</v>
      </c>
      <c r="H380" s="34"/>
      <c r="I380" s="36"/>
      <c r="J380" s="199" t="s">
        <v>513</v>
      </c>
      <c r="K380" s="199"/>
      <c r="L380" s="199"/>
      <c r="M380" s="199"/>
      <c r="N380" s="199"/>
      <c r="O380" s="199"/>
      <c r="P380" s="199"/>
      <c r="Q380" s="200"/>
      <c r="R380" s="200"/>
      <c r="S380" s="200"/>
      <c r="T380" s="200"/>
      <c r="U380" s="200"/>
      <c r="V380" s="200"/>
      <c r="W380" s="200"/>
      <c r="X380" s="200"/>
      <c r="Y380" s="201"/>
      <c r="Z380" s="104"/>
      <c r="AA380" s="103"/>
    </row>
    <row r="381" spans="1:27" ht="20.100000000000001" customHeight="1" x14ac:dyDescent="0.15">
      <c r="A381" s="82"/>
      <c r="B381" s="82"/>
      <c r="C381" s="98"/>
      <c r="D381" s="204" t="s">
        <v>601</v>
      </c>
      <c r="E381" s="205"/>
      <c r="F381" s="206"/>
      <c r="G381" s="183" t="s">
        <v>598</v>
      </c>
      <c r="H381" s="32"/>
      <c r="I381" s="37"/>
      <c r="J381" s="184" t="s">
        <v>514</v>
      </c>
      <c r="K381" s="184"/>
      <c r="L381" s="184"/>
      <c r="M381" s="184"/>
      <c r="N381" s="184"/>
      <c r="O381" s="184"/>
      <c r="P381" s="184"/>
      <c r="Q381" s="202"/>
      <c r="R381" s="202"/>
      <c r="S381" s="202"/>
      <c r="T381" s="202"/>
      <c r="U381" s="202"/>
      <c r="V381" s="202"/>
      <c r="W381" s="202"/>
      <c r="X381" s="202"/>
      <c r="Y381" s="203"/>
      <c r="Z381" s="104"/>
      <c r="AA381" s="103"/>
    </row>
    <row r="382" spans="1:27" ht="20.100000000000001" customHeight="1" x14ac:dyDescent="0.15">
      <c r="A382" s="82"/>
      <c r="B382" s="82"/>
      <c r="C382" s="98"/>
      <c r="D382" s="207"/>
      <c r="E382" s="208"/>
      <c r="F382" s="209"/>
      <c r="G382" s="191" t="s">
        <v>227</v>
      </c>
      <c r="H382" s="29"/>
      <c r="I382" s="30"/>
      <c r="J382" s="192" t="s">
        <v>515</v>
      </c>
      <c r="K382" s="192"/>
      <c r="L382" s="192"/>
      <c r="M382" s="192"/>
      <c r="N382" s="192"/>
      <c r="O382" s="192"/>
      <c r="P382" s="192"/>
      <c r="Q382" s="193"/>
      <c r="R382" s="193"/>
      <c r="S382" s="193"/>
      <c r="T382" s="193"/>
      <c r="U382" s="193"/>
      <c r="V382" s="193"/>
      <c r="W382" s="193"/>
      <c r="X382" s="193"/>
      <c r="Y382" s="194"/>
      <c r="Z382" s="104"/>
      <c r="AA382" s="103"/>
    </row>
    <row r="383" spans="1:27" ht="20.100000000000001" customHeight="1" x14ac:dyDescent="0.15">
      <c r="A383" s="82"/>
      <c r="B383" s="82"/>
      <c r="C383" s="98"/>
      <c r="D383" s="207"/>
      <c r="E383" s="208"/>
      <c r="F383" s="209"/>
      <c r="G383" s="216" t="s">
        <v>226</v>
      </c>
      <c r="H383" s="29"/>
      <c r="I383" s="30"/>
      <c r="J383" s="192" t="s">
        <v>516</v>
      </c>
      <c r="K383" s="192"/>
      <c r="L383" s="192"/>
      <c r="M383" s="192"/>
      <c r="N383" s="192"/>
      <c r="O383" s="192"/>
      <c r="P383" s="192"/>
      <c r="Q383" s="193"/>
      <c r="R383" s="193"/>
      <c r="S383" s="193"/>
      <c r="T383" s="193"/>
      <c r="U383" s="193"/>
      <c r="V383" s="193"/>
      <c r="W383" s="193"/>
      <c r="X383" s="193"/>
      <c r="Y383" s="194"/>
      <c r="Z383" s="104"/>
      <c r="AA383" s="103"/>
    </row>
    <row r="384" spans="1:27" ht="20.100000000000001" customHeight="1" x14ac:dyDescent="0.15">
      <c r="A384" s="82"/>
      <c r="B384" s="82"/>
      <c r="C384" s="98"/>
      <c r="D384" s="207"/>
      <c r="E384" s="208"/>
      <c r="F384" s="209"/>
      <c r="G384" s="216" t="s">
        <v>225</v>
      </c>
      <c r="H384" s="29"/>
      <c r="I384" s="30"/>
      <c r="J384" s="192" t="s">
        <v>517</v>
      </c>
      <c r="K384" s="192"/>
      <c r="L384" s="192"/>
      <c r="M384" s="192"/>
      <c r="N384" s="192"/>
      <c r="O384" s="192"/>
      <c r="P384" s="192"/>
      <c r="Q384" s="193"/>
      <c r="R384" s="193"/>
      <c r="S384" s="193"/>
      <c r="T384" s="193"/>
      <c r="U384" s="193"/>
      <c r="V384" s="193"/>
      <c r="W384" s="193"/>
      <c r="X384" s="193"/>
      <c r="Y384" s="194"/>
      <c r="Z384" s="104"/>
      <c r="AA384" s="103"/>
    </row>
    <row r="385" spans="1:27" ht="20.100000000000001" customHeight="1" x14ac:dyDescent="0.15">
      <c r="A385" s="82"/>
      <c r="B385" s="82"/>
      <c r="C385" s="98"/>
      <c r="D385" s="207"/>
      <c r="E385" s="208"/>
      <c r="F385" s="209"/>
      <c r="G385" s="216" t="s">
        <v>224</v>
      </c>
      <c r="H385" s="29"/>
      <c r="I385" s="30"/>
      <c r="J385" s="192" t="s">
        <v>518</v>
      </c>
      <c r="K385" s="192"/>
      <c r="L385" s="192"/>
      <c r="M385" s="192"/>
      <c r="N385" s="192"/>
      <c r="O385" s="192"/>
      <c r="P385" s="192"/>
      <c r="Q385" s="193"/>
      <c r="R385" s="193"/>
      <c r="S385" s="193"/>
      <c r="T385" s="193"/>
      <c r="U385" s="193"/>
      <c r="V385" s="193"/>
      <c r="W385" s="193"/>
      <c r="X385" s="193"/>
      <c r="Y385" s="194"/>
      <c r="Z385" s="104"/>
      <c r="AA385" s="103"/>
    </row>
    <row r="386" spans="1:27" ht="20.100000000000001" customHeight="1" x14ac:dyDescent="0.15">
      <c r="A386" s="82"/>
      <c r="B386" s="82"/>
      <c r="C386" s="98"/>
      <c r="D386" s="207"/>
      <c r="E386" s="208"/>
      <c r="F386" s="209"/>
      <c r="G386" s="216" t="s">
        <v>223</v>
      </c>
      <c r="H386" s="29"/>
      <c r="I386" s="30"/>
      <c r="J386" s="192" t="s">
        <v>519</v>
      </c>
      <c r="K386" s="192"/>
      <c r="L386" s="192"/>
      <c r="M386" s="192"/>
      <c r="N386" s="192"/>
      <c r="O386" s="192"/>
      <c r="P386" s="192"/>
      <c r="Q386" s="193"/>
      <c r="R386" s="193"/>
      <c r="S386" s="193"/>
      <c r="T386" s="193"/>
      <c r="U386" s="193"/>
      <c r="V386" s="193"/>
      <c r="W386" s="193"/>
      <c r="X386" s="193"/>
      <c r="Y386" s="194"/>
      <c r="Z386" s="104"/>
      <c r="AA386" s="103"/>
    </row>
    <row r="387" spans="1:27" ht="20.100000000000001" customHeight="1" x14ac:dyDescent="0.15">
      <c r="A387" s="82"/>
      <c r="B387" s="82"/>
      <c r="C387" s="98"/>
      <c r="D387" s="207"/>
      <c r="E387" s="208"/>
      <c r="F387" s="209"/>
      <c r="G387" s="216" t="s">
        <v>222</v>
      </c>
      <c r="H387" s="29"/>
      <c r="I387" s="30"/>
      <c r="J387" s="192" t="s">
        <v>520</v>
      </c>
      <c r="K387" s="192"/>
      <c r="L387" s="192"/>
      <c r="M387" s="192"/>
      <c r="N387" s="192"/>
      <c r="O387" s="192"/>
      <c r="P387" s="192"/>
      <c r="Q387" s="193"/>
      <c r="R387" s="193"/>
      <c r="S387" s="193"/>
      <c r="T387" s="193"/>
      <c r="U387" s="193"/>
      <c r="V387" s="193"/>
      <c r="W387" s="193"/>
      <c r="X387" s="193"/>
      <c r="Y387" s="194"/>
      <c r="Z387" s="104"/>
      <c r="AA387" s="103"/>
    </row>
    <row r="388" spans="1:27" ht="20.100000000000001" customHeight="1" x14ac:dyDescent="0.15">
      <c r="A388" s="82"/>
      <c r="B388" s="82"/>
      <c r="C388" s="98"/>
      <c r="D388" s="207"/>
      <c r="E388" s="208"/>
      <c r="F388" s="209"/>
      <c r="G388" s="216" t="s">
        <v>221</v>
      </c>
      <c r="H388" s="29"/>
      <c r="I388" s="30"/>
      <c r="J388" s="192" t="s">
        <v>521</v>
      </c>
      <c r="K388" s="192"/>
      <c r="L388" s="192"/>
      <c r="M388" s="192"/>
      <c r="N388" s="192"/>
      <c r="O388" s="192"/>
      <c r="P388" s="192"/>
      <c r="Q388" s="193"/>
      <c r="R388" s="193"/>
      <c r="S388" s="193"/>
      <c r="T388" s="193"/>
      <c r="U388" s="193"/>
      <c r="V388" s="193"/>
      <c r="W388" s="193"/>
      <c r="X388" s="193"/>
      <c r="Y388" s="194"/>
      <c r="Z388" s="104"/>
      <c r="AA388" s="103"/>
    </row>
    <row r="389" spans="1:27" ht="20.100000000000001" customHeight="1" x14ac:dyDescent="0.15">
      <c r="A389" s="82"/>
      <c r="B389" s="82"/>
      <c r="C389" s="98"/>
      <c r="D389" s="207"/>
      <c r="E389" s="208"/>
      <c r="F389" s="209"/>
      <c r="G389" s="216" t="s">
        <v>220</v>
      </c>
      <c r="H389" s="29"/>
      <c r="I389" s="30"/>
      <c r="J389" s="192" t="s">
        <v>522</v>
      </c>
      <c r="K389" s="192"/>
      <c r="L389" s="192"/>
      <c r="M389" s="192"/>
      <c r="N389" s="192"/>
      <c r="O389" s="192"/>
      <c r="P389" s="192"/>
      <c r="Q389" s="193"/>
      <c r="R389" s="193"/>
      <c r="S389" s="193"/>
      <c r="T389" s="193"/>
      <c r="U389" s="193"/>
      <c r="V389" s="193"/>
      <c r="W389" s="193"/>
      <c r="X389" s="193"/>
      <c r="Y389" s="194"/>
      <c r="Z389" s="104"/>
      <c r="AA389" s="103"/>
    </row>
    <row r="390" spans="1:27" ht="20.100000000000001" customHeight="1" x14ac:dyDescent="0.15">
      <c r="A390" s="82"/>
      <c r="B390" s="82"/>
      <c r="C390" s="98"/>
      <c r="D390" s="207"/>
      <c r="E390" s="208"/>
      <c r="F390" s="209"/>
      <c r="G390" s="216" t="s">
        <v>219</v>
      </c>
      <c r="H390" s="29"/>
      <c r="I390" s="30"/>
      <c r="J390" s="192" t="s">
        <v>523</v>
      </c>
      <c r="K390" s="192"/>
      <c r="L390" s="192"/>
      <c r="M390" s="192"/>
      <c r="N390" s="192"/>
      <c r="O390" s="192"/>
      <c r="P390" s="192"/>
      <c r="Q390" s="193"/>
      <c r="R390" s="193"/>
      <c r="S390" s="193"/>
      <c r="T390" s="193"/>
      <c r="U390" s="193"/>
      <c r="V390" s="193"/>
      <c r="W390" s="193"/>
      <c r="X390" s="193"/>
      <c r="Y390" s="194"/>
      <c r="Z390" s="104"/>
      <c r="AA390" s="103"/>
    </row>
    <row r="391" spans="1:27" ht="20.100000000000001" customHeight="1" x14ac:dyDescent="0.15">
      <c r="A391" s="82"/>
      <c r="B391" s="82"/>
      <c r="C391" s="98"/>
      <c r="D391" s="207"/>
      <c r="E391" s="208"/>
      <c r="F391" s="209"/>
      <c r="G391" s="216" t="s">
        <v>218</v>
      </c>
      <c r="H391" s="29"/>
      <c r="I391" s="30"/>
      <c r="J391" s="192" t="s">
        <v>524</v>
      </c>
      <c r="K391" s="192"/>
      <c r="L391" s="192"/>
      <c r="M391" s="192"/>
      <c r="N391" s="192"/>
      <c r="O391" s="192"/>
      <c r="P391" s="192"/>
      <c r="Q391" s="193"/>
      <c r="R391" s="193"/>
      <c r="S391" s="193"/>
      <c r="T391" s="193"/>
      <c r="U391" s="193"/>
      <c r="V391" s="193"/>
      <c r="W391" s="193"/>
      <c r="X391" s="193"/>
      <c r="Y391" s="194"/>
      <c r="Z391" s="104"/>
      <c r="AA391" s="103"/>
    </row>
    <row r="392" spans="1:27" ht="20.100000000000001" customHeight="1" x14ac:dyDescent="0.15">
      <c r="A392" s="82"/>
      <c r="B392" s="82"/>
      <c r="C392" s="98"/>
      <c r="D392" s="207"/>
      <c r="E392" s="208"/>
      <c r="F392" s="209"/>
      <c r="G392" s="216" t="s">
        <v>217</v>
      </c>
      <c r="H392" s="29"/>
      <c r="I392" s="30"/>
      <c r="J392" s="192" t="s">
        <v>525</v>
      </c>
      <c r="K392" s="192"/>
      <c r="L392" s="192"/>
      <c r="M392" s="192"/>
      <c r="N392" s="192"/>
      <c r="O392" s="192"/>
      <c r="P392" s="192"/>
      <c r="Q392" s="193"/>
      <c r="R392" s="193"/>
      <c r="S392" s="193"/>
      <c r="T392" s="193"/>
      <c r="U392" s="193"/>
      <c r="V392" s="193"/>
      <c r="W392" s="193"/>
      <c r="X392" s="193"/>
      <c r="Y392" s="194"/>
      <c r="Z392" s="104"/>
      <c r="AA392" s="103"/>
    </row>
    <row r="393" spans="1:27" ht="20.100000000000001" customHeight="1" x14ac:dyDescent="0.15">
      <c r="A393" s="82"/>
      <c r="B393" s="82"/>
      <c r="C393" s="98"/>
      <c r="D393" s="210"/>
      <c r="E393" s="211"/>
      <c r="F393" s="212"/>
      <c r="G393" s="216" t="s">
        <v>840</v>
      </c>
      <c r="H393" s="34"/>
      <c r="I393" s="36"/>
      <c r="J393" s="199" t="s">
        <v>841</v>
      </c>
      <c r="K393" s="199"/>
      <c r="L393" s="199"/>
      <c r="M393" s="199"/>
      <c r="N393" s="199"/>
      <c r="O393" s="199"/>
      <c r="P393" s="199"/>
      <c r="Q393" s="200"/>
      <c r="R393" s="200"/>
      <c r="S393" s="200"/>
      <c r="T393" s="200"/>
      <c r="U393" s="200"/>
      <c r="V393" s="200"/>
      <c r="W393" s="200"/>
      <c r="X393" s="200"/>
      <c r="Y393" s="201"/>
      <c r="Z393" s="104"/>
      <c r="AA393" s="103"/>
    </row>
    <row r="394" spans="1:27" ht="20.100000000000001" customHeight="1" x14ac:dyDescent="0.15">
      <c r="A394" s="82"/>
      <c r="B394" s="82"/>
      <c r="C394" s="98"/>
      <c r="D394" s="217" t="s">
        <v>845</v>
      </c>
      <c r="E394" s="218"/>
      <c r="F394" s="219"/>
      <c r="G394" s="220" t="s">
        <v>599</v>
      </c>
      <c r="H394" s="32"/>
      <c r="I394" s="37"/>
      <c r="J394" s="184" t="s">
        <v>526</v>
      </c>
      <c r="K394" s="184"/>
      <c r="L394" s="184"/>
      <c r="M394" s="184"/>
      <c r="N394" s="184"/>
      <c r="O394" s="184"/>
      <c r="P394" s="184"/>
      <c r="Q394" s="202"/>
      <c r="R394" s="202"/>
      <c r="S394" s="202"/>
      <c r="T394" s="202"/>
      <c r="U394" s="202"/>
      <c r="V394" s="202"/>
      <c r="W394" s="202"/>
      <c r="X394" s="202"/>
      <c r="Y394" s="203"/>
      <c r="Z394" s="104"/>
      <c r="AA394" s="103"/>
    </row>
    <row r="395" spans="1:27" ht="20.100000000000001" customHeight="1" x14ac:dyDescent="0.15">
      <c r="A395" s="82"/>
      <c r="B395" s="82"/>
      <c r="C395" s="98"/>
      <c r="D395" s="221"/>
      <c r="E395" s="222"/>
      <c r="F395" s="223"/>
      <c r="G395" s="216" t="s">
        <v>231</v>
      </c>
      <c r="H395" s="29"/>
      <c r="I395" s="30"/>
      <c r="J395" s="192" t="s">
        <v>527</v>
      </c>
      <c r="K395" s="192"/>
      <c r="L395" s="192"/>
      <c r="M395" s="192"/>
      <c r="N395" s="192"/>
      <c r="O395" s="192"/>
      <c r="P395" s="192"/>
      <c r="Q395" s="193"/>
      <c r="R395" s="193"/>
      <c r="S395" s="193"/>
      <c r="T395" s="193"/>
      <c r="U395" s="193"/>
      <c r="V395" s="193"/>
      <c r="W395" s="193"/>
      <c r="X395" s="193"/>
      <c r="Y395" s="194"/>
      <c r="Z395" s="104"/>
      <c r="AA395" s="103"/>
    </row>
    <row r="396" spans="1:27" ht="20.100000000000001" customHeight="1" x14ac:dyDescent="0.15">
      <c r="A396" s="82"/>
      <c r="B396" s="82"/>
      <c r="C396" s="98"/>
      <c r="D396" s="221"/>
      <c r="E396" s="222"/>
      <c r="F396" s="223"/>
      <c r="G396" s="216" t="s">
        <v>230</v>
      </c>
      <c r="H396" s="29"/>
      <c r="I396" s="30"/>
      <c r="J396" s="192" t="s">
        <v>528</v>
      </c>
      <c r="K396" s="192"/>
      <c r="L396" s="192"/>
      <c r="M396" s="192"/>
      <c r="N396" s="192"/>
      <c r="O396" s="192"/>
      <c r="P396" s="192"/>
      <c r="Q396" s="193"/>
      <c r="R396" s="193"/>
      <c r="S396" s="193"/>
      <c r="T396" s="193"/>
      <c r="U396" s="193"/>
      <c r="V396" s="193"/>
      <c r="W396" s="193"/>
      <c r="X396" s="193"/>
      <c r="Y396" s="194"/>
      <c r="Z396" s="104"/>
      <c r="AA396" s="103"/>
    </row>
    <row r="397" spans="1:27" ht="20.100000000000001" customHeight="1" x14ac:dyDescent="0.15">
      <c r="A397" s="82"/>
      <c r="B397" s="82"/>
      <c r="C397" s="98"/>
      <c r="D397" s="221"/>
      <c r="E397" s="222"/>
      <c r="F397" s="223"/>
      <c r="G397" s="216" t="s">
        <v>229</v>
      </c>
      <c r="H397" s="29"/>
      <c r="I397" s="30"/>
      <c r="J397" s="192" t="s">
        <v>844</v>
      </c>
      <c r="K397" s="192"/>
      <c r="L397" s="192"/>
      <c r="M397" s="192"/>
      <c r="N397" s="192"/>
      <c r="O397" s="192"/>
      <c r="P397" s="192"/>
      <c r="Q397" s="193"/>
      <c r="R397" s="193"/>
      <c r="S397" s="193"/>
      <c r="T397" s="193"/>
      <c r="U397" s="193"/>
      <c r="V397" s="193"/>
      <c r="W397" s="193"/>
      <c r="X397" s="193"/>
      <c r="Y397" s="194"/>
      <c r="Z397" s="104"/>
      <c r="AA397" s="103"/>
    </row>
    <row r="398" spans="1:27" ht="20.100000000000001" customHeight="1" x14ac:dyDescent="0.15">
      <c r="A398" s="82"/>
      <c r="B398" s="82"/>
      <c r="C398" s="98"/>
      <c r="D398" s="224"/>
      <c r="E398" s="225"/>
      <c r="F398" s="226"/>
      <c r="G398" s="227" t="s">
        <v>228</v>
      </c>
      <c r="H398" s="34"/>
      <c r="I398" s="36"/>
      <c r="J398" s="199" t="s">
        <v>529</v>
      </c>
      <c r="K398" s="199"/>
      <c r="L398" s="199"/>
      <c r="M398" s="199"/>
      <c r="N398" s="199"/>
      <c r="O398" s="199"/>
      <c r="P398" s="199"/>
      <c r="Q398" s="200"/>
      <c r="R398" s="200"/>
      <c r="S398" s="200"/>
      <c r="T398" s="200"/>
      <c r="U398" s="200"/>
      <c r="V398" s="200"/>
      <c r="W398" s="200"/>
      <c r="X398" s="200"/>
      <c r="Y398" s="201"/>
      <c r="Z398" s="104"/>
      <c r="AA398" s="103"/>
    </row>
    <row r="399" spans="1:27" ht="20.100000000000001" customHeight="1" x14ac:dyDescent="0.15">
      <c r="A399" s="82"/>
      <c r="B399" s="82"/>
      <c r="C399" s="98"/>
      <c r="D399" s="217" t="s">
        <v>572</v>
      </c>
      <c r="E399" s="218"/>
      <c r="F399" s="219"/>
      <c r="G399" s="220" t="s">
        <v>846</v>
      </c>
      <c r="H399" s="32"/>
      <c r="I399" s="37"/>
      <c r="J399" s="184" t="s">
        <v>847</v>
      </c>
      <c r="K399" s="184"/>
      <c r="L399" s="184"/>
      <c r="M399" s="184"/>
      <c r="N399" s="184"/>
      <c r="O399" s="184"/>
      <c r="P399" s="184"/>
      <c r="Q399" s="202"/>
      <c r="R399" s="202"/>
      <c r="S399" s="202"/>
      <c r="T399" s="202"/>
      <c r="U399" s="202"/>
      <c r="V399" s="202"/>
      <c r="W399" s="202"/>
      <c r="X399" s="202"/>
      <c r="Y399" s="203"/>
      <c r="Z399" s="104"/>
      <c r="AA399" s="103"/>
    </row>
    <row r="400" spans="1:27" ht="20.100000000000001" customHeight="1" x14ac:dyDescent="0.15">
      <c r="A400" s="82"/>
      <c r="B400" s="82"/>
      <c r="C400" s="98"/>
      <c r="D400" s="221"/>
      <c r="E400" s="222"/>
      <c r="F400" s="223"/>
      <c r="G400" s="191" t="s">
        <v>600</v>
      </c>
      <c r="H400" s="29"/>
      <c r="I400" s="30"/>
      <c r="J400" s="192" t="s">
        <v>531</v>
      </c>
      <c r="K400" s="192"/>
      <c r="L400" s="192"/>
      <c r="M400" s="192"/>
      <c r="N400" s="192"/>
      <c r="O400" s="192"/>
      <c r="P400" s="192"/>
      <c r="Q400" s="193"/>
      <c r="R400" s="193"/>
      <c r="S400" s="193"/>
      <c r="T400" s="193"/>
      <c r="U400" s="193"/>
      <c r="V400" s="193"/>
      <c r="W400" s="193"/>
      <c r="X400" s="193"/>
      <c r="Y400" s="194"/>
      <c r="Z400" s="104"/>
      <c r="AA400" s="103"/>
    </row>
    <row r="401" spans="1:27" ht="20.100000000000001" customHeight="1" x14ac:dyDescent="0.15">
      <c r="A401" s="82"/>
      <c r="B401" s="82"/>
      <c r="C401" s="98"/>
      <c r="D401" s="221"/>
      <c r="E401" s="222"/>
      <c r="F401" s="223"/>
      <c r="G401" s="191" t="s">
        <v>255</v>
      </c>
      <c r="H401" s="29"/>
      <c r="I401" s="30"/>
      <c r="J401" s="192" t="s">
        <v>532</v>
      </c>
      <c r="K401" s="192"/>
      <c r="L401" s="192"/>
      <c r="M401" s="192"/>
      <c r="N401" s="192"/>
      <c r="O401" s="192"/>
      <c r="P401" s="192"/>
      <c r="Q401" s="193"/>
      <c r="R401" s="193"/>
      <c r="S401" s="193"/>
      <c r="T401" s="193"/>
      <c r="U401" s="193"/>
      <c r="V401" s="193"/>
      <c r="W401" s="193"/>
      <c r="X401" s="193"/>
      <c r="Y401" s="194"/>
      <c r="Z401" s="104"/>
      <c r="AA401" s="103"/>
    </row>
    <row r="402" spans="1:27" ht="20.100000000000001" customHeight="1" x14ac:dyDescent="0.15">
      <c r="A402" s="82"/>
      <c r="B402" s="82"/>
      <c r="C402" s="98"/>
      <c r="D402" s="221"/>
      <c r="E402" s="222"/>
      <c r="F402" s="223"/>
      <c r="G402" s="191" t="s">
        <v>254</v>
      </c>
      <c r="H402" s="29"/>
      <c r="I402" s="30"/>
      <c r="J402" s="192" t="s">
        <v>533</v>
      </c>
      <c r="K402" s="192"/>
      <c r="L402" s="192"/>
      <c r="M402" s="192"/>
      <c r="N402" s="192"/>
      <c r="O402" s="192"/>
      <c r="P402" s="192"/>
      <c r="Q402" s="193"/>
      <c r="R402" s="193"/>
      <c r="S402" s="193"/>
      <c r="T402" s="193"/>
      <c r="U402" s="193"/>
      <c r="V402" s="193"/>
      <c r="W402" s="193"/>
      <c r="X402" s="193"/>
      <c r="Y402" s="194"/>
      <c r="Z402" s="104"/>
      <c r="AA402" s="103"/>
    </row>
    <row r="403" spans="1:27" ht="20.100000000000001" customHeight="1" x14ac:dyDescent="0.15">
      <c r="A403" s="82"/>
      <c r="B403" s="82"/>
      <c r="C403" s="98"/>
      <c r="D403" s="221"/>
      <c r="E403" s="222"/>
      <c r="F403" s="223"/>
      <c r="G403" s="191" t="s">
        <v>253</v>
      </c>
      <c r="H403" s="29"/>
      <c r="I403" s="30"/>
      <c r="J403" s="192" t="s">
        <v>534</v>
      </c>
      <c r="K403" s="192"/>
      <c r="L403" s="192"/>
      <c r="M403" s="192"/>
      <c r="N403" s="192"/>
      <c r="O403" s="192"/>
      <c r="P403" s="192"/>
      <c r="Q403" s="193"/>
      <c r="R403" s="193"/>
      <c r="S403" s="193"/>
      <c r="T403" s="193"/>
      <c r="U403" s="193"/>
      <c r="V403" s="193"/>
      <c r="W403" s="193"/>
      <c r="X403" s="193"/>
      <c r="Y403" s="194"/>
      <c r="Z403" s="104"/>
      <c r="AA403" s="103"/>
    </row>
    <row r="404" spans="1:27" ht="20.100000000000001" customHeight="1" x14ac:dyDescent="0.15">
      <c r="A404" s="82"/>
      <c r="B404" s="82"/>
      <c r="C404" s="98"/>
      <c r="D404" s="221"/>
      <c r="E404" s="222"/>
      <c r="F404" s="223"/>
      <c r="G404" s="191" t="s">
        <v>252</v>
      </c>
      <c r="H404" s="29"/>
      <c r="I404" s="30"/>
      <c r="J404" s="192" t="s">
        <v>535</v>
      </c>
      <c r="K404" s="192"/>
      <c r="L404" s="192"/>
      <c r="M404" s="192"/>
      <c r="N404" s="192"/>
      <c r="O404" s="192"/>
      <c r="P404" s="192"/>
      <c r="Q404" s="193"/>
      <c r="R404" s="193"/>
      <c r="S404" s="193"/>
      <c r="T404" s="193"/>
      <c r="U404" s="193"/>
      <c r="V404" s="193"/>
      <c r="W404" s="193"/>
      <c r="X404" s="193"/>
      <c r="Y404" s="194"/>
      <c r="Z404" s="104"/>
      <c r="AA404" s="103"/>
    </row>
    <row r="405" spans="1:27" ht="20.100000000000001" customHeight="1" x14ac:dyDescent="0.15">
      <c r="A405" s="82"/>
      <c r="B405" s="82"/>
      <c r="C405" s="98"/>
      <c r="D405" s="221"/>
      <c r="E405" s="222"/>
      <c r="F405" s="223"/>
      <c r="G405" s="191" t="s">
        <v>251</v>
      </c>
      <c r="H405" s="29"/>
      <c r="I405" s="30"/>
      <c r="J405" s="192" t="s">
        <v>536</v>
      </c>
      <c r="K405" s="192"/>
      <c r="L405" s="192"/>
      <c r="M405" s="192"/>
      <c r="N405" s="192"/>
      <c r="O405" s="192"/>
      <c r="P405" s="192"/>
      <c r="Q405" s="193"/>
      <c r="R405" s="193"/>
      <c r="S405" s="193"/>
      <c r="T405" s="193"/>
      <c r="U405" s="193"/>
      <c r="V405" s="193"/>
      <c r="W405" s="193"/>
      <c r="X405" s="193"/>
      <c r="Y405" s="194"/>
      <c r="Z405" s="104"/>
      <c r="AA405" s="103"/>
    </row>
    <row r="406" spans="1:27" ht="20.100000000000001" customHeight="1" x14ac:dyDescent="0.15">
      <c r="A406" s="82"/>
      <c r="B406" s="82"/>
      <c r="C406" s="98"/>
      <c r="D406" s="221"/>
      <c r="E406" s="222"/>
      <c r="F406" s="223"/>
      <c r="G406" s="191" t="s">
        <v>250</v>
      </c>
      <c r="H406" s="29"/>
      <c r="I406" s="30"/>
      <c r="J406" s="192" t="s">
        <v>537</v>
      </c>
      <c r="K406" s="192"/>
      <c r="L406" s="192"/>
      <c r="M406" s="192"/>
      <c r="N406" s="192"/>
      <c r="O406" s="192"/>
      <c r="P406" s="192"/>
      <c r="Q406" s="193"/>
      <c r="R406" s="193"/>
      <c r="S406" s="193"/>
      <c r="T406" s="193"/>
      <c r="U406" s="193"/>
      <c r="V406" s="193"/>
      <c r="W406" s="193"/>
      <c r="X406" s="193"/>
      <c r="Y406" s="194"/>
      <c r="Z406" s="104"/>
      <c r="AA406" s="103"/>
    </row>
    <row r="407" spans="1:27" ht="20.100000000000001" customHeight="1" x14ac:dyDescent="0.15">
      <c r="A407" s="82"/>
      <c r="B407" s="82"/>
      <c r="C407" s="98"/>
      <c r="D407" s="221"/>
      <c r="E407" s="222"/>
      <c r="F407" s="223"/>
      <c r="G407" s="191" t="s">
        <v>249</v>
      </c>
      <c r="H407" s="29"/>
      <c r="I407" s="30"/>
      <c r="J407" s="192" t="s">
        <v>538</v>
      </c>
      <c r="K407" s="192"/>
      <c r="L407" s="192"/>
      <c r="M407" s="192"/>
      <c r="N407" s="192"/>
      <c r="O407" s="192"/>
      <c r="P407" s="192"/>
      <c r="Q407" s="193"/>
      <c r="R407" s="193"/>
      <c r="S407" s="193"/>
      <c r="T407" s="193"/>
      <c r="U407" s="193"/>
      <c r="V407" s="193"/>
      <c r="W407" s="193"/>
      <c r="X407" s="193"/>
      <c r="Y407" s="194"/>
      <c r="Z407" s="104"/>
      <c r="AA407" s="103"/>
    </row>
    <row r="408" spans="1:27" ht="20.100000000000001" customHeight="1" x14ac:dyDescent="0.15">
      <c r="A408" s="82"/>
      <c r="B408" s="82"/>
      <c r="C408" s="98"/>
      <c r="D408" s="221"/>
      <c r="E408" s="222"/>
      <c r="F408" s="223"/>
      <c r="G408" s="191" t="s">
        <v>248</v>
      </c>
      <c r="H408" s="29"/>
      <c r="I408" s="30"/>
      <c r="J408" s="192" t="s">
        <v>848</v>
      </c>
      <c r="K408" s="192"/>
      <c r="L408" s="192"/>
      <c r="M408" s="192"/>
      <c r="N408" s="192"/>
      <c r="O408" s="192"/>
      <c r="P408" s="192"/>
      <c r="Q408" s="193"/>
      <c r="R408" s="193"/>
      <c r="S408" s="193"/>
      <c r="T408" s="193"/>
      <c r="U408" s="193"/>
      <c r="V408" s="193"/>
      <c r="W408" s="193"/>
      <c r="X408" s="193"/>
      <c r="Y408" s="194"/>
      <c r="Z408" s="104"/>
      <c r="AA408" s="103"/>
    </row>
    <row r="409" spans="1:27" ht="20.100000000000001" customHeight="1" x14ac:dyDescent="0.15">
      <c r="A409" s="82"/>
      <c r="B409" s="82"/>
      <c r="C409" s="98"/>
      <c r="D409" s="221"/>
      <c r="E409" s="222"/>
      <c r="F409" s="223"/>
      <c r="G409" s="191" t="s">
        <v>247</v>
      </c>
      <c r="H409" s="29"/>
      <c r="I409" s="30"/>
      <c r="J409" s="192" t="s">
        <v>539</v>
      </c>
      <c r="K409" s="192"/>
      <c r="L409" s="192"/>
      <c r="M409" s="192"/>
      <c r="N409" s="192"/>
      <c r="O409" s="192"/>
      <c r="P409" s="192"/>
      <c r="Q409" s="193"/>
      <c r="R409" s="193"/>
      <c r="S409" s="193"/>
      <c r="T409" s="193"/>
      <c r="U409" s="193"/>
      <c r="V409" s="193"/>
      <c r="W409" s="193"/>
      <c r="X409" s="193"/>
      <c r="Y409" s="194"/>
      <c r="Z409" s="104"/>
      <c r="AA409" s="103"/>
    </row>
    <row r="410" spans="1:27" ht="20.100000000000001" customHeight="1" x14ac:dyDescent="0.15">
      <c r="A410" s="82"/>
      <c r="B410" s="82"/>
      <c r="C410" s="98"/>
      <c r="D410" s="221"/>
      <c r="E410" s="222"/>
      <c r="F410" s="223"/>
      <c r="G410" s="191" t="s">
        <v>246</v>
      </c>
      <c r="H410" s="29"/>
      <c r="I410" s="30"/>
      <c r="J410" s="192" t="s">
        <v>540</v>
      </c>
      <c r="K410" s="192"/>
      <c r="L410" s="192"/>
      <c r="M410" s="192"/>
      <c r="N410" s="192"/>
      <c r="O410" s="192"/>
      <c r="P410" s="192"/>
      <c r="Q410" s="193"/>
      <c r="R410" s="193"/>
      <c r="S410" s="193"/>
      <c r="T410" s="193"/>
      <c r="U410" s="193"/>
      <c r="V410" s="193"/>
      <c r="W410" s="193"/>
      <c r="X410" s="193"/>
      <c r="Y410" s="194"/>
      <c r="Z410" s="104"/>
      <c r="AA410" s="103"/>
    </row>
    <row r="411" spans="1:27" ht="20.100000000000001" customHeight="1" x14ac:dyDescent="0.15">
      <c r="A411" s="82"/>
      <c r="B411" s="82"/>
      <c r="C411" s="98"/>
      <c r="D411" s="221"/>
      <c r="E411" s="222"/>
      <c r="F411" s="223"/>
      <c r="G411" s="191" t="s">
        <v>245</v>
      </c>
      <c r="H411" s="29"/>
      <c r="I411" s="30"/>
      <c r="J411" s="192" t="s">
        <v>541</v>
      </c>
      <c r="K411" s="192"/>
      <c r="L411" s="192"/>
      <c r="M411" s="192"/>
      <c r="N411" s="192"/>
      <c r="O411" s="192"/>
      <c r="P411" s="192"/>
      <c r="Q411" s="193"/>
      <c r="R411" s="193"/>
      <c r="S411" s="193"/>
      <c r="T411" s="193"/>
      <c r="U411" s="193"/>
      <c r="V411" s="193"/>
      <c r="W411" s="193"/>
      <c r="X411" s="193"/>
      <c r="Y411" s="194"/>
      <c r="Z411" s="104"/>
      <c r="AA411" s="103"/>
    </row>
    <row r="412" spans="1:27" ht="20.100000000000001" customHeight="1" x14ac:dyDescent="0.15">
      <c r="A412" s="82"/>
      <c r="B412" s="82"/>
      <c r="C412" s="98"/>
      <c r="D412" s="221"/>
      <c r="E412" s="222"/>
      <c r="F412" s="223"/>
      <c r="G412" s="191" t="s">
        <v>244</v>
      </c>
      <c r="H412" s="29"/>
      <c r="I412" s="30"/>
      <c r="J412" s="192" t="s">
        <v>542</v>
      </c>
      <c r="K412" s="192"/>
      <c r="L412" s="192"/>
      <c r="M412" s="192"/>
      <c r="N412" s="192"/>
      <c r="O412" s="192"/>
      <c r="P412" s="192"/>
      <c r="Q412" s="193"/>
      <c r="R412" s="193"/>
      <c r="S412" s="193"/>
      <c r="T412" s="193"/>
      <c r="U412" s="193"/>
      <c r="V412" s="193"/>
      <c r="W412" s="193"/>
      <c r="X412" s="193"/>
      <c r="Y412" s="194"/>
      <c r="Z412" s="104"/>
      <c r="AA412" s="103"/>
    </row>
    <row r="413" spans="1:27" ht="20.100000000000001" customHeight="1" x14ac:dyDescent="0.15">
      <c r="A413" s="82"/>
      <c r="B413" s="82"/>
      <c r="C413" s="98"/>
      <c r="D413" s="221"/>
      <c r="E413" s="222"/>
      <c r="F413" s="223"/>
      <c r="G413" s="191" t="s">
        <v>243</v>
      </c>
      <c r="H413" s="29"/>
      <c r="I413" s="30"/>
      <c r="J413" s="192" t="s">
        <v>543</v>
      </c>
      <c r="K413" s="192"/>
      <c r="L413" s="192"/>
      <c r="M413" s="192"/>
      <c r="N413" s="192"/>
      <c r="O413" s="192"/>
      <c r="P413" s="192"/>
      <c r="Q413" s="193"/>
      <c r="R413" s="193"/>
      <c r="S413" s="193"/>
      <c r="T413" s="193"/>
      <c r="U413" s="193"/>
      <c r="V413" s="193"/>
      <c r="W413" s="193"/>
      <c r="X413" s="193"/>
      <c r="Y413" s="194"/>
      <c r="Z413" s="104"/>
      <c r="AA413" s="103"/>
    </row>
    <row r="414" spans="1:27" ht="20.100000000000001" customHeight="1" x14ac:dyDescent="0.15">
      <c r="A414" s="82"/>
      <c r="B414" s="82"/>
      <c r="C414" s="98"/>
      <c r="D414" s="221"/>
      <c r="E414" s="222"/>
      <c r="F414" s="223"/>
      <c r="G414" s="191" t="s">
        <v>242</v>
      </c>
      <c r="H414" s="29"/>
      <c r="I414" s="30"/>
      <c r="J414" s="192" t="s">
        <v>544</v>
      </c>
      <c r="K414" s="192"/>
      <c r="L414" s="192"/>
      <c r="M414" s="192"/>
      <c r="N414" s="192"/>
      <c r="O414" s="192"/>
      <c r="P414" s="192"/>
      <c r="Q414" s="193"/>
      <c r="R414" s="193"/>
      <c r="S414" s="193"/>
      <c r="T414" s="193"/>
      <c r="U414" s="193"/>
      <c r="V414" s="193"/>
      <c r="W414" s="193"/>
      <c r="X414" s="193"/>
      <c r="Y414" s="194"/>
      <c r="Z414" s="104"/>
      <c r="AA414" s="103"/>
    </row>
    <row r="415" spans="1:27" ht="20.100000000000001" customHeight="1" x14ac:dyDescent="0.15">
      <c r="A415" s="82"/>
      <c r="B415" s="82"/>
      <c r="C415" s="98"/>
      <c r="D415" s="221"/>
      <c r="E415" s="222"/>
      <c r="F415" s="223"/>
      <c r="G415" s="191" t="s">
        <v>241</v>
      </c>
      <c r="H415" s="29"/>
      <c r="I415" s="30"/>
      <c r="J415" s="192" t="s">
        <v>545</v>
      </c>
      <c r="K415" s="192"/>
      <c r="L415" s="192"/>
      <c r="M415" s="192"/>
      <c r="N415" s="192"/>
      <c r="O415" s="192"/>
      <c r="P415" s="192"/>
      <c r="Q415" s="193"/>
      <c r="R415" s="193"/>
      <c r="S415" s="193"/>
      <c r="T415" s="193"/>
      <c r="U415" s="193"/>
      <c r="V415" s="193"/>
      <c r="W415" s="193"/>
      <c r="X415" s="193"/>
      <c r="Y415" s="194"/>
      <c r="Z415" s="104"/>
      <c r="AA415" s="103"/>
    </row>
    <row r="416" spans="1:27" ht="20.100000000000001" customHeight="1" x14ac:dyDescent="0.15">
      <c r="A416" s="82"/>
      <c r="B416" s="82"/>
      <c r="C416" s="98"/>
      <c r="D416" s="221"/>
      <c r="E416" s="222"/>
      <c r="F416" s="223"/>
      <c r="G416" s="191" t="s">
        <v>240</v>
      </c>
      <c r="H416" s="29"/>
      <c r="I416" s="30"/>
      <c r="J416" s="192" t="s">
        <v>546</v>
      </c>
      <c r="K416" s="192"/>
      <c r="L416" s="192"/>
      <c r="M416" s="192"/>
      <c r="N416" s="192"/>
      <c r="O416" s="192"/>
      <c r="P416" s="192"/>
      <c r="Q416" s="193"/>
      <c r="R416" s="193"/>
      <c r="S416" s="193"/>
      <c r="T416" s="193"/>
      <c r="U416" s="193"/>
      <c r="V416" s="193"/>
      <c r="W416" s="193"/>
      <c r="X416" s="193"/>
      <c r="Y416" s="194"/>
      <c r="Z416" s="104"/>
      <c r="AA416" s="103"/>
    </row>
    <row r="417" spans="1:27" ht="20.100000000000001" customHeight="1" x14ac:dyDescent="0.15">
      <c r="A417" s="82"/>
      <c r="B417" s="82"/>
      <c r="C417" s="98"/>
      <c r="D417" s="221"/>
      <c r="E417" s="222"/>
      <c r="F417" s="223"/>
      <c r="G417" s="191" t="s">
        <v>239</v>
      </c>
      <c r="H417" s="29"/>
      <c r="I417" s="30"/>
      <c r="J417" s="192" t="s">
        <v>547</v>
      </c>
      <c r="K417" s="192"/>
      <c r="L417" s="192"/>
      <c r="M417" s="192"/>
      <c r="N417" s="192"/>
      <c r="O417" s="192"/>
      <c r="P417" s="192"/>
      <c r="Q417" s="193"/>
      <c r="R417" s="193"/>
      <c r="S417" s="193"/>
      <c r="T417" s="193"/>
      <c r="U417" s="193"/>
      <c r="V417" s="193"/>
      <c r="W417" s="193"/>
      <c r="X417" s="193"/>
      <c r="Y417" s="194"/>
      <c r="Z417" s="104"/>
      <c r="AA417" s="103"/>
    </row>
    <row r="418" spans="1:27" ht="20.100000000000001" customHeight="1" x14ac:dyDescent="0.15">
      <c r="A418" s="82"/>
      <c r="B418" s="82"/>
      <c r="C418" s="98"/>
      <c r="D418" s="221"/>
      <c r="E418" s="222"/>
      <c r="F418" s="223"/>
      <c r="G418" s="191" t="s">
        <v>238</v>
      </c>
      <c r="H418" s="29"/>
      <c r="I418" s="30"/>
      <c r="J418" s="192" t="s">
        <v>849</v>
      </c>
      <c r="K418" s="192"/>
      <c r="L418" s="192"/>
      <c r="M418" s="192"/>
      <c r="N418" s="192"/>
      <c r="O418" s="192"/>
      <c r="P418" s="192"/>
      <c r="Q418" s="193"/>
      <c r="R418" s="193"/>
      <c r="S418" s="193"/>
      <c r="T418" s="193"/>
      <c r="U418" s="193"/>
      <c r="V418" s="193"/>
      <c r="W418" s="193"/>
      <c r="X418" s="193"/>
      <c r="Y418" s="194"/>
      <c r="Z418" s="104"/>
      <c r="AA418" s="103"/>
    </row>
    <row r="419" spans="1:27" ht="20.100000000000001" customHeight="1" x14ac:dyDescent="0.15">
      <c r="A419" s="82"/>
      <c r="B419" s="82"/>
      <c r="C419" s="98"/>
      <c r="D419" s="221"/>
      <c r="E419" s="222"/>
      <c r="F419" s="223"/>
      <c r="G419" s="191" t="s">
        <v>851</v>
      </c>
      <c r="H419" s="29"/>
      <c r="I419" s="30"/>
      <c r="J419" s="192" t="s">
        <v>850</v>
      </c>
      <c r="K419" s="192"/>
      <c r="L419" s="192"/>
      <c r="M419" s="192"/>
      <c r="N419" s="192"/>
      <c r="O419" s="192"/>
      <c r="P419" s="192"/>
      <c r="Q419" s="193"/>
      <c r="R419" s="193"/>
      <c r="S419" s="193"/>
      <c r="T419" s="193"/>
      <c r="U419" s="193"/>
      <c r="V419" s="193"/>
      <c r="W419" s="193"/>
      <c r="X419" s="193"/>
      <c r="Y419" s="194"/>
      <c r="Z419" s="104"/>
      <c r="AA419" s="103"/>
    </row>
    <row r="420" spans="1:27" ht="20.100000000000001" customHeight="1" x14ac:dyDescent="0.15">
      <c r="A420" s="82"/>
      <c r="B420" s="82"/>
      <c r="C420" s="98"/>
      <c r="D420" s="221"/>
      <c r="E420" s="222"/>
      <c r="F420" s="223"/>
      <c r="G420" s="191" t="s">
        <v>237</v>
      </c>
      <c r="H420" s="29"/>
      <c r="I420" s="30"/>
      <c r="J420" s="192" t="s">
        <v>548</v>
      </c>
      <c r="K420" s="192"/>
      <c r="L420" s="192"/>
      <c r="M420" s="192"/>
      <c r="N420" s="192"/>
      <c r="O420" s="192"/>
      <c r="P420" s="192"/>
      <c r="Q420" s="193"/>
      <c r="R420" s="193"/>
      <c r="S420" s="193"/>
      <c r="T420" s="193"/>
      <c r="U420" s="193"/>
      <c r="V420" s="193"/>
      <c r="W420" s="193"/>
      <c r="X420" s="193"/>
      <c r="Y420" s="194"/>
      <c r="Z420" s="104"/>
      <c r="AA420" s="103"/>
    </row>
    <row r="421" spans="1:27" ht="20.100000000000001" customHeight="1" x14ac:dyDescent="0.15">
      <c r="A421" s="82"/>
      <c r="B421" s="82"/>
      <c r="C421" s="98"/>
      <c r="D421" s="221"/>
      <c r="E421" s="222"/>
      <c r="F421" s="223"/>
      <c r="G421" s="191" t="s">
        <v>236</v>
      </c>
      <c r="H421" s="29"/>
      <c r="I421" s="30"/>
      <c r="J421" s="192" t="s">
        <v>549</v>
      </c>
      <c r="K421" s="192"/>
      <c r="L421" s="192"/>
      <c r="M421" s="192"/>
      <c r="N421" s="192"/>
      <c r="O421" s="192"/>
      <c r="P421" s="192"/>
      <c r="Q421" s="193"/>
      <c r="R421" s="193"/>
      <c r="S421" s="193"/>
      <c r="T421" s="193"/>
      <c r="U421" s="193"/>
      <c r="V421" s="193"/>
      <c r="W421" s="193"/>
      <c r="X421" s="193"/>
      <c r="Y421" s="194"/>
      <c r="Z421" s="104"/>
      <c r="AA421" s="103"/>
    </row>
    <row r="422" spans="1:27" ht="20.100000000000001" customHeight="1" x14ac:dyDescent="0.15">
      <c r="A422" s="82"/>
      <c r="B422" s="82"/>
      <c r="C422" s="98"/>
      <c r="D422" s="221"/>
      <c r="E422" s="222"/>
      <c r="F422" s="223"/>
      <c r="G422" s="191" t="s">
        <v>235</v>
      </c>
      <c r="H422" s="29"/>
      <c r="I422" s="30"/>
      <c r="J422" s="192" t="s">
        <v>550</v>
      </c>
      <c r="K422" s="192"/>
      <c r="L422" s="192"/>
      <c r="M422" s="192"/>
      <c r="N422" s="192"/>
      <c r="O422" s="192"/>
      <c r="P422" s="192"/>
      <c r="Q422" s="193"/>
      <c r="R422" s="193"/>
      <c r="S422" s="193"/>
      <c r="T422" s="193"/>
      <c r="U422" s="193"/>
      <c r="V422" s="193"/>
      <c r="W422" s="193"/>
      <c r="X422" s="193"/>
      <c r="Y422" s="194"/>
      <c r="Z422" s="104"/>
      <c r="AA422" s="103"/>
    </row>
    <row r="423" spans="1:27" ht="20.100000000000001" customHeight="1" x14ac:dyDescent="0.15">
      <c r="A423" s="82"/>
      <c r="B423" s="82"/>
      <c r="C423" s="98"/>
      <c r="D423" s="221"/>
      <c r="E423" s="222"/>
      <c r="F423" s="223"/>
      <c r="G423" s="191" t="s">
        <v>234</v>
      </c>
      <c r="H423" s="29"/>
      <c r="I423" s="30"/>
      <c r="J423" s="192" t="s">
        <v>551</v>
      </c>
      <c r="K423" s="192"/>
      <c r="L423" s="192"/>
      <c r="M423" s="192"/>
      <c r="N423" s="192"/>
      <c r="O423" s="192"/>
      <c r="P423" s="192"/>
      <c r="Q423" s="193"/>
      <c r="R423" s="193"/>
      <c r="S423" s="193"/>
      <c r="T423" s="193"/>
      <c r="U423" s="193"/>
      <c r="V423" s="193"/>
      <c r="W423" s="193"/>
      <c r="X423" s="193"/>
      <c r="Y423" s="194"/>
      <c r="Z423" s="104"/>
      <c r="AA423" s="103"/>
    </row>
    <row r="424" spans="1:27" ht="20.100000000000001" customHeight="1" x14ac:dyDescent="0.15">
      <c r="A424" s="82"/>
      <c r="B424" s="82"/>
      <c r="C424" s="98"/>
      <c r="D424" s="221"/>
      <c r="E424" s="222"/>
      <c r="F424" s="223"/>
      <c r="G424" s="191" t="s">
        <v>233</v>
      </c>
      <c r="H424" s="29"/>
      <c r="I424" s="30"/>
      <c r="J424" s="192" t="s">
        <v>552</v>
      </c>
      <c r="K424" s="192"/>
      <c r="L424" s="192"/>
      <c r="M424" s="192"/>
      <c r="N424" s="192"/>
      <c r="O424" s="192"/>
      <c r="P424" s="192"/>
      <c r="Q424" s="193"/>
      <c r="R424" s="193"/>
      <c r="S424" s="193"/>
      <c r="T424" s="193"/>
      <c r="U424" s="193"/>
      <c r="V424" s="193"/>
      <c r="W424" s="193"/>
      <c r="X424" s="193"/>
      <c r="Y424" s="194"/>
      <c r="Z424" s="104"/>
      <c r="AA424" s="103"/>
    </row>
    <row r="425" spans="1:27" ht="20.100000000000001" customHeight="1" x14ac:dyDescent="0.15">
      <c r="A425" s="82">
        <f>IF(AND(H425="○",TRIM($Q425)=""), 1001,0)</f>
        <v>0</v>
      </c>
      <c r="B425" s="82"/>
      <c r="C425" s="98"/>
      <c r="D425" s="224"/>
      <c r="E425" s="225"/>
      <c r="F425" s="226"/>
      <c r="G425" s="198" t="s">
        <v>232</v>
      </c>
      <c r="H425" s="34"/>
      <c r="I425" s="36"/>
      <c r="J425" s="199" t="s">
        <v>553</v>
      </c>
      <c r="K425" s="199"/>
      <c r="L425" s="199"/>
      <c r="M425" s="199"/>
      <c r="N425" s="199"/>
      <c r="O425" s="199"/>
      <c r="P425" s="199"/>
      <c r="Q425" s="67"/>
      <c r="R425" s="68"/>
      <c r="S425" s="68"/>
      <c r="T425" s="68"/>
      <c r="U425" s="68"/>
      <c r="V425" s="68"/>
      <c r="W425" s="68"/>
      <c r="X425" s="68"/>
      <c r="Y425" s="69"/>
      <c r="Z425" s="104"/>
      <c r="AA425" s="103"/>
    </row>
    <row r="426" spans="1:27" ht="20.100000000000001" customHeight="1" x14ac:dyDescent="0.15">
      <c r="A426" s="82"/>
      <c r="B426" s="82"/>
      <c r="C426" s="98"/>
      <c r="D426" s="109"/>
      <c r="E426" s="130"/>
      <c r="F426" s="130"/>
      <c r="G426" s="130"/>
      <c r="H426" s="130"/>
      <c r="I426" s="130"/>
      <c r="J426" s="130"/>
      <c r="K426" s="130"/>
      <c r="L426" s="130"/>
      <c r="M426" s="130"/>
      <c r="N426" s="103"/>
      <c r="O426" s="103"/>
      <c r="P426" s="103"/>
      <c r="Q426" s="103"/>
      <c r="R426" s="103"/>
      <c r="S426" s="103"/>
      <c r="T426" s="103"/>
      <c r="U426" s="103"/>
      <c r="V426" s="103"/>
      <c r="W426" s="103"/>
      <c r="X426" s="103"/>
      <c r="Y426" s="103"/>
      <c r="Z426" s="104"/>
      <c r="AA426" s="103"/>
    </row>
    <row r="427" spans="1:27" ht="20.100000000000001" customHeight="1" x14ac:dyDescent="0.15">
      <c r="A427" s="82"/>
      <c r="B427" s="82"/>
      <c r="C427" s="98"/>
      <c r="D427" s="109"/>
      <c r="E427" s="130"/>
      <c r="F427" s="130"/>
      <c r="G427" s="130"/>
      <c r="H427" s="130"/>
      <c r="I427" s="130"/>
      <c r="J427" s="130"/>
      <c r="K427" s="130"/>
      <c r="L427" s="130"/>
      <c r="M427" s="130"/>
      <c r="N427" s="103"/>
      <c r="O427" s="103"/>
      <c r="P427" s="103"/>
      <c r="Q427" s="103"/>
      <c r="R427" s="103"/>
      <c r="S427" s="103"/>
      <c r="T427" s="103"/>
      <c r="U427" s="103"/>
      <c r="V427" s="103"/>
      <c r="W427" s="103"/>
      <c r="X427" s="103"/>
      <c r="Y427" s="103"/>
      <c r="Z427" s="104"/>
      <c r="AA427" s="103"/>
    </row>
    <row r="428" spans="1:27" ht="20.100000000000001" customHeight="1" x14ac:dyDescent="0.15">
      <c r="A428" s="82"/>
      <c r="B428" s="82"/>
      <c r="C428" s="98"/>
      <c r="D428" s="168" t="s">
        <v>256</v>
      </c>
      <c r="E428" s="168"/>
      <c r="F428" s="168"/>
      <c r="G428" s="168"/>
      <c r="H428" s="168"/>
      <c r="I428" s="168"/>
      <c r="J428" s="168"/>
      <c r="K428" s="168"/>
      <c r="L428" s="168"/>
      <c r="M428" s="168"/>
      <c r="N428" s="168"/>
      <c r="O428" s="168"/>
      <c r="P428" s="168"/>
      <c r="Q428" s="168"/>
      <c r="R428" s="168"/>
      <c r="S428" s="168"/>
      <c r="T428" s="168"/>
      <c r="U428" s="168"/>
      <c r="V428" s="168"/>
      <c r="W428" s="168"/>
      <c r="X428" s="168"/>
      <c r="Y428" s="168"/>
      <c r="Z428" s="104"/>
    </row>
    <row r="429" spans="1:27" ht="5.0999999999999996" customHeight="1" x14ac:dyDescent="0.15">
      <c r="A429" s="82"/>
      <c r="B429" s="82"/>
      <c r="C429" s="98"/>
      <c r="D429" s="169"/>
      <c r="E429" s="121"/>
      <c r="G429" s="103"/>
      <c r="H429" s="103"/>
      <c r="I429" s="103"/>
      <c r="J429" s="103"/>
      <c r="K429" s="103"/>
      <c r="L429" s="103"/>
      <c r="M429" s="103"/>
      <c r="N429" s="103"/>
      <c r="O429" s="103"/>
      <c r="P429" s="103"/>
      <c r="Q429" s="103"/>
      <c r="R429" s="103"/>
      <c r="S429" s="103"/>
      <c r="T429" s="103"/>
      <c r="U429" s="103"/>
      <c r="V429" s="103"/>
      <c r="W429" s="103"/>
      <c r="X429" s="103"/>
      <c r="Y429" s="103"/>
      <c r="Z429" s="104"/>
    </row>
    <row r="430" spans="1:27" ht="20.100000000000001" customHeight="1" x14ac:dyDescent="0.15">
      <c r="A430" s="82"/>
      <c r="B430" s="82"/>
      <c r="C430" s="98"/>
      <c r="D430" s="228" t="s">
        <v>58</v>
      </c>
      <c r="E430" s="229"/>
      <c r="F430" s="229"/>
      <c r="G430" s="230"/>
      <c r="H430" s="231" t="s">
        <v>40</v>
      </c>
      <c r="I430" s="232"/>
      <c r="J430" s="233" t="s">
        <v>41</v>
      </c>
      <c r="K430" s="234"/>
      <c r="L430" s="234"/>
      <c r="M430" s="234"/>
      <c r="N430" s="234"/>
      <c r="O430" s="234"/>
      <c r="P430" s="234"/>
      <c r="Q430" s="177" t="s">
        <v>347</v>
      </c>
      <c r="R430" s="178"/>
      <c r="S430" s="178"/>
      <c r="T430" s="178"/>
      <c r="U430" s="178"/>
      <c r="V430" s="178"/>
      <c r="W430" s="178"/>
      <c r="X430" s="178"/>
      <c r="Y430" s="179"/>
      <c r="Z430" s="115"/>
    </row>
    <row r="431" spans="1:27" ht="20.100000000000001" customHeight="1" x14ac:dyDescent="0.15">
      <c r="A431" s="82"/>
      <c r="B431" s="82"/>
      <c r="C431" s="105"/>
      <c r="D431" s="204" t="s">
        <v>714</v>
      </c>
      <c r="E431" s="205"/>
      <c r="F431" s="205"/>
      <c r="G431" s="183" t="s">
        <v>698</v>
      </c>
      <c r="H431" s="32"/>
      <c r="I431" s="33"/>
      <c r="J431" s="184" t="s">
        <v>602</v>
      </c>
      <c r="K431" s="184"/>
      <c r="L431" s="184"/>
      <c r="M431" s="184"/>
      <c r="N431" s="184"/>
      <c r="O431" s="184"/>
      <c r="P431" s="184"/>
      <c r="Q431" s="235"/>
      <c r="R431" s="236"/>
      <c r="S431" s="236"/>
      <c r="T431" s="236"/>
      <c r="U431" s="236"/>
      <c r="V431" s="236"/>
      <c r="W431" s="236"/>
      <c r="X431" s="236"/>
      <c r="Y431" s="237"/>
      <c r="Z431" s="115"/>
    </row>
    <row r="432" spans="1:27" ht="20.100000000000001" customHeight="1" x14ac:dyDescent="0.15">
      <c r="A432" s="82"/>
      <c r="B432" s="82"/>
      <c r="C432" s="105"/>
      <c r="D432" s="207"/>
      <c r="E432" s="208"/>
      <c r="F432" s="208"/>
      <c r="G432" s="191" t="s">
        <v>282</v>
      </c>
      <c r="H432" s="29"/>
      <c r="I432" s="31"/>
      <c r="J432" s="192" t="s">
        <v>603</v>
      </c>
      <c r="K432" s="192"/>
      <c r="L432" s="192"/>
      <c r="M432" s="192"/>
      <c r="N432" s="192"/>
      <c r="O432" s="192"/>
      <c r="P432" s="192"/>
      <c r="Q432" s="238"/>
      <c r="R432" s="238"/>
      <c r="S432" s="238"/>
      <c r="T432" s="238"/>
      <c r="U432" s="238"/>
      <c r="V432" s="238"/>
      <c r="W432" s="238"/>
      <c r="X432" s="238"/>
      <c r="Y432" s="239"/>
      <c r="Z432" s="115"/>
    </row>
    <row r="433" spans="1:27" ht="20.100000000000001" customHeight="1" x14ac:dyDescent="0.15">
      <c r="A433" s="82"/>
      <c r="B433" s="82"/>
      <c r="C433" s="105"/>
      <c r="D433" s="207"/>
      <c r="E433" s="208"/>
      <c r="F433" s="208"/>
      <c r="G433" s="191" t="s">
        <v>281</v>
      </c>
      <c r="H433" s="29"/>
      <c r="I433" s="31"/>
      <c r="J433" s="192" t="s">
        <v>604</v>
      </c>
      <c r="K433" s="192"/>
      <c r="L433" s="192"/>
      <c r="M433" s="192"/>
      <c r="N433" s="192"/>
      <c r="O433" s="192"/>
      <c r="P433" s="192"/>
      <c r="Q433" s="238"/>
      <c r="R433" s="238"/>
      <c r="S433" s="238"/>
      <c r="T433" s="238"/>
      <c r="U433" s="238"/>
      <c r="V433" s="238"/>
      <c r="W433" s="238"/>
      <c r="X433" s="238"/>
      <c r="Y433" s="239"/>
      <c r="Z433" s="115"/>
    </row>
    <row r="434" spans="1:27" ht="20.100000000000001" customHeight="1" x14ac:dyDescent="0.15">
      <c r="A434" s="82"/>
      <c r="B434" s="82"/>
      <c r="C434" s="105"/>
      <c r="D434" s="207"/>
      <c r="E434" s="208"/>
      <c r="F434" s="208"/>
      <c r="G434" s="191" t="s">
        <v>280</v>
      </c>
      <c r="H434" s="29"/>
      <c r="I434" s="31"/>
      <c r="J434" s="192" t="s">
        <v>605</v>
      </c>
      <c r="K434" s="192"/>
      <c r="L434" s="192"/>
      <c r="M434" s="192"/>
      <c r="N434" s="192"/>
      <c r="O434" s="192"/>
      <c r="P434" s="192"/>
      <c r="Q434" s="238"/>
      <c r="R434" s="238"/>
      <c r="S434" s="238"/>
      <c r="T434" s="238"/>
      <c r="U434" s="238"/>
      <c r="V434" s="238"/>
      <c r="W434" s="238"/>
      <c r="X434" s="238"/>
      <c r="Y434" s="239"/>
      <c r="Z434" s="115"/>
    </row>
    <row r="435" spans="1:27" ht="20.100000000000001" customHeight="1" x14ac:dyDescent="0.15">
      <c r="A435" s="82"/>
      <c r="B435" s="82"/>
      <c r="C435" s="105"/>
      <c r="D435" s="207"/>
      <c r="E435" s="208"/>
      <c r="F435" s="208"/>
      <c r="G435" s="191" t="s">
        <v>279</v>
      </c>
      <c r="H435" s="29"/>
      <c r="I435" s="31"/>
      <c r="J435" s="192" t="s">
        <v>606</v>
      </c>
      <c r="K435" s="192"/>
      <c r="L435" s="192"/>
      <c r="M435" s="192"/>
      <c r="N435" s="192"/>
      <c r="O435" s="192"/>
      <c r="P435" s="192"/>
      <c r="Q435" s="238"/>
      <c r="R435" s="238"/>
      <c r="S435" s="238"/>
      <c r="T435" s="238"/>
      <c r="U435" s="238"/>
      <c r="V435" s="238"/>
      <c r="W435" s="238"/>
      <c r="X435" s="238"/>
      <c r="Y435" s="239"/>
      <c r="Z435" s="115"/>
    </row>
    <row r="436" spans="1:27" ht="20.100000000000001" customHeight="1" x14ac:dyDescent="0.15">
      <c r="A436" s="82"/>
      <c r="B436" s="82"/>
      <c r="C436" s="105"/>
      <c r="D436" s="207"/>
      <c r="E436" s="208"/>
      <c r="F436" s="208"/>
      <c r="G436" s="191" t="s">
        <v>278</v>
      </c>
      <c r="H436" s="29"/>
      <c r="I436" s="31"/>
      <c r="J436" s="192" t="s">
        <v>607</v>
      </c>
      <c r="K436" s="192"/>
      <c r="L436" s="192"/>
      <c r="M436" s="192"/>
      <c r="N436" s="192"/>
      <c r="O436" s="192"/>
      <c r="P436" s="192"/>
      <c r="Q436" s="240"/>
      <c r="R436" s="240"/>
      <c r="S436" s="240"/>
      <c r="T436" s="240"/>
      <c r="U436" s="240"/>
      <c r="V436" s="240"/>
      <c r="W436" s="240"/>
      <c r="X436" s="240"/>
      <c r="Y436" s="241"/>
      <c r="Z436" s="115"/>
    </row>
    <row r="437" spans="1:27" ht="20.100000000000001" customHeight="1" x14ac:dyDescent="0.15">
      <c r="A437" s="82"/>
      <c r="B437" s="82"/>
      <c r="C437" s="105"/>
      <c r="D437" s="207"/>
      <c r="E437" s="208"/>
      <c r="F437" s="208"/>
      <c r="G437" s="191" t="s">
        <v>277</v>
      </c>
      <c r="H437" s="29"/>
      <c r="I437" s="31"/>
      <c r="J437" s="192" t="s">
        <v>608</v>
      </c>
      <c r="K437" s="192"/>
      <c r="L437" s="192"/>
      <c r="M437" s="192"/>
      <c r="N437" s="192"/>
      <c r="O437" s="192"/>
      <c r="P437" s="192"/>
      <c r="Q437" s="238"/>
      <c r="R437" s="238"/>
      <c r="S437" s="238"/>
      <c r="T437" s="238"/>
      <c r="U437" s="238"/>
      <c r="V437" s="238"/>
      <c r="W437" s="238"/>
      <c r="X437" s="238"/>
      <c r="Y437" s="239"/>
      <c r="Z437" s="115"/>
    </row>
    <row r="438" spans="1:27" ht="20.100000000000001" customHeight="1" x14ac:dyDescent="0.15">
      <c r="A438" s="82"/>
      <c r="B438" s="82"/>
      <c r="C438" s="105"/>
      <c r="D438" s="207"/>
      <c r="E438" s="208"/>
      <c r="F438" s="208"/>
      <c r="G438" s="191" t="s">
        <v>276</v>
      </c>
      <c r="H438" s="29"/>
      <c r="I438" s="31"/>
      <c r="J438" s="192" t="s">
        <v>609</v>
      </c>
      <c r="K438" s="192"/>
      <c r="L438" s="192"/>
      <c r="M438" s="192"/>
      <c r="N438" s="192"/>
      <c r="O438" s="192"/>
      <c r="P438" s="192"/>
      <c r="Q438" s="242"/>
      <c r="R438" s="242"/>
      <c r="S438" s="242"/>
      <c r="T438" s="242"/>
      <c r="U438" s="242"/>
      <c r="V438" s="242"/>
      <c r="W438" s="242"/>
      <c r="X438" s="242"/>
      <c r="Y438" s="243"/>
      <c r="Z438" s="104"/>
      <c r="AA438" s="103"/>
    </row>
    <row r="439" spans="1:27" ht="20.100000000000001" customHeight="1" x14ac:dyDescent="0.15">
      <c r="A439" s="82"/>
      <c r="B439" s="82"/>
      <c r="C439" s="105"/>
      <c r="D439" s="207"/>
      <c r="E439" s="208"/>
      <c r="F439" s="208"/>
      <c r="G439" s="191" t="s">
        <v>275</v>
      </c>
      <c r="H439" s="29"/>
      <c r="I439" s="31"/>
      <c r="J439" s="192" t="s">
        <v>479</v>
      </c>
      <c r="K439" s="192"/>
      <c r="L439" s="192"/>
      <c r="M439" s="192"/>
      <c r="N439" s="192"/>
      <c r="O439" s="192"/>
      <c r="P439" s="192"/>
      <c r="Q439" s="242"/>
      <c r="R439" s="242"/>
      <c r="S439" s="242"/>
      <c r="T439" s="242"/>
      <c r="U439" s="242"/>
      <c r="V439" s="242"/>
      <c r="W439" s="242"/>
      <c r="X439" s="242"/>
      <c r="Y439" s="243"/>
      <c r="Z439" s="104"/>
      <c r="AA439" s="103"/>
    </row>
    <row r="440" spans="1:27" ht="20.100000000000001" customHeight="1" x14ac:dyDescent="0.15">
      <c r="A440" s="82"/>
      <c r="B440" s="82"/>
      <c r="C440" s="105"/>
      <c r="D440" s="207"/>
      <c r="E440" s="208"/>
      <c r="F440" s="208"/>
      <c r="G440" s="191" t="s">
        <v>274</v>
      </c>
      <c r="H440" s="29"/>
      <c r="I440" s="31"/>
      <c r="J440" s="192" t="s">
        <v>852</v>
      </c>
      <c r="K440" s="192"/>
      <c r="L440" s="192"/>
      <c r="M440" s="192"/>
      <c r="N440" s="192"/>
      <c r="O440" s="192"/>
      <c r="P440" s="192"/>
      <c r="Q440" s="242"/>
      <c r="R440" s="242"/>
      <c r="S440" s="242"/>
      <c r="T440" s="242"/>
      <c r="U440" s="242"/>
      <c r="V440" s="242"/>
      <c r="W440" s="242"/>
      <c r="X440" s="242"/>
      <c r="Y440" s="243"/>
      <c r="Z440" s="104"/>
      <c r="AA440" s="103"/>
    </row>
    <row r="441" spans="1:27" ht="20.100000000000001" customHeight="1" x14ac:dyDescent="0.15">
      <c r="A441" s="82"/>
      <c r="B441" s="82"/>
      <c r="C441" s="105"/>
      <c r="D441" s="207"/>
      <c r="E441" s="208"/>
      <c r="F441" s="208"/>
      <c r="G441" s="191" t="s">
        <v>273</v>
      </c>
      <c r="H441" s="29"/>
      <c r="I441" s="31"/>
      <c r="J441" s="192" t="s">
        <v>610</v>
      </c>
      <c r="K441" s="192"/>
      <c r="L441" s="192"/>
      <c r="M441" s="192"/>
      <c r="N441" s="192"/>
      <c r="O441" s="192"/>
      <c r="P441" s="192"/>
      <c r="Q441" s="242"/>
      <c r="R441" s="242"/>
      <c r="S441" s="242"/>
      <c r="T441" s="242"/>
      <c r="U441" s="242"/>
      <c r="V441" s="242"/>
      <c r="W441" s="242"/>
      <c r="X441" s="242"/>
      <c r="Y441" s="243"/>
      <c r="Z441" s="104"/>
      <c r="AA441" s="103"/>
    </row>
    <row r="442" spans="1:27" ht="20.100000000000001" customHeight="1" x14ac:dyDescent="0.15">
      <c r="A442" s="82"/>
      <c r="B442" s="82"/>
      <c r="C442" s="105"/>
      <c r="D442" s="207"/>
      <c r="E442" s="208"/>
      <c r="F442" s="208"/>
      <c r="G442" s="191" t="s">
        <v>272</v>
      </c>
      <c r="H442" s="29"/>
      <c r="I442" s="31"/>
      <c r="J442" s="192" t="s">
        <v>611</v>
      </c>
      <c r="K442" s="192"/>
      <c r="L442" s="192"/>
      <c r="M442" s="192"/>
      <c r="N442" s="192"/>
      <c r="O442" s="192"/>
      <c r="P442" s="192"/>
      <c r="Q442" s="242"/>
      <c r="R442" s="242"/>
      <c r="S442" s="242"/>
      <c r="T442" s="242"/>
      <c r="U442" s="242"/>
      <c r="V442" s="242"/>
      <c r="W442" s="242"/>
      <c r="X442" s="242"/>
      <c r="Y442" s="243"/>
      <c r="Z442" s="104"/>
      <c r="AA442" s="103"/>
    </row>
    <row r="443" spans="1:27" ht="20.100000000000001" customHeight="1" x14ac:dyDescent="0.15">
      <c r="A443" s="82"/>
      <c r="B443" s="82"/>
      <c r="C443" s="105"/>
      <c r="D443" s="207"/>
      <c r="E443" s="208"/>
      <c r="F443" s="208"/>
      <c r="G443" s="191" t="s">
        <v>271</v>
      </c>
      <c r="H443" s="29"/>
      <c r="I443" s="31"/>
      <c r="J443" s="192" t="s">
        <v>612</v>
      </c>
      <c r="K443" s="192"/>
      <c r="L443" s="192"/>
      <c r="M443" s="192"/>
      <c r="N443" s="192"/>
      <c r="O443" s="192"/>
      <c r="P443" s="192"/>
      <c r="Q443" s="242"/>
      <c r="R443" s="242"/>
      <c r="S443" s="242"/>
      <c r="T443" s="242"/>
      <c r="U443" s="242"/>
      <c r="V443" s="242"/>
      <c r="W443" s="242"/>
      <c r="X443" s="242"/>
      <c r="Y443" s="243"/>
      <c r="Z443" s="104"/>
      <c r="AA443" s="103"/>
    </row>
    <row r="444" spans="1:27" ht="20.100000000000001" customHeight="1" x14ac:dyDescent="0.15">
      <c r="A444" s="82"/>
      <c r="B444" s="82"/>
      <c r="C444" s="105"/>
      <c r="D444" s="207"/>
      <c r="E444" s="208"/>
      <c r="F444" s="208"/>
      <c r="G444" s="191" t="s">
        <v>270</v>
      </c>
      <c r="H444" s="29"/>
      <c r="I444" s="31"/>
      <c r="J444" s="192" t="s">
        <v>422</v>
      </c>
      <c r="K444" s="192"/>
      <c r="L444" s="192"/>
      <c r="M444" s="192"/>
      <c r="N444" s="192"/>
      <c r="O444" s="192"/>
      <c r="P444" s="192"/>
      <c r="Q444" s="242"/>
      <c r="R444" s="242"/>
      <c r="S444" s="242"/>
      <c r="T444" s="242"/>
      <c r="U444" s="242"/>
      <c r="V444" s="242"/>
      <c r="W444" s="242"/>
      <c r="X444" s="242"/>
      <c r="Y444" s="243"/>
      <c r="Z444" s="104"/>
      <c r="AA444" s="103"/>
    </row>
    <row r="445" spans="1:27" ht="20.100000000000001" customHeight="1" x14ac:dyDescent="0.15">
      <c r="A445" s="82"/>
      <c r="B445" s="82"/>
      <c r="C445" s="105"/>
      <c r="D445" s="207"/>
      <c r="E445" s="208"/>
      <c r="F445" s="208"/>
      <c r="G445" s="191" t="s">
        <v>269</v>
      </c>
      <c r="H445" s="29"/>
      <c r="I445" s="31"/>
      <c r="J445" s="192" t="s">
        <v>613</v>
      </c>
      <c r="K445" s="192"/>
      <c r="L445" s="192"/>
      <c r="M445" s="192"/>
      <c r="N445" s="192"/>
      <c r="O445" s="192"/>
      <c r="P445" s="192"/>
      <c r="Q445" s="242"/>
      <c r="R445" s="242"/>
      <c r="S445" s="242"/>
      <c r="T445" s="242"/>
      <c r="U445" s="242"/>
      <c r="V445" s="242"/>
      <c r="W445" s="242"/>
      <c r="X445" s="242"/>
      <c r="Y445" s="243"/>
      <c r="Z445" s="115"/>
    </row>
    <row r="446" spans="1:27" ht="20.100000000000001" customHeight="1" x14ac:dyDescent="0.15">
      <c r="A446" s="82"/>
      <c r="B446" s="82"/>
      <c r="C446" s="105"/>
      <c r="D446" s="207"/>
      <c r="E446" s="208"/>
      <c r="F446" s="208"/>
      <c r="G446" s="191" t="s">
        <v>268</v>
      </c>
      <c r="H446" s="29"/>
      <c r="I446" s="31"/>
      <c r="J446" s="192" t="s">
        <v>614</v>
      </c>
      <c r="K446" s="192"/>
      <c r="L446" s="192"/>
      <c r="M446" s="192"/>
      <c r="N446" s="192"/>
      <c r="O446" s="192"/>
      <c r="P446" s="192"/>
      <c r="Q446" s="242"/>
      <c r="R446" s="242"/>
      <c r="S446" s="242"/>
      <c r="T446" s="242"/>
      <c r="U446" s="242"/>
      <c r="V446" s="242"/>
      <c r="W446" s="242"/>
      <c r="X446" s="242"/>
      <c r="Y446" s="243"/>
      <c r="Z446" s="115"/>
    </row>
    <row r="447" spans="1:27" ht="20.100000000000001" customHeight="1" x14ac:dyDescent="0.15">
      <c r="A447" s="82"/>
      <c r="B447" s="82"/>
      <c r="C447" s="105"/>
      <c r="D447" s="207"/>
      <c r="E447" s="208"/>
      <c r="F447" s="208"/>
      <c r="G447" s="191" t="s">
        <v>267</v>
      </c>
      <c r="H447" s="29"/>
      <c r="I447" s="31"/>
      <c r="J447" s="192" t="s">
        <v>615</v>
      </c>
      <c r="K447" s="192"/>
      <c r="L447" s="192"/>
      <c r="M447" s="192"/>
      <c r="N447" s="192"/>
      <c r="O447" s="192"/>
      <c r="P447" s="192"/>
      <c r="Q447" s="242"/>
      <c r="R447" s="242"/>
      <c r="S447" s="242"/>
      <c r="T447" s="242"/>
      <c r="U447" s="242"/>
      <c r="V447" s="242"/>
      <c r="W447" s="242"/>
      <c r="X447" s="242"/>
      <c r="Y447" s="243"/>
      <c r="Z447" s="115"/>
    </row>
    <row r="448" spans="1:27" ht="20.100000000000001" customHeight="1" x14ac:dyDescent="0.15">
      <c r="A448" s="82"/>
      <c r="B448" s="82"/>
      <c r="C448" s="105"/>
      <c r="D448" s="207"/>
      <c r="E448" s="208"/>
      <c r="F448" s="208"/>
      <c r="G448" s="191" t="s">
        <v>266</v>
      </c>
      <c r="H448" s="29"/>
      <c r="I448" s="31"/>
      <c r="J448" s="192" t="s">
        <v>476</v>
      </c>
      <c r="K448" s="192"/>
      <c r="L448" s="192"/>
      <c r="M448" s="192"/>
      <c r="N448" s="192"/>
      <c r="O448" s="192"/>
      <c r="P448" s="192"/>
      <c r="Q448" s="242"/>
      <c r="R448" s="242"/>
      <c r="S448" s="242"/>
      <c r="T448" s="242"/>
      <c r="U448" s="242"/>
      <c r="V448" s="242"/>
      <c r="W448" s="242"/>
      <c r="X448" s="242"/>
      <c r="Y448" s="243"/>
      <c r="Z448" s="115"/>
    </row>
    <row r="449" spans="1:27" ht="20.100000000000001" customHeight="1" x14ac:dyDescent="0.15">
      <c r="A449" s="82"/>
      <c r="B449" s="82"/>
      <c r="C449" s="105"/>
      <c r="D449" s="207"/>
      <c r="E449" s="208"/>
      <c r="F449" s="208"/>
      <c r="G449" s="191" t="s">
        <v>265</v>
      </c>
      <c r="H449" s="29"/>
      <c r="I449" s="31"/>
      <c r="J449" s="192" t="s">
        <v>414</v>
      </c>
      <c r="K449" s="192"/>
      <c r="L449" s="192"/>
      <c r="M449" s="192"/>
      <c r="N449" s="192"/>
      <c r="O449" s="192"/>
      <c r="P449" s="192"/>
      <c r="Q449" s="242"/>
      <c r="R449" s="242"/>
      <c r="S449" s="242"/>
      <c r="T449" s="242"/>
      <c r="U449" s="242"/>
      <c r="V449" s="242"/>
      <c r="W449" s="242"/>
      <c r="X449" s="242"/>
      <c r="Y449" s="243"/>
      <c r="Z449" s="115"/>
    </row>
    <row r="450" spans="1:27" ht="20.100000000000001" customHeight="1" x14ac:dyDescent="0.15">
      <c r="A450" s="82"/>
      <c r="B450" s="82"/>
      <c r="C450" s="105"/>
      <c r="D450" s="207"/>
      <c r="E450" s="208"/>
      <c r="F450" s="208"/>
      <c r="G450" s="191" t="s">
        <v>264</v>
      </c>
      <c r="H450" s="29"/>
      <c r="I450" s="31"/>
      <c r="J450" s="192" t="s">
        <v>412</v>
      </c>
      <c r="K450" s="192"/>
      <c r="L450" s="192"/>
      <c r="M450" s="192"/>
      <c r="N450" s="192"/>
      <c r="O450" s="192"/>
      <c r="P450" s="192"/>
      <c r="Q450" s="193"/>
      <c r="R450" s="193"/>
      <c r="S450" s="193"/>
      <c r="T450" s="193"/>
      <c r="U450" s="193"/>
      <c r="V450" s="193"/>
      <c r="W450" s="193"/>
      <c r="X450" s="193"/>
      <c r="Y450" s="194"/>
      <c r="Z450" s="115"/>
    </row>
    <row r="451" spans="1:27" ht="20.100000000000001" customHeight="1" x14ac:dyDescent="0.15">
      <c r="A451" s="82"/>
      <c r="B451" s="82"/>
      <c r="C451" s="105"/>
      <c r="D451" s="207"/>
      <c r="E451" s="208"/>
      <c r="F451" s="208"/>
      <c r="G451" s="191" t="s">
        <v>263</v>
      </c>
      <c r="H451" s="29"/>
      <c r="I451" s="31"/>
      <c r="J451" s="192" t="s">
        <v>616</v>
      </c>
      <c r="K451" s="192"/>
      <c r="L451" s="192"/>
      <c r="M451" s="192"/>
      <c r="N451" s="192"/>
      <c r="O451" s="192"/>
      <c r="P451" s="192"/>
      <c r="Q451" s="193"/>
      <c r="R451" s="193"/>
      <c r="S451" s="193"/>
      <c r="T451" s="193"/>
      <c r="U451" s="193"/>
      <c r="V451" s="193"/>
      <c r="W451" s="193"/>
      <c r="X451" s="193"/>
      <c r="Y451" s="194"/>
      <c r="Z451" s="104"/>
      <c r="AA451" s="103"/>
    </row>
    <row r="452" spans="1:27" ht="20.100000000000001" customHeight="1" x14ac:dyDescent="0.15">
      <c r="A452" s="82"/>
      <c r="B452" s="82"/>
      <c r="C452" s="105"/>
      <c r="D452" s="207"/>
      <c r="E452" s="208"/>
      <c r="F452" s="208"/>
      <c r="G452" s="191" t="s">
        <v>262</v>
      </c>
      <c r="H452" s="29"/>
      <c r="I452" s="31"/>
      <c r="J452" s="192" t="s">
        <v>617</v>
      </c>
      <c r="K452" s="192"/>
      <c r="L452" s="192"/>
      <c r="M452" s="192"/>
      <c r="N452" s="192"/>
      <c r="O452" s="192"/>
      <c r="P452" s="192"/>
      <c r="Q452" s="193"/>
      <c r="R452" s="193"/>
      <c r="S452" s="193"/>
      <c r="T452" s="193"/>
      <c r="U452" s="193"/>
      <c r="V452" s="193"/>
      <c r="W452" s="193"/>
      <c r="X452" s="193"/>
      <c r="Y452" s="194"/>
      <c r="Z452" s="104"/>
      <c r="AA452" s="103"/>
    </row>
    <row r="453" spans="1:27" ht="20.100000000000001" customHeight="1" x14ac:dyDescent="0.15">
      <c r="A453" s="82"/>
      <c r="B453" s="82"/>
      <c r="C453" s="105"/>
      <c r="D453" s="207"/>
      <c r="E453" s="208"/>
      <c r="F453" s="208"/>
      <c r="G453" s="191" t="s">
        <v>261</v>
      </c>
      <c r="H453" s="29"/>
      <c r="I453" s="31"/>
      <c r="J453" s="192" t="s">
        <v>618</v>
      </c>
      <c r="K453" s="192"/>
      <c r="L453" s="192"/>
      <c r="M453" s="192"/>
      <c r="N453" s="192"/>
      <c r="O453" s="192"/>
      <c r="P453" s="192"/>
      <c r="Q453" s="193"/>
      <c r="R453" s="193"/>
      <c r="S453" s="193"/>
      <c r="T453" s="193"/>
      <c r="U453" s="193"/>
      <c r="V453" s="193"/>
      <c r="W453" s="193"/>
      <c r="X453" s="193"/>
      <c r="Y453" s="194"/>
      <c r="Z453" s="104"/>
      <c r="AA453" s="103"/>
    </row>
    <row r="454" spans="1:27" ht="20.100000000000001" customHeight="1" x14ac:dyDescent="0.15">
      <c r="A454" s="82"/>
      <c r="B454" s="82"/>
      <c r="C454" s="105"/>
      <c r="D454" s="207"/>
      <c r="E454" s="208"/>
      <c r="F454" s="208"/>
      <c r="G454" s="191" t="s">
        <v>260</v>
      </c>
      <c r="H454" s="29"/>
      <c r="I454" s="31"/>
      <c r="J454" s="192" t="s">
        <v>547</v>
      </c>
      <c r="K454" s="192"/>
      <c r="L454" s="192"/>
      <c r="M454" s="192"/>
      <c r="N454" s="192"/>
      <c r="O454" s="192"/>
      <c r="P454" s="192"/>
      <c r="Q454" s="193"/>
      <c r="R454" s="193"/>
      <c r="S454" s="193"/>
      <c r="T454" s="193"/>
      <c r="U454" s="193"/>
      <c r="V454" s="193"/>
      <c r="W454" s="193"/>
      <c r="X454" s="193"/>
      <c r="Y454" s="194"/>
      <c r="Z454" s="104"/>
      <c r="AA454" s="103"/>
    </row>
    <row r="455" spans="1:27" ht="20.100000000000001" customHeight="1" x14ac:dyDescent="0.15">
      <c r="A455" s="82"/>
      <c r="B455" s="82"/>
      <c r="C455" s="105"/>
      <c r="D455" s="207"/>
      <c r="E455" s="208"/>
      <c r="F455" s="208"/>
      <c r="G455" s="191" t="s">
        <v>259</v>
      </c>
      <c r="H455" s="29"/>
      <c r="I455" s="31"/>
      <c r="J455" s="192" t="s">
        <v>619</v>
      </c>
      <c r="K455" s="192"/>
      <c r="L455" s="192"/>
      <c r="M455" s="192"/>
      <c r="N455" s="192"/>
      <c r="O455" s="192"/>
      <c r="P455" s="192"/>
      <c r="Q455" s="193"/>
      <c r="R455" s="193"/>
      <c r="S455" s="193"/>
      <c r="T455" s="193"/>
      <c r="U455" s="193"/>
      <c r="V455" s="193"/>
      <c r="W455" s="193"/>
      <c r="X455" s="193"/>
      <c r="Y455" s="194"/>
      <c r="Z455" s="104"/>
      <c r="AA455" s="103"/>
    </row>
    <row r="456" spans="1:27" ht="20.100000000000001" customHeight="1" x14ac:dyDescent="0.15">
      <c r="A456" s="82"/>
      <c r="B456" s="82"/>
      <c r="C456" s="105"/>
      <c r="D456" s="207"/>
      <c r="E456" s="208"/>
      <c r="F456" s="208"/>
      <c r="G456" s="191" t="s">
        <v>853</v>
      </c>
      <c r="H456" s="29"/>
      <c r="I456" s="31"/>
      <c r="J456" s="192" t="s">
        <v>854</v>
      </c>
      <c r="K456" s="192"/>
      <c r="L456" s="192"/>
      <c r="M456" s="192"/>
      <c r="N456" s="192"/>
      <c r="O456" s="192"/>
      <c r="P456" s="192"/>
      <c r="Q456" s="193"/>
      <c r="R456" s="193"/>
      <c r="S456" s="193"/>
      <c r="T456" s="193"/>
      <c r="U456" s="193"/>
      <c r="V456" s="193"/>
      <c r="W456" s="193"/>
      <c r="X456" s="193"/>
      <c r="Y456" s="194"/>
      <c r="Z456" s="103"/>
      <c r="AA456" s="103"/>
    </row>
    <row r="457" spans="1:27" ht="20.100000000000001" customHeight="1" x14ac:dyDescent="0.15">
      <c r="A457" s="82"/>
      <c r="B457" s="82"/>
      <c r="C457" s="105"/>
      <c r="D457" s="207"/>
      <c r="E457" s="208"/>
      <c r="F457" s="208"/>
      <c r="G457" s="191" t="s">
        <v>258</v>
      </c>
      <c r="H457" s="29"/>
      <c r="I457" s="31"/>
      <c r="J457" s="192" t="s">
        <v>620</v>
      </c>
      <c r="K457" s="192"/>
      <c r="L457" s="192"/>
      <c r="M457" s="192"/>
      <c r="N457" s="192"/>
      <c r="O457" s="192"/>
      <c r="P457" s="192"/>
      <c r="Q457" s="193"/>
      <c r="R457" s="193"/>
      <c r="S457" s="193"/>
      <c r="T457" s="193"/>
      <c r="U457" s="193"/>
      <c r="V457" s="193"/>
      <c r="W457" s="193"/>
      <c r="X457" s="193"/>
      <c r="Y457" s="194"/>
      <c r="Z457" s="103"/>
      <c r="AA457" s="111"/>
    </row>
    <row r="458" spans="1:27" ht="20.100000000000001" customHeight="1" x14ac:dyDescent="0.15">
      <c r="C458" s="244"/>
      <c r="D458" s="210"/>
      <c r="E458" s="211"/>
      <c r="F458" s="211"/>
      <c r="G458" s="198" t="s">
        <v>257</v>
      </c>
      <c r="H458" s="34"/>
      <c r="I458" s="35"/>
      <c r="J458" s="199" t="s">
        <v>621</v>
      </c>
      <c r="K458" s="199"/>
      <c r="L458" s="199"/>
      <c r="M458" s="199"/>
      <c r="N458" s="199"/>
      <c r="O458" s="199"/>
      <c r="P458" s="199"/>
      <c r="Q458" s="200"/>
      <c r="R458" s="200"/>
      <c r="S458" s="200"/>
      <c r="T458" s="200"/>
      <c r="U458" s="200"/>
      <c r="V458" s="200"/>
      <c r="W458" s="200"/>
      <c r="X458" s="200"/>
      <c r="Y458" s="201"/>
      <c r="Z458" s="115"/>
    </row>
    <row r="459" spans="1:27" ht="20.100000000000001" customHeight="1" x14ac:dyDescent="0.15">
      <c r="C459" s="244"/>
      <c r="D459" s="204" t="s">
        <v>715</v>
      </c>
      <c r="E459" s="205"/>
      <c r="F459" s="205"/>
      <c r="G459" s="183" t="s">
        <v>699</v>
      </c>
      <c r="H459" s="32"/>
      <c r="I459" s="33"/>
      <c r="J459" s="184" t="s">
        <v>622</v>
      </c>
      <c r="K459" s="184"/>
      <c r="L459" s="184"/>
      <c r="M459" s="184"/>
      <c r="N459" s="184"/>
      <c r="O459" s="184"/>
      <c r="P459" s="184"/>
      <c r="Q459" s="202"/>
      <c r="R459" s="202"/>
      <c r="S459" s="202"/>
      <c r="T459" s="202"/>
      <c r="U459" s="202"/>
      <c r="V459" s="202"/>
      <c r="W459" s="202"/>
      <c r="X459" s="202"/>
      <c r="Y459" s="203"/>
      <c r="Z459" s="115"/>
    </row>
    <row r="460" spans="1:27" ht="20.100000000000001" customHeight="1" x14ac:dyDescent="0.15">
      <c r="C460" s="244"/>
      <c r="D460" s="207"/>
      <c r="E460" s="208"/>
      <c r="F460" s="208"/>
      <c r="G460" s="191" t="s">
        <v>285</v>
      </c>
      <c r="H460" s="29"/>
      <c r="I460" s="31"/>
      <c r="J460" s="192" t="s">
        <v>623</v>
      </c>
      <c r="K460" s="192"/>
      <c r="L460" s="192"/>
      <c r="M460" s="192"/>
      <c r="N460" s="192"/>
      <c r="O460" s="192"/>
      <c r="P460" s="192"/>
      <c r="Q460" s="193"/>
      <c r="R460" s="193"/>
      <c r="S460" s="193"/>
      <c r="T460" s="193"/>
      <c r="U460" s="193"/>
      <c r="V460" s="193"/>
      <c r="W460" s="193"/>
      <c r="X460" s="193"/>
      <c r="Y460" s="194"/>
      <c r="Z460" s="115"/>
    </row>
    <row r="461" spans="1:27" ht="20.100000000000001" customHeight="1" x14ac:dyDescent="0.15">
      <c r="C461" s="244"/>
      <c r="D461" s="207"/>
      <c r="E461" s="208"/>
      <c r="F461" s="208"/>
      <c r="G461" s="191" t="s">
        <v>284</v>
      </c>
      <c r="H461" s="29"/>
      <c r="I461" s="31"/>
      <c r="J461" s="192" t="s">
        <v>624</v>
      </c>
      <c r="K461" s="192"/>
      <c r="L461" s="192"/>
      <c r="M461" s="192"/>
      <c r="N461" s="192"/>
      <c r="O461" s="192"/>
      <c r="P461" s="192"/>
      <c r="Q461" s="193"/>
      <c r="R461" s="193"/>
      <c r="S461" s="193"/>
      <c r="T461" s="193"/>
      <c r="U461" s="193"/>
      <c r="V461" s="193"/>
      <c r="W461" s="193"/>
      <c r="X461" s="193"/>
      <c r="Y461" s="194"/>
      <c r="Z461" s="115"/>
    </row>
    <row r="462" spans="1:27" ht="20.100000000000001" customHeight="1" x14ac:dyDescent="0.15">
      <c r="C462" s="244"/>
      <c r="D462" s="207"/>
      <c r="E462" s="208"/>
      <c r="F462" s="208"/>
      <c r="G462" s="191" t="s">
        <v>283</v>
      </c>
      <c r="H462" s="29"/>
      <c r="I462" s="30"/>
      <c r="J462" s="192" t="s">
        <v>625</v>
      </c>
      <c r="K462" s="192"/>
      <c r="L462" s="192"/>
      <c r="M462" s="192"/>
      <c r="N462" s="192"/>
      <c r="O462" s="192"/>
      <c r="P462" s="192"/>
      <c r="Q462" s="193"/>
      <c r="R462" s="193"/>
      <c r="S462" s="193"/>
      <c r="T462" s="193"/>
      <c r="U462" s="193"/>
      <c r="V462" s="193"/>
      <c r="W462" s="193"/>
      <c r="X462" s="193"/>
      <c r="Y462" s="194"/>
      <c r="Z462" s="115"/>
    </row>
    <row r="463" spans="1:27" ht="20.100000000000001" customHeight="1" x14ac:dyDescent="0.15">
      <c r="C463" s="244"/>
      <c r="D463" s="210"/>
      <c r="E463" s="211"/>
      <c r="F463" s="211"/>
      <c r="G463" s="191" t="s">
        <v>857</v>
      </c>
      <c r="H463" s="34"/>
      <c r="I463" s="35"/>
      <c r="J463" s="199" t="s">
        <v>856</v>
      </c>
      <c r="K463" s="199"/>
      <c r="L463" s="199"/>
      <c r="M463" s="199"/>
      <c r="N463" s="199"/>
      <c r="O463" s="199"/>
      <c r="P463" s="199"/>
      <c r="Q463" s="200"/>
      <c r="R463" s="200"/>
      <c r="S463" s="200"/>
      <c r="T463" s="200"/>
      <c r="U463" s="200"/>
      <c r="V463" s="200"/>
      <c r="W463" s="200"/>
      <c r="X463" s="200"/>
      <c r="Y463" s="201"/>
      <c r="Z463" s="115"/>
    </row>
    <row r="464" spans="1:27" ht="20.100000000000001" customHeight="1" x14ac:dyDescent="0.15">
      <c r="C464" s="244"/>
      <c r="D464" s="245" t="s">
        <v>716</v>
      </c>
      <c r="E464" s="246"/>
      <c r="F464" s="246"/>
      <c r="G464" s="247" t="s">
        <v>700</v>
      </c>
      <c r="H464" s="38"/>
      <c r="I464" s="39"/>
      <c r="J464" s="248" t="s">
        <v>626</v>
      </c>
      <c r="K464" s="248"/>
      <c r="L464" s="248"/>
      <c r="M464" s="248"/>
      <c r="N464" s="248"/>
      <c r="O464" s="248"/>
      <c r="P464" s="249"/>
      <c r="Q464" s="250"/>
      <c r="R464" s="250"/>
      <c r="S464" s="250"/>
      <c r="T464" s="250"/>
      <c r="U464" s="250"/>
      <c r="V464" s="250"/>
      <c r="W464" s="250"/>
      <c r="X464" s="250"/>
      <c r="Y464" s="251"/>
      <c r="Z464" s="115"/>
    </row>
    <row r="465" spans="3:26" ht="20.100000000000001" customHeight="1" x14ac:dyDescent="0.15">
      <c r="C465" s="244"/>
      <c r="D465" s="204" t="s">
        <v>717</v>
      </c>
      <c r="E465" s="205"/>
      <c r="F465" s="205"/>
      <c r="G465" s="252" t="s">
        <v>701</v>
      </c>
      <c r="H465" s="32"/>
      <c r="I465" s="33"/>
      <c r="J465" s="184" t="s">
        <v>627</v>
      </c>
      <c r="K465" s="184"/>
      <c r="L465" s="184"/>
      <c r="M465" s="184"/>
      <c r="N465" s="184"/>
      <c r="O465" s="184"/>
      <c r="P465" s="184"/>
      <c r="Q465" s="202"/>
      <c r="R465" s="202"/>
      <c r="S465" s="202"/>
      <c r="T465" s="202"/>
      <c r="U465" s="202"/>
      <c r="V465" s="202"/>
      <c r="W465" s="202"/>
      <c r="X465" s="202"/>
      <c r="Y465" s="203"/>
      <c r="Z465" s="115"/>
    </row>
    <row r="466" spans="3:26" ht="20.100000000000001" customHeight="1" x14ac:dyDescent="0.15">
      <c r="C466" s="244"/>
      <c r="D466" s="207"/>
      <c r="E466" s="208"/>
      <c r="F466" s="208"/>
      <c r="G466" s="191" t="s">
        <v>858</v>
      </c>
      <c r="H466" s="29"/>
      <c r="I466" s="30"/>
      <c r="J466" s="192" t="s">
        <v>859</v>
      </c>
      <c r="K466" s="192"/>
      <c r="L466" s="192"/>
      <c r="M466" s="192"/>
      <c r="N466" s="192"/>
      <c r="O466" s="192"/>
      <c r="P466" s="192"/>
      <c r="Q466" s="193"/>
      <c r="R466" s="193"/>
      <c r="S466" s="193"/>
      <c r="T466" s="193"/>
      <c r="U466" s="193"/>
      <c r="V466" s="193"/>
      <c r="W466" s="193"/>
      <c r="X466" s="193"/>
      <c r="Y466" s="194"/>
      <c r="Z466" s="115"/>
    </row>
    <row r="467" spans="3:26" ht="20.100000000000001" customHeight="1" x14ac:dyDescent="0.15">
      <c r="C467" s="244"/>
      <c r="D467" s="207"/>
      <c r="E467" s="208"/>
      <c r="F467" s="208"/>
      <c r="G467" s="191" t="s">
        <v>300</v>
      </c>
      <c r="H467" s="29"/>
      <c r="I467" s="31"/>
      <c r="J467" s="192" t="s">
        <v>628</v>
      </c>
      <c r="K467" s="192"/>
      <c r="L467" s="192"/>
      <c r="M467" s="192"/>
      <c r="N467" s="192"/>
      <c r="O467" s="192"/>
      <c r="P467" s="192"/>
      <c r="Q467" s="193"/>
      <c r="R467" s="193"/>
      <c r="S467" s="193"/>
      <c r="T467" s="193"/>
      <c r="U467" s="193"/>
      <c r="V467" s="193"/>
      <c r="W467" s="193"/>
      <c r="X467" s="193"/>
      <c r="Y467" s="194"/>
      <c r="Z467" s="115"/>
    </row>
    <row r="468" spans="3:26" ht="20.100000000000001" customHeight="1" x14ac:dyDescent="0.15">
      <c r="C468" s="244"/>
      <c r="D468" s="207"/>
      <c r="E468" s="208"/>
      <c r="F468" s="208"/>
      <c r="G468" s="191" t="s">
        <v>299</v>
      </c>
      <c r="H468" s="29"/>
      <c r="I468" s="31"/>
      <c r="J468" s="192" t="s">
        <v>629</v>
      </c>
      <c r="K468" s="192"/>
      <c r="L468" s="192"/>
      <c r="M468" s="192"/>
      <c r="N468" s="192"/>
      <c r="O468" s="192"/>
      <c r="P468" s="192"/>
      <c r="Q468" s="253"/>
      <c r="R468" s="253"/>
      <c r="S468" s="253"/>
      <c r="T468" s="253"/>
      <c r="U468" s="253"/>
      <c r="V468" s="253"/>
      <c r="W468" s="253"/>
      <c r="X468" s="253"/>
      <c r="Y468" s="254"/>
      <c r="Z468" s="115"/>
    </row>
    <row r="469" spans="3:26" ht="20.100000000000001" customHeight="1" x14ac:dyDescent="0.15">
      <c r="C469" s="244"/>
      <c r="D469" s="207"/>
      <c r="E469" s="208"/>
      <c r="F469" s="208"/>
      <c r="G469" s="191" t="s">
        <v>298</v>
      </c>
      <c r="H469" s="29"/>
      <c r="I469" s="31"/>
      <c r="J469" s="192" t="s">
        <v>630</v>
      </c>
      <c r="K469" s="192"/>
      <c r="L469" s="192"/>
      <c r="M469" s="192"/>
      <c r="N469" s="192"/>
      <c r="O469" s="192"/>
      <c r="P469" s="192"/>
      <c r="Q469" s="193"/>
      <c r="R469" s="193"/>
      <c r="S469" s="193"/>
      <c r="T469" s="193"/>
      <c r="U469" s="193"/>
      <c r="V469" s="193"/>
      <c r="W469" s="193"/>
      <c r="X469" s="193"/>
      <c r="Y469" s="194"/>
      <c r="Z469" s="115"/>
    </row>
    <row r="470" spans="3:26" ht="20.100000000000001" customHeight="1" x14ac:dyDescent="0.15">
      <c r="C470" s="244"/>
      <c r="D470" s="207"/>
      <c r="E470" s="208"/>
      <c r="F470" s="208"/>
      <c r="G470" s="191" t="s">
        <v>297</v>
      </c>
      <c r="H470" s="29"/>
      <c r="I470" s="31"/>
      <c r="J470" s="192" t="s">
        <v>631</v>
      </c>
      <c r="K470" s="192"/>
      <c r="L470" s="192"/>
      <c r="M470" s="192"/>
      <c r="N470" s="192"/>
      <c r="O470" s="192"/>
      <c r="P470" s="192"/>
      <c r="Q470" s="253"/>
      <c r="R470" s="253"/>
      <c r="S470" s="253"/>
      <c r="T470" s="253"/>
      <c r="U470" s="253"/>
      <c r="V470" s="253"/>
      <c r="W470" s="253"/>
      <c r="X470" s="253"/>
      <c r="Y470" s="254"/>
      <c r="Z470" s="115"/>
    </row>
    <row r="471" spans="3:26" ht="20.100000000000001" customHeight="1" x14ac:dyDescent="0.15">
      <c r="C471" s="244"/>
      <c r="D471" s="207"/>
      <c r="E471" s="208"/>
      <c r="F471" s="208"/>
      <c r="G471" s="191" t="s">
        <v>296</v>
      </c>
      <c r="H471" s="29"/>
      <c r="I471" s="31"/>
      <c r="J471" s="192" t="s">
        <v>632</v>
      </c>
      <c r="K471" s="192"/>
      <c r="L471" s="192"/>
      <c r="M471" s="192"/>
      <c r="N471" s="192"/>
      <c r="O471" s="192"/>
      <c r="P471" s="192"/>
      <c r="Q471" s="193"/>
      <c r="R471" s="193"/>
      <c r="S471" s="193"/>
      <c r="T471" s="193"/>
      <c r="U471" s="193"/>
      <c r="V471" s="193"/>
      <c r="W471" s="193"/>
      <c r="X471" s="193"/>
      <c r="Y471" s="194"/>
      <c r="Z471" s="115"/>
    </row>
    <row r="472" spans="3:26" ht="20.100000000000001" customHeight="1" x14ac:dyDescent="0.15">
      <c r="C472" s="244"/>
      <c r="D472" s="207"/>
      <c r="E472" s="208"/>
      <c r="F472" s="208"/>
      <c r="G472" s="191" t="s">
        <v>295</v>
      </c>
      <c r="H472" s="29"/>
      <c r="I472" s="31"/>
      <c r="J472" s="192" t="s">
        <v>633</v>
      </c>
      <c r="K472" s="192"/>
      <c r="L472" s="192"/>
      <c r="M472" s="192"/>
      <c r="N472" s="192"/>
      <c r="O472" s="192"/>
      <c r="P472" s="192"/>
      <c r="Q472" s="193"/>
      <c r="R472" s="193"/>
      <c r="S472" s="193"/>
      <c r="T472" s="193"/>
      <c r="U472" s="193"/>
      <c r="V472" s="193"/>
      <c r="W472" s="193"/>
      <c r="X472" s="193"/>
      <c r="Y472" s="194"/>
      <c r="Z472" s="115"/>
    </row>
    <row r="473" spans="3:26" ht="20.100000000000001" customHeight="1" x14ac:dyDescent="0.15">
      <c r="C473" s="244"/>
      <c r="D473" s="207"/>
      <c r="E473" s="208"/>
      <c r="F473" s="208"/>
      <c r="G473" s="191" t="s">
        <v>294</v>
      </c>
      <c r="H473" s="29"/>
      <c r="I473" s="31"/>
      <c r="J473" s="192" t="s">
        <v>634</v>
      </c>
      <c r="K473" s="192"/>
      <c r="L473" s="192"/>
      <c r="M473" s="192"/>
      <c r="N473" s="192"/>
      <c r="O473" s="192"/>
      <c r="P473" s="192"/>
      <c r="Q473" s="193"/>
      <c r="R473" s="193"/>
      <c r="S473" s="193"/>
      <c r="T473" s="193"/>
      <c r="U473" s="193"/>
      <c r="V473" s="193"/>
      <c r="W473" s="193"/>
      <c r="X473" s="193"/>
      <c r="Y473" s="194"/>
      <c r="Z473" s="115"/>
    </row>
    <row r="474" spans="3:26" ht="20.100000000000001" customHeight="1" x14ac:dyDescent="0.15">
      <c r="C474" s="244"/>
      <c r="D474" s="207"/>
      <c r="E474" s="208"/>
      <c r="F474" s="208"/>
      <c r="G474" s="191" t="s">
        <v>293</v>
      </c>
      <c r="H474" s="29"/>
      <c r="I474" s="31"/>
      <c r="J474" s="192" t="s">
        <v>635</v>
      </c>
      <c r="K474" s="192"/>
      <c r="L474" s="192"/>
      <c r="M474" s="192"/>
      <c r="N474" s="192"/>
      <c r="O474" s="192"/>
      <c r="P474" s="192"/>
      <c r="Q474" s="193"/>
      <c r="R474" s="193"/>
      <c r="S474" s="193"/>
      <c r="T474" s="193"/>
      <c r="U474" s="193"/>
      <c r="V474" s="193"/>
      <c r="W474" s="193"/>
      <c r="X474" s="193"/>
      <c r="Y474" s="194"/>
      <c r="Z474" s="115"/>
    </row>
    <row r="475" spans="3:26" ht="20.100000000000001" customHeight="1" x14ac:dyDescent="0.15">
      <c r="C475" s="244"/>
      <c r="D475" s="207"/>
      <c r="E475" s="208"/>
      <c r="F475" s="208"/>
      <c r="G475" s="191" t="s">
        <v>292</v>
      </c>
      <c r="H475" s="29"/>
      <c r="I475" s="31"/>
      <c r="J475" s="192" t="s">
        <v>636</v>
      </c>
      <c r="K475" s="192"/>
      <c r="L475" s="192"/>
      <c r="M475" s="192"/>
      <c r="N475" s="192"/>
      <c r="O475" s="192"/>
      <c r="P475" s="192"/>
      <c r="Q475" s="193"/>
      <c r="R475" s="193"/>
      <c r="S475" s="193"/>
      <c r="T475" s="193"/>
      <c r="U475" s="193"/>
      <c r="V475" s="193"/>
      <c r="W475" s="193"/>
      <c r="X475" s="193"/>
      <c r="Y475" s="194"/>
      <c r="Z475" s="115"/>
    </row>
    <row r="476" spans="3:26" ht="20.100000000000001" customHeight="1" x14ac:dyDescent="0.15">
      <c r="C476" s="244"/>
      <c r="D476" s="207"/>
      <c r="E476" s="208"/>
      <c r="F476" s="208"/>
      <c r="G476" s="191" t="s">
        <v>291</v>
      </c>
      <c r="H476" s="29"/>
      <c r="I476" s="31"/>
      <c r="J476" s="192" t="s">
        <v>637</v>
      </c>
      <c r="K476" s="192"/>
      <c r="L476" s="192"/>
      <c r="M476" s="192"/>
      <c r="N476" s="192"/>
      <c r="O476" s="192"/>
      <c r="P476" s="192"/>
      <c r="Q476" s="193"/>
      <c r="R476" s="193"/>
      <c r="S476" s="193"/>
      <c r="T476" s="193"/>
      <c r="U476" s="193"/>
      <c r="V476" s="193"/>
      <c r="W476" s="193"/>
      <c r="X476" s="193"/>
      <c r="Y476" s="194"/>
      <c r="Z476" s="115"/>
    </row>
    <row r="477" spans="3:26" ht="20.100000000000001" customHeight="1" x14ac:dyDescent="0.15">
      <c r="C477" s="244"/>
      <c r="D477" s="207"/>
      <c r="E477" s="208"/>
      <c r="F477" s="208"/>
      <c r="G477" s="191" t="s">
        <v>290</v>
      </c>
      <c r="H477" s="29"/>
      <c r="I477" s="31"/>
      <c r="J477" s="192" t="s">
        <v>638</v>
      </c>
      <c r="K477" s="192"/>
      <c r="L477" s="192"/>
      <c r="M477" s="192"/>
      <c r="N477" s="192"/>
      <c r="O477" s="192"/>
      <c r="P477" s="192"/>
      <c r="Q477" s="193"/>
      <c r="R477" s="193"/>
      <c r="S477" s="193"/>
      <c r="T477" s="193"/>
      <c r="U477" s="193"/>
      <c r="V477" s="193"/>
      <c r="W477" s="193"/>
      <c r="X477" s="193"/>
      <c r="Y477" s="194"/>
      <c r="Z477" s="115"/>
    </row>
    <row r="478" spans="3:26" ht="20.100000000000001" customHeight="1" x14ac:dyDescent="0.15">
      <c r="C478" s="244"/>
      <c r="D478" s="207"/>
      <c r="E478" s="208"/>
      <c r="F478" s="208"/>
      <c r="G478" s="191" t="s">
        <v>289</v>
      </c>
      <c r="H478" s="29"/>
      <c r="I478" s="31"/>
      <c r="J478" s="192" t="s">
        <v>639</v>
      </c>
      <c r="K478" s="192"/>
      <c r="L478" s="192"/>
      <c r="M478" s="192"/>
      <c r="N478" s="192"/>
      <c r="O478" s="192"/>
      <c r="P478" s="192"/>
      <c r="Q478" s="193"/>
      <c r="R478" s="193"/>
      <c r="S478" s="193"/>
      <c r="T478" s="193"/>
      <c r="U478" s="193"/>
      <c r="V478" s="193"/>
      <c r="W478" s="193"/>
      <c r="X478" s="193"/>
      <c r="Y478" s="194"/>
      <c r="Z478" s="115"/>
    </row>
    <row r="479" spans="3:26" ht="20.100000000000001" customHeight="1" x14ac:dyDescent="0.15">
      <c r="C479" s="244"/>
      <c r="D479" s="207"/>
      <c r="E479" s="208"/>
      <c r="F479" s="208"/>
      <c r="G479" s="191" t="s">
        <v>288</v>
      </c>
      <c r="H479" s="29"/>
      <c r="I479" s="31"/>
      <c r="J479" s="192" t="s">
        <v>640</v>
      </c>
      <c r="K479" s="192"/>
      <c r="L479" s="192"/>
      <c r="M479" s="192"/>
      <c r="N479" s="192"/>
      <c r="O479" s="192"/>
      <c r="P479" s="192"/>
      <c r="Q479" s="193"/>
      <c r="R479" s="193"/>
      <c r="S479" s="193"/>
      <c r="T479" s="193"/>
      <c r="U479" s="193"/>
      <c r="V479" s="193"/>
      <c r="W479" s="193"/>
      <c r="X479" s="193"/>
      <c r="Y479" s="194"/>
      <c r="Z479" s="115"/>
    </row>
    <row r="480" spans="3:26" ht="20.100000000000001" customHeight="1" x14ac:dyDescent="0.15">
      <c r="C480" s="244"/>
      <c r="D480" s="207"/>
      <c r="E480" s="208"/>
      <c r="F480" s="208"/>
      <c r="G480" s="191" t="s">
        <v>287</v>
      </c>
      <c r="H480" s="29"/>
      <c r="I480" s="31"/>
      <c r="J480" s="192" t="s">
        <v>641</v>
      </c>
      <c r="K480" s="192"/>
      <c r="L480" s="192"/>
      <c r="M480" s="192"/>
      <c r="N480" s="192"/>
      <c r="O480" s="192"/>
      <c r="P480" s="192"/>
      <c r="Q480" s="193"/>
      <c r="R480" s="193"/>
      <c r="S480" s="193"/>
      <c r="T480" s="193"/>
      <c r="U480" s="193"/>
      <c r="V480" s="193"/>
      <c r="W480" s="193"/>
      <c r="X480" s="193"/>
      <c r="Y480" s="194"/>
      <c r="Z480" s="115"/>
    </row>
    <row r="481" spans="1:26" ht="20.100000000000001" customHeight="1" x14ac:dyDescent="0.15">
      <c r="C481" s="244"/>
      <c r="D481" s="210"/>
      <c r="E481" s="211"/>
      <c r="F481" s="211"/>
      <c r="G481" s="198" t="s">
        <v>286</v>
      </c>
      <c r="H481" s="34"/>
      <c r="I481" s="35"/>
      <c r="J481" s="199" t="s">
        <v>642</v>
      </c>
      <c r="K481" s="199"/>
      <c r="L481" s="199"/>
      <c r="M481" s="199"/>
      <c r="N481" s="199"/>
      <c r="O481" s="199"/>
      <c r="P481" s="199"/>
      <c r="Q481" s="200"/>
      <c r="R481" s="200"/>
      <c r="S481" s="200"/>
      <c r="T481" s="200"/>
      <c r="U481" s="200"/>
      <c r="V481" s="200"/>
      <c r="W481" s="200"/>
      <c r="X481" s="200"/>
      <c r="Y481" s="201"/>
      <c r="Z481" s="115"/>
    </row>
    <row r="482" spans="1:26" ht="20.100000000000001" customHeight="1" x14ac:dyDescent="0.15">
      <c r="C482" s="244"/>
      <c r="D482" s="204" t="s">
        <v>718</v>
      </c>
      <c r="E482" s="205"/>
      <c r="F482" s="205"/>
      <c r="G482" s="183" t="s">
        <v>702</v>
      </c>
      <c r="H482" s="32"/>
      <c r="I482" s="33"/>
      <c r="J482" s="184" t="s">
        <v>643</v>
      </c>
      <c r="K482" s="184"/>
      <c r="L482" s="184"/>
      <c r="M482" s="184"/>
      <c r="N482" s="184"/>
      <c r="O482" s="184"/>
      <c r="P482" s="184"/>
      <c r="Q482" s="202"/>
      <c r="R482" s="202"/>
      <c r="S482" s="202"/>
      <c r="T482" s="202"/>
      <c r="U482" s="202"/>
      <c r="V482" s="202"/>
      <c r="W482" s="202"/>
      <c r="X482" s="202"/>
      <c r="Y482" s="203"/>
      <c r="Z482" s="115"/>
    </row>
    <row r="483" spans="1:26" ht="20.100000000000001" customHeight="1" x14ac:dyDescent="0.15">
      <c r="C483" s="244"/>
      <c r="D483" s="207"/>
      <c r="E483" s="208"/>
      <c r="F483" s="208"/>
      <c r="G483" s="191" t="s">
        <v>302</v>
      </c>
      <c r="H483" s="29"/>
      <c r="I483" s="31"/>
      <c r="J483" s="192" t="s">
        <v>644</v>
      </c>
      <c r="K483" s="192"/>
      <c r="L483" s="192"/>
      <c r="M483" s="192"/>
      <c r="N483" s="192"/>
      <c r="O483" s="192"/>
      <c r="P483" s="192"/>
      <c r="Q483" s="193"/>
      <c r="R483" s="193"/>
      <c r="S483" s="193"/>
      <c r="T483" s="193"/>
      <c r="U483" s="193"/>
      <c r="V483" s="193"/>
      <c r="W483" s="193"/>
      <c r="X483" s="193"/>
      <c r="Y483" s="194"/>
      <c r="Z483" s="115"/>
    </row>
    <row r="484" spans="1:26" ht="20.100000000000001" customHeight="1" x14ac:dyDescent="0.15">
      <c r="C484" s="244"/>
      <c r="D484" s="210"/>
      <c r="E484" s="211"/>
      <c r="F484" s="211"/>
      <c r="G484" s="198" t="s">
        <v>301</v>
      </c>
      <c r="H484" s="34"/>
      <c r="I484" s="35"/>
      <c r="J484" s="199" t="s">
        <v>645</v>
      </c>
      <c r="K484" s="199"/>
      <c r="L484" s="199"/>
      <c r="M484" s="199"/>
      <c r="N484" s="199"/>
      <c r="O484" s="199"/>
      <c r="P484" s="199"/>
      <c r="Q484" s="200"/>
      <c r="R484" s="200"/>
      <c r="S484" s="200"/>
      <c r="T484" s="200"/>
      <c r="U484" s="200"/>
      <c r="V484" s="200"/>
      <c r="W484" s="200"/>
      <c r="X484" s="200"/>
      <c r="Y484" s="201"/>
      <c r="Z484" s="115"/>
    </row>
    <row r="485" spans="1:26" ht="20.100000000000001" customHeight="1" x14ac:dyDescent="0.15">
      <c r="C485" s="244"/>
      <c r="D485" s="204" t="s">
        <v>719</v>
      </c>
      <c r="E485" s="205"/>
      <c r="F485" s="205"/>
      <c r="G485" s="183" t="s">
        <v>703</v>
      </c>
      <c r="H485" s="32"/>
      <c r="I485" s="33"/>
      <c r="J485" s="184" t="s">
        <v>646</v>
      </c>
      <c r="K485" s="184"/>
      <c r="L485" s="184"/>
      <c r="M485" s="184"/>
      <c r="N485" s="184"/>
      <c r="O485" s="184"/>
      <c r="P485" s="184"/>
      <c r="Q485" s="202"/>
      <c r="R485" s="202"/>
      <c r="S485" s="202"/>
      <c r="T485" s="202"/>
      <c r="U485" s="202"/>
      <c r="V485" s="202"/>
      <c r="W485" s="202"/>
      <c r="X485" s="202"/>
      <c r="Y485" s="203"/>
      <c r="Z485" s="115"/>
    </row>
    <row r="486" spans="1:26" ht="20.100000000000001" customHeight="1" x14ac:dyDescent="0.15">
      <c r="C486" s="244"/>
      <c r="D486" s="207"/>
      <c r="E486" s="208"/>
      <c r="F486" s="208"/>
      <c r="G486" s="191" t="s">
        <v>311</v>
      </c>
      <c r="H486" s="29"/>
      <c r="I486" s="31"/>
      <c r="J486" s="192" t="s">
        <v>647</v>
      </c>
      <c r="K486" s="192"/>
      <c r="L486" s="192"/>
      <c r="M486" s="192"/>
      <c r="N486" s="192"/>
      <c r="O486" s="192"/>
      <c r="P486" s="192"/>
      <c r="Q486" s="193"/>
      <c r="R486" s="193"/>
      <c r="S486" s="193"/>
      <c r="T486" s="193"/>
      <c r="U486" s="193"/>
      <c r="V486" s="193"/>
      <c r="W486" s="193"/>
      <c r="X486" s="193"/>
      <c r="Y486" s="194"/>
      <c r="Z486" s="115"/>
    </row>
    <row r="487" spans="1:26" ht="20.100000000000001" customHeight="1" x14ac:dyDescent="0.15">
      <c r="C487" s="244"/>
      <c r="D487" s="207"/>
      <c r="E487" s="208"/>
      <c r="F487" s="208"/>
      <c r="G487" s="191" t="s">
        <v>310</v>
      </c>
      <c r="H487" s="29"/>
      <c r="I487" s="31"/>
      <c r="J487" s="192" t="s">
        <v>648</v>
      </c>
      <c r="K487" s="192"/>
      <c r="L487" s="192"/>
      <c r="M487" s="192"/>
      <c r="N487" s="192"/>
      <c r="O487" s="192"/>
      <c r="P487" s="192"/>
      <c r="Q487" s="193"/>
      <c r="R487" s="193"/>
      <c r="S487" s="193"/>
      <c r="T487" s="193"/>
      <c r="U487" s="193"/>
      <c r="V487" s="193"/>
      <c r="W487" s="193"/>
      <c r="X487" s="193"/>
      <c r="Y487" s="194"/>
      <c r="Z487" s="115"/>
    </row>
    <row r="488" spans="1:26" ht="20.100000000000001" customHeight="1" x14ac:dyDescent="0.15">
      <c r="C488" s="244"/>
      <c r="D488" s="207"/>
      <c r="E488" s="208"/>
      <c r="F488" s="208"/>
      <c r="G488" s="191" t="s">
        <v>309</v>
      </c>
      <c r="H488" s="29"/>
      <c r="I488" s="31"/>
      <c r="J488" s="192" t="s">
        <v>649</v>
      </c>
      <c r="K488" s="192"/>
      <c r="L488" s="192"/>
      <c r="M488" s="192"/>
      <c r="N488" s="192"/>
      <c r="O488" s="192"/>
      <c r="P488" s="192"/>
      <c r="Q488" s="193"/>
      <c r="R488" s="193"/>
      <c r="S488" s="193"/>
      <c r="T488" s="193"/>
      <c r="U488" s="193"/>
      <c r="V488" s="193"/>
      <c r="W488" s="193"/>
      <c r="X488" s="193"/>
      <c r="Y488" s="194"/>
      <c r="Z488" s="115"/>
    </row>
    <row r="489" spans="1:26" ht="20.100000000000001" customHeight="1" x14ac:dyDescent="0.15">
      <c r="C489" s="244"/>
      <c r="D489" s="207"/>
      <c r="E489" s="208"/>
      <c r="F489" s="208"/>
      <c r="G489" s="191" t="s">
        <v>308</v>
      </c>
      <c r="H489" s="29"/>
      <c r="I489" s="31"/>
      <c r="J489" s="192" t="s">
        <v>650</v>
      </c>
      <c r="K489" s="192"/>
      <c r="L489" s="192"/>
      <c r="M489" s="192"/>
      <c r="N489" s="192"/>
      <c r="O489" s="192"/>
      <c r="P489" s="192"/>
      <c r="Q489" s="193"/>
      <c r="R489" s="193"/>
      <c r="S489" s="193"/>
      <c r="T489" s="193"/>
      <c r="U489" s="193"/>
      <c r="V489" s="193"/>
      <c r="W489" s="193"/>
      <c r="X489" s="193"/>
      <c r="Y489" s="194"/>
      <c r="Z489" s="115"/>
    </row>
    <row r="490" spans="1:26" ht="20.100000000000001" customHeight="1" x14ac:dyDescent="0.15">
      <c r="C490" s="244"/>
      <c r="D490" s="207"/>
      <c r="E490" s="208"/>
      <c r="F490" s="208"/>
      <c r="G490" s="191" t="s">
        <v>307</v>
      </c>
      <c r="H490" s="29"/>
      <c r="I490" s="31"/>
      <c r="J490" s="192" t="s">
        <v>651</v>
      </c>
      <c r="K490" s="192"/>
      <c r="L490" s="192"/>
      <c r="M490" s="192"/>
      <c r="N490" s="192"/>
      <c r="O490" s="192"/>
      <c r="P490" s="192"/>
      <c r="Q490" s="193"/>
      <c r="R490" s="193"/>
      <c r="S490" s="193"/>
      <c r="T490" s="193"/>
      <c r="U490" s="193"/>
      <c r="V490" s="193"/>
      <c r="W490" s="193"/>
      <c r="X490" s="193"/>
      <c r="Y490" s="194"/>
      <c r="Z490" s="115"/>
    </row>
    <row r="491" spans="1:26" ht="20.100000000000001" customHeight="1" x14ac:dyDescent="0.15">
      <c r="C491" s="244"/>
      <c r="D491" s="207"/>
      <c r="E491" s="208"/>
      <c r="F491" s="208"/>
      <c r="G491" s="191" t="s">
        <v>306</v>
      </c>
      <c r="H491" s="29"/>
      <c r="I491" s="31"/>
      <c r="J491" s="192" t="s">
        <v>652</v>
      </c>
      <c r="K491" s="192"/>
      <c r="L491" s="192"/>
      <c r="M491" s="192"/>
      <c r="N491" s="192"/>
      <c r="O491" s="192"/>
      <c r="P491" s="192"/>
      <c r="Q491" s="193"/>
      <c r="R491" s="193"/>
      <c r="S491" s="193"/>
      <c r="T491" s="193"/>
      <c r="U491" s="193"/>
      <c r="V491" s="193"/>
      <c r="W491" s="193"/>
      <c r="X491" s="193"/>
      <c r="Y491" s="194"/>
      <c r="Z491" s="115"/>
    </row>
    <row r="492" spans="1:26" ht="20.100000000000001" customHeight="1" x14ac:dyDescent="0.15">
      <c r="C492" s="244"/>
      <c r="D492" s="207"/>
      <c r="E492" s="208"/>
      <c r="F492" s="208"/>
      <c r="G492" s="191" t="s">
        <v>305</v>
      </c>
      <c r="H492" s="29"/>
      <c r="I492" s="31"/>
      <c r="J492" s="192" t="s">
        <v>653</v>
      </c>
      <c r="K492" s="192"/>
      <c r="L492" s="192"/>
      <c r="M492" s="192"/>
      <c r="N492" s="192"/>
      <c r="O492" s="192"/>
      <c r="P492" s="192"/>
      <c r="Q492" s="193"/>
      <c r="R492" s="193"/>
      <c r="S492" s="193"/>
      <c r="T492" s="193"/>
      <c r="U492" s="193"/>
      <c r="V492" s="193"/>
      <c r="W492" s="193"/>
      <c r="X492" s="193"/>
      <c r="Y492" s="194"/>
      <c r="Z492" s="115"/>
    </row>
    <row r="493" spans="1:26" ht="20.100000000000001" customHeight="1" x14ac:dyDescent="0.15">
      <c r="C493" s="244"/>
      <c r="D493" s="207"/>
      <c r="E493" s="208"/>
      <c r="F493" s="208"/>
      <c r="G493" s="191" t="s">
        <v>304</v>
      </c>
      <c r="H493" s="29"/>
      <c r="I493" s="31"/>
      <c r="J493" s="192" t="s">
        <v>654</v>
      </c>
      <c r="K493" s="192"/>
      <c r="L493" s="192"/>
      <c r="M493" s="192"/>
      <c r="N493" s="192"/>
      <c r="O493" s="192"/>
      <c r="P493" s="192"/>
      <c r="Q493" s="193"/>
      <c r="R493" s="193"/>
      <c r="S493" s="193"/>
      <c r="T493" s="193"/>
      <c r="U493" s="193"/>
      <c r="V493" s="193"/>
      <c r="W493" s="193"/>
      <c r="X493" s="193"/>
      <c r="Y493" s="194"/>
      <c r="Z493" s="115"/>
    </row>
    <row r="494" spans="1:26" ht="20.100000000000001" customHeight="1" x14ac:dyDescent="0.15">
      <c r="C494" s="244"/>
      <c r="D494" s="207"/>
      <c r="E494" s="208"/>
      <c r="F494" s="208"/>
      <c r="G494" s="191" t="s">
        <v>303</v>
      </c>
      <c r="H494" s="29"/>
      <c r="I494" s="31"/>
      <c r="J494" s="192" t="s">
        <v>655</v>
      </c>
      <c r="K494" s="192"/>
      <c r="L494" s="192"/>
      <c r="M494" s="192"/>
      <c r="N494" s="192"/>
      <c r="O494" s="192"/>
      <c r="P494" s="192"/>
      <c r="Q494" s="193"/>
      <c r="R494" s="193"/>
      <c r="S494" s="193"/>
      <c r="T494" s="193"/>
      <c r="U494" s="193"/>
      <c r="V494" s="193"/>
      <c r="W494" s="193"/>
      <c r="X494" s="193"/>
      <c r="Y494" s="194"/>
      <c r="Z494" s="115"/>
    </row>
    <row r="495" spans="1:26" ht="20.100000000000001" customHeight="1" x14ac:dyDescent="0.15">
      <c r="A495" s="79">
        <f>IF(AND(H495="○",TRIM($Q495)=""), 1001,0)</f>
        <v>0</v>
      </c>
      <c r="C495" s="244"/>
      <c r="D495" s="210"/>
      <c r="E495" s="211"/>
      <c r="F495" s="211"/>
      <c r="G495" s="198" t="s">
        <v>704</v>
      </c>
      <c r="H495" s="34"/>
      <c r="I495" s="35"/>
      <c r="J495" s="199" t="s">
        <v>656</v>
      </c>
      <c r="K495" s="199"/>
      <c r="L495" s="199"/>
      <c r="M495" s="199"/>
      <c r="N495" s="199"/>
      <c r="O495" s="199"/>
      <c r="P495" s="199"/>
      <c r="Q495" s="67"/>
      <c r="R495" s="68"/>
      <c r="S495" s="68"/>
      <c r="T495" s="68"/>
      <c r="U495" s="68"/>
      <c r="V495" s="68"/>
      <c r="W495" s="68"/>
      <c r="X495" s="68"/>
      <c r="Y495" s="69"/>
      <c r="Z495" s="115"/>
    </row>
    <row r="496" spans="1:26" ht="20.100000000000001" customHeight="1" x14ac:dyDescent="0.15">
      <c r="C496" s="244"/>
      <c r="D496" s="204" t="s">
        <v>720</v>
      </c>
      <c r="E496" s="205"/>
      <c r="F496" s="205"/>
      <c r="G496" s="183" t="s">
        <v>705</v>
      </c>
      <c r="H496" s="32"/>
      <c r="I496" s="33"/>
      <c r="J496" s="184" t="s">
        <v>657</v>
      </c>
      <c r="K496" s="184"/>
      <c r="L496" s="184"/>
      <c r="M496" s="184"/>
      <c r="N496" s="184"/>
      <c r="O496" s="184"/>
      <c r="P496" s="184"/>
      <c r="Q496" s="202"/>
      <c r="R496" s="202"/>
      <c r="S496" s="202"/>
      <c r="T496" s="202"/>
      <c r="U496" s="202"/>
      <c r="V496" s="202"/>
      <c r="W496" s="202"/>
      <c r="X496" s="202"/>
      <c r="Y496" s="203"/>
      <c r="Z496" s="115"/>
    </row>
    <row r="497" spans="3:26" ht="20.100000000000001" customHeight="1" x14ac:dyDescent="0.15">
      <c r="C497" s="244"/>
      <c r="D497" s="207"/>
      <c r="E497" s="208"/>
      <c r="F497" s="208"/>
      <c r="G497" s="191" t="s">
        <v>863</v>
      </c>
      <c r="H497" s="29"/>
      <c r="I497" s="30"/>
      <c r="J497" s="192" t="s">
        <v>860</v>
      </c>
      <c r="K497" s="192"/>
      <c r="L497" s="192"/>
      <c r="M497" s="192"/>
      <c r="N497" s="192"/>
      <c r="O497" s="192"/>
      <c r="P497" s="192"/>
      <c r="Q497" s="193"/>
      <c r="R497" s="193"/>
      <c r="S497" s="193"/>
      <c r="T497" s="193"/>
      <c r="U497" s="193"/>
      <c r="V497" s="193"/>
      <c r="W497" s="193"/>
      <c r="X497" s="193"/>
      <c r="Y497" s="194"/>
      <c r="Z497" s="115"/>
    </row>
    <row r="498" spans="3:26" ht="20.100000000000001" customHeight="1" x14ac:dyDescent="0.15">
      <c r="C498" s="244"/>
      <c r="D498" s="207"/>
      <c r="E498" s="208"/>
      <c r="F498" s="208"/>
      <c r="G498" s="255" t="s">
        <v>864</v>
      </c>
      <c r="H498" s="29"/>
      <c r="I498" s="30"/>
      <c r="J498" s="192" t="s">
        <v>861</v>
      </c>
      <c r="K498" s="192"/>
      <c r="L498" s="192"/>
      <c r="M498" s="192"/>
      <c r="N498" s="192"/>
      <c r="O498" s="192"/>
      <c r="P498" s="192"/>
      <c r="Q498" s="193"/>
      <c r="R498" s="193"/>
      <c r="S498" s="193"/>
      <c r="T498" s="193"/>
      <c r="U498" s="193"/>
      <c r="V498" s="193"/>
      <c r="W498" s="193"/>
      <c r="X498" s="193"/>
      <c r="Y498" s="194"/>
      <c r="Z498" s="115"/>
    </row>
    <row r="499" spans="3:26" ht="20.100000000000001" customHeight="1" x14ac:dyDescent="0.15">
      <c r="C499" s="244"/>
      <c r="D499" s="207"/>
      <c r="E499" s="208"/>
      <c r="F499" s="208"/>
      <c r="G499" s="191" t="s">
        <v>315</v>
      </c>
      <c r="H499" s="29"/>
      <c r="I499" s="31"/>
      <c r="J499" s="192" t="s">
        <v>658</v>
      </c>
      <c r="K499" s="192"/>
      <c r="L499" s="192"/>
      <c r="M499" s="192"/>
      <c r="N499" s="192"/>
      <c r="O499" s="192"/>
      <c r="P499" s="192"/>
      <c r="Q499" s="193"/>
      <c r="R499" s="193"/>
      <c r="S499" s="193"/>
      <c r="T499" s="193"/>
      <c r="U499" s="193"/>
      <c r="V499" s="193"/>
      <c r="W499" s="193"/>
      <c r="X499" s="193"/>
      <c r="Y499" s="194"/>
      <c r="Z499" s="115"/>
    </row>
    <row r="500" spans="3:26" ht="20.100000000000001" customHeight="1" x14ac:dyDescent="0.15">
      <c r="C500" s="244"/>
      <c r="D500" s="207"/>
      <c r="E500" s="208"/>
      <c r="F500" s="208"/>
      <c r="G500" s="191" t="s">
        <v>314</v>
      </c>
      <c r="H500" s="29"/>
      <c r="I500" s="31"/>
      <c r="J500" s="192" t="s">
        <v>659</v>
      </c>
      <c r="K500" s="192"/>
      <c r="L500" s="192"/>
      <c r="M500" s="192"/>
      <c r="N500" s="192"/>
      <c r="O500" s="192"/>
      <c r="P500" s="192"/>
      <c r="Q500" s="193"/>
      <c r="R500" s="193"/>
      <c r="S500" s="193"/>
      <c r="T500" s="193"/>
      <c r="U500" s="193"/>
      <c r="V500" s="193"/>
      <c r="W500" s="193"/>
      <c r="X500" s="193"/>
      <c r="Y500" s="194"/>
      <c r="Z500" s="115"/>
    </row>
    <row r="501" spans="3:26" ht="20.100000000000001" customHeight="1" x14ac:dyDescent="0.15">
      <c r="C501" s="244"/>
      <c r="D501" s="207"/>
      <c r="E501" s="208"/>
      <c r="F501" s="208"/>
      <c r="G501" s="191" t="s">
        <v>313</v>
      </c>
      <c r="H501" s="29"/>
      <c r="I501" s="31"/>
      <c r="J501" s="192" t="s">
        <v>660</v>
      </c>
      <c r="K501" s="192"/>
      <c r="L501" s="192"/>
      <c r="M501" s="192"/>
      <c r="N501" s="192"/>
      <c r="O501" s="192"/>
      <c r="P501" s="192"/>
      <c r="Q501" s="193"/>
      <c r="R501" s="193"/>
      <c r="S501" s="193"/>
      <c r="T501" s="193"/>
      <c r="U501" s="193"/>
      <c r="V501" s="193"/>
      <c r="W501" s="193"/>
      <c r="X501" s="193"/>
      <c r="Y501" s="194"/>
      <c r="Z501" s="115"/>
    </row>
    <row r="502" spans="3:26" ht="20.100000000000001" customHeight="1" x14ac:dyDescent="0.15">
      <c r="C502" s="244"/>
      <c r="D502" s="207"/>
      <c r="E502" s="208"/>
      <c r="F502" s="208"/>
      <c r="G502" s="191" t="s">
        <v>312</v>
      </c>
      <c r="H502" s="29"/>
      <c r="I502" s="30"/>
      <c r="J502" s="192" t="s">
        <v>866</v>
      </c>
      <c r="K502" s="192"/>
      <c r="L502" s="192"/>
      <c r="M502" s="192"/>
      <c r="N502" s="192"/>
      <c r="O502" s="192"/>
      <c r="P502" s="192"/>
      <c r="Q502" s="193"/>
      <c r="R502" s="193"/>
      <c r="S502" s="193"/>
      <c r="T502" s="193"/>
      <c r="U502" s="193"/>
      <c r="V502" s="193"/>
      <c r="W502" s="193"/>
      <c r="X502" s="193"/>
      <c r="Y502" s="194"/>
      <c r="Z502" s="115"/>
    </row>
    <row r="503" spans="3:26" ht="20.100000000000001" customHeight="1" x14ac:dyDescent="0.15">
      <c r="C503" s="244"/>
      <c r="D503" s="210"/>
      <c r="E503" s="211"/>
      <c r="F503" s="211"/>
      <c r="G503" s="198" t="s">
        <v>865</v>
      </c>
      <c r="H503" s="34"/>
      <c r="I503" s="35"/>
      <c r="J503" s="199" t="s">
        <v>862</v>
      </c>
      <c r="K503" s="199"/>
      <c r="L503" s="199"/>
      <c r="M503" s="199"/>
      <c r="N503" s="199"/>
      <c r="O503" s="199"/>
      <c r="P503" s="199"/>
      <c r="Q503" s="200"/>
      <c r="R503" s="200"/>
      <c r="S503" s="200"/>
      <c r="T503" s="200"/>
      <c r="U503" s="200"/>
      <c r="V503" s="200"/>
      <c r="W503" s="200"/>
      <c r="X503" s="200"/>
      <c r="Y503" s="201"/>
      <c r="Z503" s="115"/>
    </row>
    <row r="504" spans="3:26" ht="20.100000000000001" customHeight="1" x14ac:dyDescent="0.15">
      <c r="C504" s="244"/>
      <c r="D504" s="204" t="s">
        <v>721</v>
      </c>
      <c r="E504" s="205"/>
      <c r="F504" s="205"/>
      <c r="G504" s="183" t="s">
        <v>706</v>
      </c>
      <c r="H504" s="32"/>
      <c r="I504" s="33"/>
      <c r="J504" s="184" t="s">
        <v>662</v>
      </c>
      <c r="K504" s="184"/>
      <c r="L504" s="184"/>
      <c r="M504" s="184"/>
      <c r="N504" s="184"/>
      <c r="O504" s="184"/>
      <c r="P504" s="184"/>
      <c r="Q504" s="202"/>
      <c r="R504" s="202"/>
      <c r="S504" s="202"/>
      <c r="T504" s="202"/>
      <c r="U504" s="202"/>
      <c r="V504" s="202"/>
      <c r="W504" s="202"/>
      <c r="X504" s="202"/>
      <c r="Y504" s="203"/>
      <c r="Z504" s="115"/>
    </row>
    <row r="505" spans="3:26" ht="20.100000000000001" customHeight="1" x14ac:dyDescent="0.15">
      <c r="C505" s="244"/>
      <c r="D505" s="207"/>
      <c r="E505" s="208"/>
      <c r="F505" s="208"/>
      <c r="G505" s="191" t="s">
        <v>318</v>
      </c>
      <c r="H505" s="29"/>
      <c r="I505" s="31"/>
      <c r="J505" s="192" t="s">
        <v>663</v>
      </c>
      <c r="K505" s="192"/>
      <c r="L505" s="192"/>
      <c r="M505" s="192"/>
      <c r="N505" s="192"/>
      <c r="O505" s="192"/>
      <c r="P505" s="192"/>
      <c r="Q505" s="193"/>
      <c r="R505" s="193"/>
      <c r="S505" s="193"/>
      <c r="T505" s="193"/>
      <c r="U505" s="193"/>
      <c r="V505" s="193"/>
      <c r="W505" s="193"/>
      <c r="X505" s="193"/>
      <c r="Y505" s="194"/>
      <c r="Z505" s="115"/>
    </row>
    <row r="506" spans="3:26" ht="20.100000000000001" customHeight="1" x14ac:dyDescent="0.15">
      <c r="C506" s="244"/>
      <c r="D506" s="207"/>
      <c r="E506" s="208"/>
      <c r="F506" s="208"/>
      <c r="G506" s="191" t="s">
        <v>317</v>
      </c>
      <c r="H506" s="29"/>
      <c r="I506" s="31"/>
      <c r="J506" s="192" t="s">
        <v>664</v>
      </c>
      <c r="K506" s="192"/>
      <c r="L506" s="192"/>
      <c r="M506" s="192"/>
      <c r="N506" s="192"/>
      <c r="O506" s="192"/>
      <c r="P506" s="192"/>
      <c r="Q506" s="193"/>
      <c r="R506" s="193"/>
      <c r="S506" s="193"/>
      <c r="T506" s="193"/>
      <c r="U506" s="193"/>
      <c r="V506" s="193"/>
      <c r="W506" s="193"/>
      <c r="X506" s="193"/>
      <c r="Y506" s="194"/>
      <c r="Z506" s="115"/>
    </row>
    <row r="507" spans="3:26" ht="20.100000000000001" customHeight="1" x14ac:dyDescent="0.15">
      <c r="C507" s="244"/>
      <c r="D507" s="210"/>
      <c r="E507" s="211"/>
      <c r="F507" s="211"/>
      <c r="G507" s="198" t="s">
        <v>316</v>
      </c>
      <c r="H507" s="34"/>
      <c r="I507" s="35"/>
      <c r="J507" s="199" t="s">
        <v>665</v>
      </c>
      <c r="K507" s="199"/>
      <c r="L507" s="199"/>
      <c r="M507" s="199"/>
      <c r="N507" s="199"/>
      <c r="O507" s="199"/>
      <c r="P507" s="199"/>
      <c r="Q507" s="200"/>
      <c r="R507" s="200"/>
      <c r="S507" s="200"/>
      <c r="T507" s="200"/>
      <c r="U507" s="200"/>
      <c r="V507" s="200"/>
      <c r="W507" s="200"/>
      <c r="X507" s="200"/>
      <c r="Y507" s="201"/>
      <c r="Z507" s="115"/>
    </row>
    <row r="508" spans="3:26" ht="20.100000000000001" customHeight="1" x14ac:dyDescent="0.15">
      <c r="C508" s="244"/>
      <c r="D508" s="204" t="s">
        <v>722</v>
      </c>
      <c r="E508" s="205"/>
      <c r="F508" s="205"/>
      <c r="G508" s="183" t="s">
        <v>707</v>
      </c>
      <c r="H508" s="32"/>
      <c r="I508" s="33"/>
      <c r="J508" s="184" t="s">
        <v>666</v>
      </c>
      <c r="K508" s="184"/>
      <c r="L508" s="184"/>
      <c r="M508" s="184"/>
      <c r="N508" s="184"/>
      <c r="O508" s="184"/>
      <c r="P508" s="184"/>
      <c r="Q508" s="202"/>
      <c r="R508" s="202"/>
      <c r="S508" s="202"/>
      <c r="T508" s="202"/>
      <c r="U508" s="202"/>
      <c r="V508" s="202"/>
      <c r="W508" s="202"/>
      <c r="X508" s="202"/>
      <c r="Y508" s="203"/>
      <c r="Z508" s="115"/>
    </row>
    <row r="509" spans="3:26" ht="20.100000000000001" customHeight="1" x14ac:dyDescent="0.15">
      <c r="C509" s="244"/>
      <c r="D509" s="207"/>
      <c r="E509" s="208"/>
      <c r="F509" s="208"/>
      <c r="G509" s="191" t="s">
        <v>329</v>
      </c>
      <c r="H509" s="29"/>
      <c r="I509" s="31"/>
      <c r="J509" s="192" t="s">
        <v>667</v>
      </c>
      <c r="K509" s="192"/>
      <c r="L509" s="192"/>
      <c r="M509" s="192"/>
      <c r="N509" s="192"/>
      <c r="O509" s="192"/>
      <c r="P509" s="192"/>
      <c r="Q509" s="193"/>
      <c r="R509" s="193"/>
      <c r="S509" s="193"/>
      <c r="T509" s="193"/>
      <c r="U509" s="193"/>
      <c r="V509" s="193"/>
      <c r="W509" s="193"/>
      <c r="X509" s="193"/>
      <c r="Y509" s="194"/>
      <c r="Z509" s="115"/>
    </row>
    <row r="510" spans="3:26" ht="20.100000000000001" customHeight="1" x14ac:dyDescent="0.15">
      <c r="C510" s="244"/>
      <c r="D510" s="207"/>
      <c r="E510" s="208"/>
      <c r="F510" s="208"/>
      <c r="G510" s="191" t="s">
        <v>328</v>
      </c>
      <c r="H510" s="29"/>
      <c r="I510" s="31"/>
      <c r="J510" s="192" t="s">
        <v>668</v>
      </c>
      <c r="K510" s="192"/>
      <c r="L510" s="192"/>
      <c r="M510" s="192"/>
      <c r="N510" s="192"/>
      <c r="O510" s="192"/>
      <c r="P510" s="192"/>
      <c r="Q510" s="193"/>
      <c r="R510" s="193"/>
      <c r="S510" s="193"/>
      <c r="T510" s="193"/>
      <c r="U510" s="193"/>
      <c r="V510" s="193"/>
      <c r="W510" s="193"/>
      <c r="X510" s="193"/>
      <c r="Y510" s="194"/>
      <c r="Z510" s="115"/>
    </row>
    <row r="511" spans="3:26" ht="20.100000000000001" customHeight="1" x14ac:dyDescent="0.15">
      <c r="C511" s="244"/>
      <c r="D511" s="207"/>
      <c r="E511" s="208"/>
      <c r="F511" s="208"/>
      <c r="G511" s="191" t="s">
        <v>327</v>
      </c>
      <c r="H511" s="29"/>
      <c r="I511" s="31"/>
      <c r="J511" s="192" t="s">
        <v>669</v>
      </c>
      <c r="K511" s="192"/>
      <c r="L511" s="192"/>
      <c r="M511" s="192"/>
      <c r="N511" s="192"/>
      <c r="O511" s="192"/>
      <c r="P511" s="192"/>
      <c r="Q511" s="193"/>
      <c r="R511" s="193"/>
      <c r="S511" s="193"/>
      <c r="T511" s="193"/>
      <c r="U511" s="193"/>
      <c r="V511" s="193"/>
      <c r="W511" s="193"/>
      <c r="X511" s="193"/>
      <c r="Y511" s="194"/>
      <c r="Z511" s="115"/>
    </row>
    <row r="512" spans="3:26" ht="20.100000000000001" customHeight="1" x14ac:dyDescent="0.15">
      <c r="C512" s="244"/>
      <c r="D512" s="207"/>
      <c r="E512" s="208"/>
      <c r="F512" s="208"/>
      <c r="G512" s="191" t="s">
        <v>326</v>
      </c>
      <c r="H512" s="29"/>
      <c r="I512" s="31"/>
      <c r="J512" s="192" t="s">
        <v>670</v>
      </c>
      <c r="K512" s="192"/>
      <c r="L512" s="192"/>
      <c r="M512" s="192"/>
      <c r="N512" s="192"/>
      <c r="O512" s="192"/>
      <c r="P512" s="192"/>
      <c r="Q512" s="193"/>
      <c r="R512" s="193"/>
      <c r="S512" s="193"/>
      <c r="T512" s="193"/>
      <c r="U512" s="193"/>
      <c r="V512" s="193"/>
      <c r="W512" s="193"/>
      <c r="X512" s="193"/>
      <c r="Y512" s="194"/>
      <c r="Z512" s="115"/>
    </row>
    <row r="513" spans="3:26" ht="20.100000000000001" customHeight="1" x14ac:dyDescent="0.15">
      <c r="C513" s="244"/>
      <c r="D513" s="207"/>
      <c r="E513" s="208"/>
      <c r="F513" s="208"/>
      <c r="G513" s="191" t="s">
        <v>325</v>
      </c>
      <c r="H513" s="29"/>
      <c r="I513" s="31"/>
      <c r="J513" s="192" t="s">
        <v>671</v>
      </c>
      <c r="K513" s="192"/>
      <c r="L513" s="192"/>
      <c r="M513" s="192"/>
      <c r="N513" s="192"/>
      <c r="O513" s="192"/>
      <c r="P513" s="192"/>
      <c r="Q513" s="193"/>
      <c r="R513" s="193"/>
      <c r="S513" s="193"/>
      <c r="T513" s="193"/>
      <c r="U513" s="193"/>
      <c r="V513" s="193"/>
      <c r="W513" s="193"/>
      <c r="X513" s="193"/>
      <c r="Y513" s="194"/>
      <c r="Z513" s="115"/>
    </row>
    <row r="514" spans="3:26" ht="20.100000000000001" customHeight="1" x14ac:dyDescent="0.15">
      <c r="C514" s="244"/>
      <c r="D514" s="207"/>
      <c r="E514" s="208"/>
      <c r="F514" s="208"/>
      <c r="G514" s="191" t="s">
        <v>324</v>
      </c>
      <c r="H514" s="29"/>
      <c r="I514" s="31"/>
      <c r="J514" s="192" t="s">
        <v>672</v>
      </c>
      <c r="K514" s="192"/>
      <c r="L514" s="192"/>
      <c r="M514" s="192"/>
      <c r="N514" s="192"/>
      <c r="O514" s="192"/>
      <c r="P514" s="192"/>
      <c r="Q514" s="193"/>
      <c r="R514" s="193"/>
      <c r="S514" s="193"/>
      <c r="T514" s="193"/>
      <c r="U514" s="193"/>
      <c r="V514" s="193"/>
      <c r="W514" s="193"/>
      <c r="X514" s="193"/>
      <c r="Y514" s="194"/>
      <c r="Z514" s="115"/>
    </row>
    <row r="515" spans="3:26" ht="20.100000000000001" customHeight="1" x14ac:dyDescent="0.15">
      <c r="C515" s="244"/>
      <c r="D515" s="207"/>
      <c r="E515" s="208"/>
      <c r="F515" s="208"/>
      <c r="G515" s="191" t="s">
        <v>323</v>
      </c>
      <c r="H515" s="29"/>
      <c r="I515" s="31"/>
      <c r="J515" s="192" t="s">
        <v>673</v>
      </c>
      <c r="K515" s="192"/>
      <c r="L515" s="192"/>
      <c r="M515" s="192"/>
      <c r="N515" s="192"/>
      <c r="O515" s="192"/>
      <c r="P515" s="192"/>
      <c r="Q515" s="193"/>
      <c r="R515" s="193"/>
      <c r="S515" s="193"/>
      <c r="T515" s="193"/>
      <c r="U515" s="193"/>
      <c r="V515" s="193"/>
      <c r="W515" s="193"/>
      <c r="X515" s="193"/>
      <c r="Y515" s="194"/>
      <c r="Z515" s="115"/>
    </row>
    <row r="516" spans="3:26" ht="20.100000000000001" customHeight="1" x14ac:dyDescent="0.15">
      <c r="C516" s="244"/>
      <c r="D516" s="207"/>
      <c r="E516" s="208"/>
      <c r="F516" s="208"/>
      <c r="G516" s="191" t="s">
        <v>322</v>
      </c>
      <c r="H516" s="29"/>
      <c r="I516" s="31"/>
      <c r="J516" s="192" t="s">
        <v>674</v>
      </c>
      <c r="K516" s="192"/>
      <c r="L516" s="192"/>
      <c r="M516" s="192"/>
      <c r="N516" s="192"/>
      <c r="O516" s="192"/>
      <c r="P516" s="192"/>
      <c r="Q516" s="193"/>
      <c r="R516" s="193"/>
      <c r="S516" s="193"/>
      <c r="T516" s="193"/>
      <c r="U516" s="193"/>
      <c r="V516" s="193"/>
      <c r="W516" s="193"/>
      <c r="X516" s="193"/>
      <c r="Y516" s="194"/>
      <c r="Z516" s="115"/>
    </row>
    <row r="517" spans="3:26" ht="20.100000000000001" customHeight="1" x14ac:dyDescent="0.15">
      <c r="C517" s="244"/>
      <c r="D517" s="207"/>
      <c r="E517" s="208"/>
      <c r="F517" s="208"/>
      <c r="G517" s="191" t="s">
        <v>321</v>
      </c>
      <c r="H517" s="29"/>
      <c r="I517" s="31"/>
      <c r="J517" s="192" t="s">
        <v>675</v>
      </c>
      <c r="K517" s="192"/>
      <c r="L517" s="192"/>
      <c r="M517" s="192"/>
      <c r="N517" s="192"/>
      <c r="O517" s="192"/>
      <c r="P517" s="192"/>
      <c r="Q517" s="193"/>
      <c r="R517" s="193"/>
      <c r="S517" s="193"/>
      <c r="T517" s="193"/>
      <c r="U517" s="193"/>
      <c r="V517" s="193"/>
      <c r="W517" s="193"/>
      <c r="X517" s="193"/>
      <c r="Y517" s="194"/>
      <c r="Z517" s="115"/>
    </row>
    <row r="518" spans="3:26" ht="20.100000000000001" customHeight="1" x14ac:dyDescent="0.15">
      <c r="C518" s="244"/>
      <c r="D518" s="207"/>
      <c r="E518" s="208"/>
      <c r="F518" s="208"/>
      <c r="G518" s="191" t="s">
        <v>320</v>
      </c>
      <c r="H518" s="29"/>
      <c r="I518" s="31"/>
      <c r="J518" s="192" t="s">
        <v>676</v>
      </c>
      <c r="K518" s="192"/>
      <c r="L518" s="192"/>
      <c r="M518" s="192"/>
      <c r="N518" s="192"/>
      <c r="O518" s="192"/>
      <c r="P518" s="192"/>
      <c r="Q518" s="193"/>
      <c r="R518" s="193"/>
      <c r="S518" s="193"/>
      <c r="T518" s="193"/>
      <c r="U518" s="193"/>
      <c r="V518" s="193"/>
      <c r="W518" s="193"/>
      <c r="X518" s="193"/>
      <c r="Y518" s="194"/>
      <c r="Z518" s="115"/>
    </row>
    <row r="519" spans="3:26" ht="20.100000000000001" customHeight="1" x14ac:dyDescent="0.15">
      <c r="C519" s="244"/>
      <c r="D519" s="207"/>
      <c r="E519" s="208"/>
      <c r="F519" s="208"/>
      <c r="G519" s="191" t="s">
        <v>319</v>
      </c>
      <c r="H519" s="34"/>
      <c r="I519" s="35"/>
      <c r="J519" s="192" t="s">
        <v>867</v>
      </c>
      <c r="K519" s="192"/>
      <c r="L519" s="192"/>
      <c r="M519" s="192"/>
      <c r="N519" s="192"/>
      <c r="O519" s="192"/>
      <c r="P519" s="192"/>
      <c r="Q519" s="193"/>
      <c r="R519" s="193"/>
      <c r="S519" s="193"/>
      <c r="T519" s="193"/>
      <c r="U519" s="193"/>
      <c r="V519" s="193"/>
      <c r="W519" s="193"/>
      <c r="X519" s="193"/>
      <c r="Y519" s="194"/>
      <c r="Z519" s="115"/>
    </row>
    <row r="520" spans="3:26" ht="20.100000000000001" customHeight="1" x14ac:dyDescent="0.15">
      <c r="C520" s="244"/>
      <c r="D520" s="204" t="s">
        <v>723</v>
      </c>
      <c r="E520" s="205"/>
      <c r="F520" s="205"/>
      <c r="G520" s="183" t="s">
        <v>708</v>
      </c>
      <c r="H520" s="32"/>
      <c r="I520" s="33"/>
      <c r="J520" s="184" t="s">
        <v>602</v>
      </c>
      <c r="K520" s="184"/>
      <c r="L520" s="184"/>
      <c r="M520" s="184"/>
      <c r="N520" s="184"/>
      <c r="O520" s="184"/>
      <c r="P520" s="184"/>
      <c r="Q520" s="202"/>
      <c r="R520" s="202"/>
      <c r="S520" s="202"/>
      <c r="T520" s="202"/>
      <c r="U520" s="202"/>
      <c r="V520" s="202"/>
      <c r="W520" s="202"/>
      <c r="X520" s="202"/>
      <c r="Y520" s="203"/>
      <c r="Z520" s="115"/>
    </row>
    <row r="521" spans="3:26" ht="20.100000000000001" customHeight="1" x14ac:dyDescent="0.15">
      <c r="C521" s="244"/>
      <c r="D521" s="207"/>
      <c r="E521" s="208"/>
      <c r="F521" s="208"/>
      <c r="G521" s="191" t="s">
        <v>335</v>
      </c>
      <c r="H521" s="29"/>
      <c r="I521" s="31"/>
      <c r="J521" s="192" t="s">
        <v>677</v>
      </c>
      <c r="K521" s="192"/>
      <c r="L521" s="192"/>
      <c r="M521" s="192"/>
      <c r="N521" s="192"/>
      <c r="O521" s="192"/>
      <c r="P521" s="192"/>
      <c r="Q521" s="193"/>
      <c r="R521" s="193"/>
      <c r="S521" s="193"/>
      <c r="T521" s="193"/>
      <c r="U521" s="193"/>
      <c r="V521" s="193"/>
      <c r="W521" s="193"/>
      <c r="X521" s="193"/>
      <c r="Y521" s="194"/>
      <c r="Z521" s="115"/>
    </row>
    <row r="522" spans="3:26" ht="20.100000000000001" customHeight="1" x14ac:dyDescent="0.15">
      <c r="C522" s="244"/>
      <c r="D522" s="207"/>
      <c r="E522" s="208"/>
      <c r="F522" s="208"/>
      <c r="G522" s="191" t="s">
        <v>334</v>
      </c>
      <c r="H522" s="29"/>
      <c r="I522" s="31"/>
      <c r="J522" s="192" t="s">
        <v>678</v>
      </c>
      <c r="K522" s="192"/>
      <c r="L522" s="192"/>
      <c r="M522" s="192"/>
      <c r="N522" s="192"/>
      <c r="O522" s="192"/>
      <c r="P522" s="192"/>
      <c r="Q522" s="193"/>
      <c r="R522" s="193"/>
      <c r="S522" s="193"/>
      <c r="T522" s="193"/>
      <c r="U522" s="193"/>
      <c r="V522" s="193"/>
      <c r="W522" s="193"/>
      <c r="X522" s="193"/>
      <c r="Y522" s="194"/>
      <c r="Z522" s="115"/>
    </row>
    <row r="523" spans="3:26" ht="20.100000000000001" customHeight="1" x14ac:dyDescent="0.15">
      <c r="C523" s="244"/>
      <c r="D523" s="207"/>
      <c r="E523" s="208"/>
      <c r="F523" s="208"/>
      <c r="G523" s="191" t="s">
        <v>333</v>
      </c>
      <c r="H523" s="29"/>
      <c r="I523" s="31"/>
      <c r="J523" s="192" t="s">
        <v>679</v>
      </c>
      <c r="K523" s="192"/>
      <c r="L523" s="192"/>
      <c r="M523" s="192"/>
      <c r="N523" s="192"/>
      <c r="O523" s="192"/>
      <c r="P523" s="192"/>
      <c r="Q523" s="193"/>
      <c r="R523" s="193"/>
      <c r="S523" s="193"/>
      <c r="T523" s="193"/>
      <c r="U523" s="193"/>
      <c r="V523" s="193"/>
      <c r="W523" s="193"/>
      <c r="X523" s="193"/>
      <c r="Y523" s="194"/>
      <c r="Z523" s="115"/>
    </row>
    <row r="524" spans="3:26" ht="20.100000000000001" customHeight="1" x14ac:dyDescent="0.15">
      <c r="C524" s="244"/>
      <c r="D524" s="207"/>
      <c r="E524" s="208"/>
      <c r="F524" s="208"/>
      <c r="G524" s="191" t="s">
        <v>332</v>
      </c>
      <c r="H524" s="29"/>
      <c r="I524" s="31"/>
      <c r="J524" s="192" t="s">
        <v>680</v>
      </c>
      <c r="K524" s="192"/>
      <c r="L524" s="192"/>
      <c r="M524" s="192"/>
      <c r="N524" s="192"/>
      <c r="O524" s="192"/>
      <c r="P524" s="192"/>
      <c r="Q524" s="193"/>
      <c r="R524" s="193"/>
      <c r="S524" s="193"/>
      <c r="T524" s="193"/>
      <c r="U524" s="193"/>
      <c r="V524" s="193"/>
      <c r="W524" s="193"/>
      <c r="X524" s="193"/>
      <c r="Y524" s="194"/>
      <c r="Z524" s="115"/>
    </row>
    <row r="525" spans="3:26" ht="20.100000000000001" customHeight="1" x14ac:dyDescent="0.15">
      <c r="C525" s="244"/>
      <c r="D525" s="207"/>
      <c r="E525" s="208"/>
      <c r="F525" s="208"/>
      <c r="G525" s="191" t="s">
        <v>331</v>
      </c>
      <c r="H525" s="29"/>
      <c r="I525" s="31"/>
      <c r="J525" s="192" t="s">
        <v>681</v>
      </c>
      <c r="K525" s="192"/>
      <c r="L525" s="192"/>
      <c r="M525" s="192"/>
      <c r="N525" s="192"/>
      <c r="O525" s="192"/>
      <c r="P525" s="192"/>
      <c r="Q525" s="193"/>
      <c r="R525" s="193"/>
      <c r="S525" s="193"/>
      <c r="T525" s="193"/>
      <c r="U525" s="193"/>
      <c r="V525" s="193"/>
      <c r="W525" s="193"/>
      <c r="X525" s="193"/>
      <c r="Y525" s="194"/>
      <c r="Z525" s="115"/>
    </row>
    <row r="526" spans="3:26" ht="20.100000000000001" customHeight="1" x14ac:dyDescent="0.15">
      <c r="C526" s="244"/>
      <c r="D526" s="210"/>
      <c r="E526" s="211"/>
      <c r="F526" s="211"/>
      <c r="G526" s="198" t="s">
        <v>330</v>
      </c>
      <c r="H526" s="34"/>
      <c r="I526" s="35"/>
      <c r="J526" s="199" t="s">
        <v>682</v>
      </c>
      <c r="K526" s="199"/>
      <c r="L526" s="199"/>
      <c r="M526" s="199"/>
      <c r="N526" s="199"/>
      <c r="O526" s="199"/>
      <c r="P526" s="199"/>
      <c r="Q526" s="200"/>
      <c r="R526" s="200"/>
      <c r="S526" s="200"/>
      <c r="T526" s="200"/>
      <c r="U526" s="200"/>
      <c r="V526" s="200"/>
      <c r="W526" s="200"/>
      <c r="X526" s="200"/>
      <c r="Y526" s="201"/>
      <c r="Z526" s="115"/>
    </row>
    <row r="527" spans="3:26" ht="20.100000000000001" customHeight="1" x14ac:dyDescent="0.15">
      <c r="C527" s="244"/>
      <c r="D527" s="204" t="s">
        <v>868</v>
      </c>
      <c r="E527" s="205"/>
      <c r="F527" s="205"/>
      <c r="G527" s="252" t="s">
        <v>709</v>
      </c>
      <c r="H527" s="32"/>
      <c r="I527" s="33"/>
      <c r="J527" s="184" t="s">
        <v>683</v>
      </c>
      <c r="K527" s="184"/>
      <c r="L527" s="184"/>
      <c r="M527" s="184"/>
      <c r="N527" s="184"/>
      <c r="O527" s="184"/>
      <c r="P527" s="184"/>
      <c r="Q527" s="202"/>
      <c r="R527" s="202"/>
      <c r="S527" s="202"/>
      <c r="T527" s="202"/>
      <c r="U527" s="202"/>
      <c r="V527" s="202"/>
      <c r="W527" s="202"/>
      <c r="X527" s="202"/>
      <c r="Y527" s="203"/>
      <c r="Z527" s="115"/>
    </row>
    <row r="528" spans="3:26" ht="20.100000000000001" customHeight="1" x14ac:dyDescent="0.15">
      <c r="C528" s="244"/>
      <c r="D528" s="207"/>
      <c r="E528" s="208"/>
      <c r="F528" s="208"/>
      <c r="G528" s="191" t="s">
        <v>870</v>
      </c>
      <c r="H528" s="29"/>
      <c r="I528" s="30"/>
      <c r="J528" s="192" t="s">
        <v>872</v>
      </c>
      <c r="K528" s="192"/>
      <c r="L528" s="192"/>
      <c r="M528" s="192"/>
      <c r="N528" s="192"/>
      <c r="O528" s="192"/>
      <c r="P528" s="192"/>
      <c r="Q528" s="193"/>
      <c r="R528" s="193"/>
      <c r="S528" s="193"/>
      <c r="T528" s="193"/>
      <c r="U528" s="193"/>
      <c r="V528" s="193"/>
      <c r="W528" s="193"/>
      <c r="X528" s="193"/>
      <c r="Y528" s="194"/>
      <c r="Z528" s="115"/>
    </row>
    <row r="529" spans="3:26" ht="20.100000000000001" customHeight="1" x14ac:dyDescent="0.15">
      <c r="C529" s="244"/>
      <c r="D529" s="207"/>
      <c r="E529" s="208"/>
      <c r="F529" s="208"/>
      <c r="G529" s="191" t="s">
        <v>871</v>
      </c>
      <c r="H529" s="29"/>
      <c r="I529" s="30"/>
      <c r="J529" s="192" t="s">
        <v>873</v>
      </c>
      <c r="K529" s="192"/>
      <c r="L529" s="192"/>
      <c r="M529" s="192"/>
      <c r="N529" s="192"/>
      <c r="O529" s="192"/>
      <c r="P529" s="192"/>
      <c r="Q529" s="193"/>
      <c r="R529" s="193"/>
      <c r="S529" s="193"/>
      <c r="T529" s="193"/>
      <c r="U529" s="193"/>
      <c r="V529" s="193"/>
      <c r="W529" s="193"/>
      <c r="X529" s="193"/>
      <c r="Y529" s="194"/>
      <c r="Z529" s="115"/>
    </row>
    <row r="530" spans="3:26" ht="20.100000000000001" customHeight="1" x14ac:dyDescent="0.15">
      <c r="C530" s="244"/>
      <c r="D530" s="207"/>
      <c r="E530" s="208"/>
      <c r="F530" s="208"/>
      <c r="G530" s="191" t="s">
        <v>346</v>
      </c>
      <c r="H530" s="29"/>
      <c r="I530" s="30"/>
      <c r="J530" s="192" t="s">
        <v>684</v>
      </c>
      <c r="K530" s="192"/>
      <c r="L530" s="192"/>
      <c r="M530" s="192"/>
      <c r="N530" s="192"/>
      <c r="O530" s="192"/>
      <c r="P530" s="192"/>
      <c r="Q530" s="193"/>
      <c r="R530" s="193"/>
      <c r="S530" s="193"/>
      <c r="T530" s="193"/>
      <c r="U530" s="193"/>
      <c r="V530" s="193"/>
      <c r="W530" s="193"/>
      <c r="X530" s="193"/>
      <c r="Y530" s="194"/>
      <c r="Z530" s="115"/>
    </row>
    <row r="531" spans="3:26" ht="20.100000000000001" customHeight="1" x14ac:dyDescent="0.15">
      <c r="C531" s="244"/>
      <c r="D531" s="207"/>
      <c r="E531" s="208"/>
      <c r="F531" s="208"/>
      <c r="G531" s="191" t="s">
        <v>874</v>
      </c>
      <c r="H531" s="29"/>
      <c r="I531" s="30"/>
      <c r="J531" s="192" t="s">
        <v>875</v>
      </c>
      <c r="K531" s="192"/>
      <c r="L531" s="192"/>
      <c r="M531" s="192"/>
      <c r="N531" s="192"/>
      <c r="O531" s="192"/>
      <c r="P531" s="192"/>
      <c r="Q531" s="193"/>
      <c r="R531" s="193"/>
      <c r="S531" s="193"/>
      <c r="T531" s="193"/>
      <c r="U531" s="193"/>
      <c r="V531" s="193"/>
      <c r="W531" s="193"/>
      <c r="X531" s="193"/>
      <c r="Y531" s="194"/>
      <c r="Z531" s="115"/>
    </row>
    <row r="532" spans="3:26" ht="20.100000000000001" customHeight="1" x14ac:dyDescent="0.15">
      <c r="C532" s="244"/>
      <c r="D532" s="207"/>
      <c r="E532" s="208"/>
      <c r="F532" s="208"/>
      <c r="G532" s="191" t="s">
        <v>876</v>
      </c>
      <c r="H532" s="29"/>
      <c r="I532" s="30"/>
      <c r="J532" s="192" t="s">
        <v>877</v>
      </c>
      <c r="K532" s="192"/>
      <c r="L532" s="192"/>
      <c r="M532" s="192"/>
      <c r="N532" s="192"/>
      <c r="O532" s="192"/>
      <c r="P532" s="192"/>
      <c r="Q532" s="193"/>
      <c r="R532" s="193"/>
      <c r="S532" s="193"/>
      <c r="T532" s="193"/>
      <c r="U532" s="193"/>
      <c r="V532" s="193"/>
      <c r="W532" s="193"/>
      <c r="X532" s="193"/>
      <c r="Y532" s="194"/>
      <c r="Z532" s="115"/>
    </row>
    <row r="533" spans="3:26" ht="20.100000000000001" customHeight="1" x14ac:dyDescent="0.15">
      <c r="C533" s="244"/>
      <c r="D533" s="207"/>
      <c r="E533" s="208"/>
      <c r="F533" s="208"/>
      <c r="G533" s="191" t="s">
        <v>345</v>
      </c>
      <c r="H533" s="29"/>
      <c r="I533" s="30"/>
      <c r="J533" s="192" t="s">
        <v>685</v>
      </c>
      <c r="K533" s="192"/>
      <c r="L533" s="192"/>
      <c r="M533" s="192"/>
      <c r="N533" s="192"/>
      <c r="O533" s="192"/>
      <c r="P533" s="192"/>
      <c r="Q533" s="193"/>
      <c r="R533" s="193"/>
      <c r="S533" s="193"/>
      <c r="T533" s="193"/>
      <c r="U533" s="193"/>
      <c r="V533" s="193"/>
      <c r="W533" s="193"/>
      <c r="X533" s="193"/>
      <c r="Y533" s="194"/>
      <c r="Z533" s="115"/>
    </row>
    <row r="534" spans="3:26" ht="20.100000000000001" customHeight="1" x14ac:dyDescent="0.15">
      <c r="C534" s="244"/>
      <c r="D534" s="207"/>
      <c r="E534" s="208"/>
      <c r="F534" s="208"/>
      <c r="G534" s="191" t="s">
        <v>344</v>
      </c>
      <c r="H534" s="29"/>
      <c r="I534" s="30"/>
      <c r="J534" s="192" t="s">
        <v>686</v>
      </c>
      <c r="K534" s="192"/>
      <c r="L534" s="192"/>
      <c r="M534" s="192"/>
      <c r="N534" s="192"/>
      <c r="O534" s="192"/>
      <c r="P534" s="192"/>
      <c r="Q534" s="193"/>
      <c r="R534" s="193"/>
      <c r="S534" s="193"/>
      <c r="T534" s="193"/>
      <c r="U534" s="193"/>
      <c r="V534" s="193"/>
      <c r="W534" s="193"/>
      <c r="X534" s="193"/>
      <c r="Y534" s="194"/>
      <c r="Z534" s="115"/>
    </row>
    <row r="535" spans="3:26" ht="20.100000000000001" customHeight="1" x14ac:dyDescent="0.15">
      <c r="C535" s="244"/>
      <c r="D535" s="207"/>
      <c r="E535" s="208"/>
      <c r="F535" s="208"/>
      <c r="G535" s="191" t="s">
        <v>878</v>
      </c>
      <c r="H535" s="29"/>
      <c r="I535" s="30"/>
      <c r="J535" s="192" t="s">
        <v>880</v>
      </c>
      <c r="K535" s="192"/>
      <c r="L535" s="192"/>
      <c r="M535" s="192"/>
      <c r="N535" s="192"/>
      <c r="O535" s="192"/>
      <c r="P535" s="192"/>
      <c r="Q535" s="193"/>
      <c r="R535" s="193"/>
      <c r="S535" s="193"/>
      <c r="T535" s="193"/>
      <c r="U535" s="193"/>
      <c r="V535" s="193"/>
      <c r="W535" s="193"/>
      <c r="X535" s="193"/>
      <c r="Y535" s="194"/>
      <c r="Z535" s="115"/>
    </row>
    <row r="536" spans="3:26" ht="20.100000000000001" customHeight="1" x14ac:dyDescent="0.15">
      <c r="C536" s="244"/>
      <c r="D536" s="207"/>
      <c r="E536" s="208"/>
      <c r="F536" s="208"/>
      <c r="G536" s="191" t="s">
        <v>879</v>
      </c>
      <c r="H536" s="29"/>
      <c r="I536" s="30"/>
      <c r="J536" s="192" t="s">
        <v>881</v>
      </c>
      <c r="K536" s="192"/>
      <c r="L536" s="192"/>
      <c r="M536" s="192"/>
      <c r="N536" s="192"/>
      <c r="O536" s="192"/>
      <c r="P536" s="192"/>
      <c r="Q536" s="193"/>
      <c r="R536" s="193"/>
      <c r="S536" s="193"/>
      <c r="T536" s="193"/>
      <c r="U536" s="193"/>
      <c r="V536" s="193"/>
      <c r="W536" s="193"/>
      <c r="X536" s="193"/>
      <c r="Y536" s="194"/>
      <c r="Z536" s="115"/>
    </row>
    <row r="537" spans="3:26" ht="20.100000000000001" customHeight="1" x14ac:dyDescent="0.15">
      <c r="C537" s="244"/>
      <c r="D537" s="207"/>
      <c r="E537" s="208"/>
      <c r="F537" s="208"/>
      <c r="G537" s="191" t="s">
        <v>343</v>
      </c>
      <c r="H537" s="29"/>
      <c r="I537" s="31"/>
      <c r="J537" s="192" t="s">
        <v>687</v>
      </c>
      <c r="K537" s="192"/>
      <c r="L537" s="192"/>
      <c r="M537" s="192"/>
      <c r="N537" s="192"/>
      <c r="O537" s="192"/>
      <c r="P537" s="192"/>
      <c r="Q537" s="193"/>
      <c r="R537" s="193"/>
      <c r="S537" s="193"/>
      <c r="T537" s="193"/>
      <c r="U537" s="193"/>
      <c r="V537" s="193"/>
      <c r="W537" s="193"/>
      <c r="X537" s="193"/>
      <c r="Y537" s="194"/>
      <c r="Z537" s="115"/>
    </row>
    <row r="538" spans="3:26" ht="20.100000000000001" customHeight="1" x14ac:dyDescent="0.15">
      <c r="C538" s="244"/>
      <c r="D538" s="207"/>
      <c r="E538" s="208"/>
      <c r="F538" s="208"/>
      <c r="G538" s="191" t="s">
        <v>342</v>
      </c>
      <c r="H538" s="29"/>
      <c r="I538" s="31"/>
      <c r="J538" s="192" t="s">
        <v>688</v>
      </c>
      <c r="K538" s="192"/>
      <c r="L538" s="192"/>
      <c r="M538" s="192"/>
      <c r="N538" s="192"/>
      <c r="O538" s="192"/>
      <c r="P538" s="192"/>
      <c r="Q538" s="193"/>
      <c r="R538" s="193"/>
      <c r="S538" s="193"/>
      <c r="T538" s="193"/>
      <c r="U538" s="193"/>
      <c r="V538" s="193"/>
      <c r="W538" s="193"/>
      <c r="X538" s="193"/>
      <c r="Y538" s="194"/>
      <c r="Z538" s="115"/>
    </row>
    <row r="539" spans="3:26" ht="20.100000000000001" customHeight="1" x14ac:dyDescent="0.15">
      <c r="C539" s="244"/>
      <c r="D539" s="207"/>
      <c r="E539" s="208"/>
      <c r="F539" s="208"/>
      <c r="G539" s="191" t="s">
        <v>710</v>
      </c>
      <c r="H539" s="29"/>
      <c r="I539" s="31"/>
      <c r="J539" s="192" t="s">
        <v>689</v>
      </c>
      <c r="K539" s="192"/>
      <c r="L539" s="192"/>
      <c r="M539" s="192"/>
      <c r="N539" s="192"/>
      <c r="O539" s="192"/>
      <c r="P539" s="192"/>
      <c r="Q539" s="193"/>
      <c r="R539" s="193"/>
      <c r="S539" s="193"/>
      <c r="T539" s="193"/>
      <c r="U539" s="193"/>
      <c r="V539" s="193"/>
      <c r="W539" s="193"/>
      <c r="X539" s="193"/>
      <c r="Y539" s="194"/>
      <c r="Z539" s="115"/>
    </row>
    <row r="540" spans="3:26" ht="20.100000000000001" customHeight="1" x14ac:dyDescent="0.15">
      <c r="C540" s="244"/>
      <c r="D540" s="207"/>
      <c r="E540" s="208"/>
      <c r="F540" s="208"/>
      <c r="G540" s="191" t="s">
        <v>341</v>
      </c>
      <c r="H540" s="29"/>
      <c r="I540" s="31"/>
      <c r="J540" s="192" t="s">
        <v>690</v>
      </c>
      <c r="K540" s="192"/>
      <c r="L540" s="192"/>
      <c r="M540" s="192"/>
      <c r="N540" s="192"/>
      <c r="O540" s="192"/>
      <c r="P540" s="192"/>
      <c r="Q540" s="193"/>
      <c r="R540" s="193"/>
      <c r="S540" s="193"/>
      <c r="T540" s="193"/>
      <c r="U540" s="193"/>
      <c r="V540" s="193"/>
      <c r="W540" s="193"/>
      <c r="X540" s="193"/>
      <c r="Y540" s="194"/>
      <c r="Z540" s="115"/>
    </row>
    <row r="541" spans="3:26" ht="20.100000000000001" customHeight="1" x14ac:dyDescent="0.15">
      <c r="C541" s="244"/>
      <c r="D541" s="207"/>
      <c r="E541" s="208"/>
      <c r="F541" s="208"/>
      <c r="G541" s="191" t="s">
        <v>340</v>
      </c>
      <c r="H541" s="29"/>
      <c r="I541" s="31"/>
      <c r="J541" s="192" t="s">
        <v>691</v>
      </c>
      <c r="K541" s="192"/>
      <c r="L541" s="192"/>
      <c r="M541" s="192"/>
      <c r="N541" s="192"/>
      <c r="O541" s="192"/>
      <c r="P541" s="192"/>
      <c r="Q541" s="193"/>
      <c r="R541" s="193"/>
      <c r="S541" s="193"/>
      <c r="T541" s="193"/>
      <c r="U541" s="193"/>
      <c r="V541" s="193"/>
      <c r="W541" s="193"/>
      <c r="X541" s="193"/>
      <c r="Y541" s="194"/>
      <c r="Z541" s="115"/>
    </row>
    <row r="542" spans="3:26" ht="20.100000000000001" customHeight="1" x14ac:dyDescent="0.15">
      <c r="C542" s="244"/>
      <c r="D542" s="207"/>
      <c r="E542" s="208"/>
      <c r="F542" s="208"/>
      <c r="G542" s="191" t="s">
        <v>339</v>
      </c>
      <c r="H542" s="29"/>
      <c r="I542" s="31"/>
      <c r="J542" s="192" t="s">
        <v>692</v>
      </c>
      <c r="K542" s="192"/>
      <c r="L542" s="192"/>
      <c r="M542" s="192"/>
      <c r="N542" s="192"/>
      <c r="O542" s="192"/>
      <c r="P542" s="192"/>
      <c r="Q542" s="193"/>
      <c r="R542" s="193"/>
      <c r="S542" s="193"/>
      <c r="T542" s="193"/>
      <c r="U542" s="193"/>
      <c r="V542" s="193"/>
      <c r="W542" s="193"/>
      <c r="X542" s="193"/>
      <c r="Y542" s="194"/>
      <c r="Z542" s="115"/>
    </row>
    <row r="543" spans="3:26" ht="20.100000000000001" customHeight="1" x14ac:dyDescent="0.15">
      <c r="C543" s="244"/>
      <c r="D543" s="207"/>
      <c r="E543" s="208"/>
      <c r="F543" s="208"/>
      <c r="G543" s="191" t="s">
        <v>338</v>
      </c>
      <c r="H543" s="29"/>
      <c r="I543" s="31"/>
      <c r="J543" s="192" t="s">
        <v>693</v>
      </c>
      <c r="K543" s="192"/>
      <c r="L543" s="192"/>
      <c r="M543" s="192"/>
      <c r="N543" s="192"/>
      <c r="O543" s="192"/>
      <c r="P543" s="192"/>
      <c r="Q543" s="193"/>
      <c r="R543" s="193"/>
      <c r="S543" s="193"/>
      <c r="T543" s="193"/>
      <c r="U543" s="193"/>
      <c r="V543" s="193"/>
      <c r="W543" s="193"/>
      <c r="X543" s="193"/>
      <c r="Y543" s="194"/>
      <c r="Z543" s="115"/>
    </row>
    <row r="544" spans="3:26" ht="20.100000000000001" customHeight="1" x14ac:dyDescent="0.15">
      <c r="C544" s="244"/>
      <c r="D544" s="207"/>
      <c r="E544" s="208"/>
      <c r="F544" s="208"/>
      <c r="G544" s="191" t="s">
        <v>337</v>
      </c>
      <c r="H544" s="29"/>
      <c r="I544" s="31"/>
      <c r="J544" s="192" t="s">
        <v>694</v>
      </c>
      <c r="K544" s="192"/>
      <c r="L544" s="192"/>
      <c r="M544" s="192"/>
      <c r="N544" s="192"/>
      <c r="O544" s="192"/>
      <c r="P544" s="192"/>
      <c r="Q544" s="193"/>
      <c r="R544" s="193"/>
      <c r="S544" s="193"/>
      <c r="T544" s="193"/>
      <c r="U544" s="193"/>
      <c r="V544" s="193"/>
      <c r="W544" s="193"/>
      <c r="X544" s="193"/>
      <c r="Y544" s="194"/>
      <c r="Z544" s="115"/>
    </row>
    <row r="545" spans="1:27" ht="20.100000000000001" customHeight="1" x14ac:dyDescent="0.15">
      <c r="C545" s="244"/>
      <c r="D545" s="207"/>
      <c r="E545" s="208"/>
      <c r="F545" s="208"/>
      <c r="G545" s="191" t="s">
        <v>336</v>
      </c>
      <c r="H545" s="29"/>
      <c r="I545" s="31"/>
      <c r="J545" s="192" t="s">
        <v>695</v>
      </c>
      <c r="K545" s="192"/>
      <c r="L545" s="192"/>
      <c r="M545" s="192"/>
      <c r="N545" s="192"/>
      <c r="O545" s="192"/>
      <c r="P545" s="192"/>
      <c r="Q545" s="193"/>
      <c r="R545" s="193"/>
      <c r="S545" s="193"/>
      <c r="T545" s="193"/>
      <c r="U545" s="193"/>
      <c r="V545" s="193"/>
      <c r="W545" s="193"/>
      <c r="X545" s="193"/>
      <c r="Y545" s="194"/>
      <c r="Z545" s="115"/>
    </row>
    <row r="546" spans="1:27" ht="20.100000000000001" customHeight="1" x14ac:dyDescent="0.15">
      <c r="C546" s="244"/>
      <c r="D546" s="207"/>
      <c r="E546" s="208"/>
      <c r="F546" s="208"/>
      <c r="G546" s="191" t="s">
        <v>711</v>
      </c>
      <c r="H546" s="29"/>
      <c r="I546" s="31"/>
      <c r="J546" s="192" t="s">
        <v>696</v>
      </c>
      <c r="K546" s="192"/>
      <c r="L546" s="192"/>
      <c r="M546" s="192"/>
      <c r="N546" s="192"/>
      <c r="O546" s="192"/>
      <c r="P546" s="192"/>
      <c r="Q546" s="193"/>
      <c r="R546" s="193"/>
      <c r="S546" s="193"/>
      <c r="T546" s="193"/>
      <c r="U546" s="193"/>
      <c r="V546" s="193"/>
      <c r="W546" s="193"/>
      <c r="X546" s="193"/>
      <c r="Y546" s="194"/>
      <c r="Z546" s="115"/>
    </row>
    <row r="547" spans="1:27" ht="20.100000000000001" customHeight="1" x14ac:dyDescent="0.15">
      <c r="C547" s="244"/>
      <c r="D547" s="207"/>
      <c r="E547" s="208"/>
      <c r="F547" s="208"/>
      <c r="G547" s="191" t="s">
        <v>712</v>
      </c>
      <c r="H547" s="29"/>
      <c r="I547" s="31"/>
      <c r="J547" s="192" t="s">
        <v>697</v>
      </c>
      <c r="K547" s="192"/>
      <c r="L547" s="192"/>
      <c r="M547" s="192"/>
      <c r="N547" s="192"/>
      <c r="O547" s="192"/>
      <c r="P547" s="192"/>
      <c r="Q547" s="193"/>
      <c r="R547" s="193"/>
      <c r="S547" s="193"/>
      <c r="T547" s="193"/>
      <c r="U547" s="193"/>
      <c r="V547" s="193"/>
      <c r="W547" s="193"/>
      <c r="X547" s="193"/>
      <c r="Y547" s="194"/>
      <c r="Z547" s="115"/>
    </row>
    <row r="548" spans="1:27" ht="20.100000000000001" customHeight="1" x14ac:dyDescent="0.15">
      <c r="A548" s="79">
        <f>IF(AND(H548="○",TRIM($Q548)=""), 1001,0)</f>
        <v>0</v>
      </c>
      <c r="C548" s="244"/>
      <c r="D548" s="210"/>
      <c r="E548" s="211"/>
      <c r="F548" s="211"/>
      <c r="G548" s="198" t="s">
        <v>713</v>
      </c>
      <c r="H548" s="34"/>
      <c r="I548" s="35"/>
      <c r="J548" s="199" t="s">
        <v>882</v>
      </c>
      <c r="K548" s="199"/>
      <c r="L548" s="199"/>
      <c r="M548" s="199"/>
      <c r="N548" s="199"/>
      <c r="O548" s="199"/>
      <c r="P548" s="199"/>
      <c r="Q548" s="67"/>
      <c r="R548" s="68"/>
      <c r="S548" s="68"/>
      <c r="T548" s="68"/>
      <c r="U548" s="68"/>
      <c r="V548" s="68"/>
      <c r="W548" s="68"/>
      <c r="X548" s="68"/>
      <c r="Y548" s="69"/>
      <c r="Z548" s="115"/>
    </row>
    <row r="549" spans="1:27" ht="20.100000000000001" customHeight="1" x14ac:dyDescent="0.15">
      <c r="C549" s="244"/>
      <c r="E549" s="256"/>
      <c r="M549" s="103"/>
      <c r="Z549" s="115"/>
    </row>
    <row r="550" spans="1:27" ht="20.100000000000001" customHeight="1" x14ac:dyDescent="0.15">
      <c r="C550" s="244"/>
      <c r="Z550" s="115"/>
    </row>
    <row r="551" spans="1:27" ht="20.100000000000001" customHeight="1" x14ac:dyDescent="0.15">
      <c r="A551" s="82"/>
      <c r="B551" s="82"/>
      <c r="C551" s="257"/>
      <c r="D551" s="258"/>
      <c r="E551" s="258"/>
      <c r="F551" s="258"/>
      <c r="G551" s="258"/>
      <c r="H551" s="258"/>
      <c r="I551" s="258"/>
      <c r="J551" s="258"/>
      <c r="K551" s="258"/>
      <c r="L551" s="258"/>
      <c r="M551" s="258"/>
      <c r="N551" s="258"/>
      <c r="O551" s="258"/>
      <c r="P551" s="258"/>
      <c r="Q551" s="258"/>
      <c r="R551" s="258"/>
      <c r="S551" s="258"/>
      <c r="T551" s="258"/>
      <c r="U551" s="258"/>
      <c r="V551" s="258"/>
      <c r="W551" s="258"/>
      <c r="X551" s="258"/>
      <c r="Y551" s="258"/>
      <c r="Z551" s="120"/>
    </row>
    <row r="552" spans="1:27" ht="19.899999999999999" customHeight="1" x14ac:dyDescent="0.15">
      <c r="E552" s="256"/>
    </row>
    <row r="553" spans="1:27" ht="19.899999999999999" customHeight="1" x14ac:dyDescent="0.15"/>
    <row r="554" spans="1:27" ht="20.100000000000001" customHeight="1" x14ac:dyDescent="0.15">
      <c r="A554" s="259"/>
      <c r="B554" s="82"/>
      <c r="C554" s="95" t="s">
        <v>351</v>
      </c>
      <c r="D554" s="96"/>
      <c r="E554" s="96"/>
      <c r="F554" s="96"/>
      <c r="G554" s="96"/>
      <c r="H554" s="96"/>
      <c r="I554" s="97"/>
      <c r="J554" s="123"/>
    </row>
    <row r="555" spans="1:27" ht="20.100000000000001" customHeight="1" x14ac:dyDescent="0.15">
      <c r="A555" s="259"/>
      <c r="B555" s="82"/>
      <c r="C555" s="98"/>
      <c r="D555" s="99"/>
      <c r="E555" s="99"/>
      <c r="F555" s="99"/>
      <c r="G555" s="99"/>
      <c r="H555" s="99"/>
      <c r="I555" s="103"/>
      <c r="J555" s="101"/>
      <c r="K555" s="101"/>
      <c r="L555" s="101"/>
      <c r="M555" s="101"/>
      <c r="N555" s="101"/>
      <c r="O555" s="101"/>
      <c r="P555" s="101"/>
      <c r="Q555" s="101"/>
      <c r="R555" s="101"/>
      <c r="S555" s="101"/>
      <c r="T555" s="101"/>
      <c r="U555" s="101"/>
      <c r="V555" s="101"/>
      <c r="W555" s="101"/>
      <c r="X555" s="101"/>
      <c r="Y555" s="101"/>
      <c r="Z555" s="101"/>
      <c r="AA555" s="111"/>
    </row>
    <row r="556" spans="1:27" ht="69.95" customHeight="1" x14ac:dyDescent="0.15">
      <c r="A556" s="259"/>
      <c r="B556" s="82"/>
      <c r="C556" s="98"/>
      <c r="D556" s="260" t="s">
        <v>889</v>
      </c>
      <c r="E556" s="260"/>
      <c r="F556" s="260"/>
      <c r="G556" s="260"/>
      <c r="H556" s="260"/>
      <c r="I556" s="260"/>
      <c r="J556" s="260"/>
      <c r="K556" s="260"/>
      <c r="L556" s="260"/>
      <c r="M556" s="260"/>
      <c r="N556" s="260"/>
      <c r="O556" s="260"/>
      <c r="P556" s="260"/>
      <c r="Q556" s="260"/>
      <c r="R556" s="260"/>
      <c r="S556" s="260"/>
      <c r="T556" s="260"/>
      <c r="U556" s="260"/>
      <c r="V556" s="260"/>
      <c r="W556" s="260"/>
      <c r="X556" s="260"/>
      <c r="Y556" s="260"/>
      <c r="Z556" s="261"/>
      <c r="AA556" s="262"/>
    </row>
    <row r="557" spans="1:27" ht="20.100000000000001" customHeight="1" x14ac:dyDescent="0.15">
      <c r="A557" s="259"/>
      <c r="B557" s="82"/>
      <c r="C557" s="263"/>
      <c r="D557" s="264" t="s">
        <v>812</v>
      </c>
      <c r="E557" s="265"/>
      <c r="F557" s="265"/>
      <c r="G557" s="265"/>
      <c r="H557" s="266"/>
      <c r="I557" s="267" t="s">
        <v>348</v>
      </c>
      <c r="J557" s="265"/>
      <c r="K557" s="265"/>
      <c r="L557" s="265"/>
      <c r="M557" s="266"/>
      <c r="N557" s="268" t="s">
        <v>724</v>
      </c>
      <c r="O557" s="269"/>
      <c r="P557" s="270"/>
      <c r="Q557" s="267" t="s">
        <v>349</v>
      </c>
      <c r="R557" s="265"/>
      <c r="S557" s="265"/>
      <c r="T557" s="265"/>
      <c r="U557" s="266"/>
      <c r="V557" s="271" t="s">
        <v>350</v>
      </c>
      <c r="W557" s="272" t="s">
        <v>810</v>
      </c>
      <c r="X557" s="273"/>
      <c r="Y557" s="274"/>
      <c r="Z557" s="115"/>
      <c r="AA557" s="244"/>
    </row>
    <row r="558" spans="1:27" ht="20.100000000000001" customHeight="1" x14ac:dyDescent="0.15">
      <c r="A558" s="259"/>
      <c r="B558" s="82"/>
      <c r="C558" s="263"/>
      <c r="D558" s="275"/>
      <c r="E558" s="276"/>
      <c r="F558" s="276"/>
      <c r="G558" s="276"/>
      <c r="H558" s="277"/>
      <c r="I558" s="278"/>
      <c r="J558" s="276"/>
      <c r="K558" s="276"/>
      <c r="L558" s="276"/>
      <c r="M558" s="277"/>
      <c r="N558" s="279"/>
      <c r="O558" s="280"/>
      <c r="P558" s="281"/>
      <c r="Q558" s="278"/>
      <c r="R558" s="276"/>
      <c r="S558" s="276"/>
      <c r="T558" s="276"/>
      <c r="U558" s="277"/>
      <c r="V558" s="282"/>
      <c r="W558" s="283" t="s">
        <v>24</v>
      </c>
      <c r="X558" s="284" t="s">
        <v>811</v>
      </c>
      <c r="Y558" s="285"/>
      <c r="Z558" s="115"/>
    </row>
    <row r="559" spans="1:27" ht="54.95" customHeight="1" x14ac:dyDescent="0.15">
      <c r="A559" s="259">
        <f>IF(AND(TRIM($D559)&lt;&gt;"",OR(COUNTIF(営業品目,$D559)=0,TRIM($I559)="",TRIM($N559)="",TRIM($Q559)="",TRIM($V559)="",TRIM($W559)="",TRIM($X559)="",AND($W559="R3",OR($X559="1",$X559="2",$X559="3")))), 1001,0)</f>
        <v>0</v>
      </c>
      <c r="B559" s="319"/>
      <c r="C559" s="263"/>
      <c r="D559" s="73"/>
      <c r="E559" s="71"/>
      <c r="F559" s="71"/>
      <c r="G559" s="71"/>
      <c r="H559" s="72"/>
      <c r="I559" s="70"/>
      <c r="J559" s="71"/>
      <c r="K559" s="71"/>
      <c r="L559" s="71"/>
      <c r="M559" s="72"/>
      <c r="N559" s="70"/>
      <c r="O559" s="71"/>
      <c r="P559" s="72"/>
      <c r="Q559" s="70"/>
      <c r="R559" s="71"/>
      <c r="S559" s="71"/>
      <c r="T559" s="71"/>
      <c r="U559" s="72"/>
      <c r="V559" s="1"/>
      <c r="W559" s="16"/>
      <c r="X559" s="23"/>
      <c r="Y559" s="24"/>
      <c r="Z559" s="115"/>
    </row>
    <row r="560" spans="1:27" ht="54.95" customHeight="1" x14ac:dyDescent="0.15">
      <c r="A560" s="259">
        <f>IF(AND(TRIM($D560)&lt;&gt;"",OR(COUNTIF(営業品目,$D560)=0,TRIM($I560)="",TRIM($N560)="",TRIM($Q560)="",TRIM($V560)="",TRIM($W560)="",TRIM($X560)="",AND($W560="R3",OR($X560="1",$X560="2",$X560="3")))), 1001,0)</f>
        <v>0</v>
      </c>
      <c r="B560" s="319"/>
      <c r="C560" s="263"/>
      <c r="D560" s="25"/>
      <c r="E560" s="26"/>
      <c r="F560" s="26"/>
      <c r="G560" s="26"/>
      <c r="H560" s="27"/>
      <c r="I560" s="28"/>
      <c r="J560" s="26"/>
      <c r="K560" s="26"/>
      <c r="L560" s="26"/>
      <c r="M560" s="27"/>
      <c r="N560" s="28"/>
      <c r="O560" s="26"/>
      <c r="P560" s="27"/>
      <c r="Q560" s="28"/>
      <c r="R560" s="26"/>
      <c r="S560" s="26"/>
      <c r="T560" s="26"/>
      <c r="U560" s="27"/>
      <c r="V560" s="1"/>
      <c r="W560" s="17"/>
      <c r="X560" s="19"/>
      <c r="Y560" s="20"/>
      <c r="Z560" s="115"/>
    </row>
    <row r="561" spans="1:26" ht="54.95" customHeight="1" x14ac:dyDescent="0.15">
      <c r="A561" s="259">
        <f>IF(AND(TRIM($D561)&lt;&gt;"",OR(COUNTIF(営業品目,$D561)=0,TRIM($I561)="",TRIM($N561)="",TRIM($Q561)="",TRIM($V561)="",TRIM($W561)="",TRIM($X561)="",AND($W561="R3",OR($X561="1",$X561="2",$X561="3")))), 1001,0)</f>
        <v>0</v>
      </c>
      <c r="B561" s="319"/>
      <c r="C561" s="263"/>
      <c r="D561" s="25"/>
      <c r="E561" s="26"/>
      <c r="F561" s="26"/>
      <c r="G561" s="26"/>
      <c r="H561" s="27"/>
      <c r="I561" s="28"/>
      <c r="J561" s="26"/>
      <c r="K561" s="26"/>
      <c r="L561" s="26"/>
      <c r="M561" s="27"/>
      <c r="N561" s="28"/>
      <c r="O561" s="26"/>
      <c r="P561" s="27"/>
      <c r="Q561" s="28"/>
      <c r="R561" s="26"/>
      <c r="S561" s="26"/>
      <c r="T561" s="26"/>
      <c r="U561" s="27"/>
      <c r="V561" s="1"/>
      <c r="W561" s="17"/>
      <c r="X561" s="19"/>
      <c r="Y561" s="20"/>
      <c r="Z561" s="115"/>
    </row>
    <row r="562" spans="1:26" ht="54.95" customHeight="1" x14ac:dyDescent="0.15">
      <c r="A562" s="259">
        <f>IF(AND(TRIM($D562)&lt;&gt;"",OR(COUNTIF(営業品目,$D562)=0,TRIM($I562)="",TRIM($N562)="",TRIM($Q562)="",TRIM($V562)="",TRIM($W562)="",TRIM($X562)="",AND($W562="R3",OR($X562="1",$X562="2",$X562="3")))), 1001,0)</f>
        <v>0</v>
      </c>
      <c r="B562" s="319"/>
      <c r="C562" s="263"/>
      <c r="D562" s="25"/>
      <c r="E562" s="26"/>
      <c r="F562" s="26"/>
      <c r="G562" s="26"/>
      <c r="H562" s="27"/>
      <c r="I562" s="28"/>
      <c r="J562" s="26"/>
      <c r="K562" s="26"/>
      <c r="L562" s="26"/>
      <c r="M562" s="27"/>
      <c r="N562" s="28"/>
      <c r="O562" s="26"/>
      <c r="P562" s="27"/>
      <c r="Q562" s="28"/>
      <c r="R562" s="26"/>
      <c r="S562" s="26"/>
      <c r="T562" s="26"/>
      <c r="U562" s="27"/>
      <c r="V562" s="1"/>
      <c r="W562" s="17"/>
      <c r="X562" s="19"/>
      <c r="Y562" s="20"/>
      <c r="Z562" s="115"/>
    </row>
    <row r="563" spans="1:26" ht="54.95" customHeight="1" x14ac:dyDescent="0.15">
      <c r="A563" s="259">
        <f>IF(AND(TRIM($D563)&lt;&gt;"",OR(COUNTIF(営業品目,$D563)=0,TRIM($I563)="",TRIM($N563)="",TRIM($Q563)="",TRIM($V563)="",TRIM($W563)="",TRIM($X563)="",AND($W563="R3",OR($X563="1",$X563="2",$X563="3")))), 1001,0)</f>
        <v>0</v>
      </c>
      <c r="B563" s="319"/>
      <c r="C563" s="263"/>
      <c r="D563" s="25"/>
      <c r="E563" s="26"/>
      <c r="F563" s="26"/>
      <c r="G563" s="26"/>
      <c r="H563" s="27"/>
      <c r="I563" s="28"/>
      <c r="J563" s="26"/>
      <c r="K563" s="26"/>
      <c r="L563" s="26"/>
      <c r="M563" s="27"/>
      <c r="N563" s="28"/>
      <c r="O563" s="26"/>
      <c r="P563" s="27"/>
      <c r="Q563" s="28"/>
      <c r="R563" s="26"/>
      <c r="S563" s="26"/>
      <c r="T563" s="26"/>
      <c r="U563" s="27"/>
      <c r="V563" s="1"/>
      <c r="W563" s="17"/>
      <c r="X563" s="19"/>
      <c r="Y563" s="20"/>
      <c r="Z563" s="115"/>
    </row>
    <row r="564" spans="1:26" ht="54.95" customHeight="1" x14ac:dyDescent="0.15">
      <c r="A564" s="259">
        <f>IF(AND(TRIM($D564)&lt;&gt;"",OR(COUNTIF(営業品目,$D564)=0,TRIM($I564)="",TRIM($N564)="",TRIM($Q564)="",TRIM($V564)="",TRIM($W564)="",TRIM($X564)="",AND($W564="R3",OR($X564="1",$X564="2",$X564="3")))), 1001,0)</f>
        <v>0</v>
      </c>
      <c r="B564" s="319"/>
      <c r="C564" s="263"/>
      <c r="D564" s="25"/>
      <c r="E564" s="26"/>
      <c r="F564" s="26"/>
      <c r="G564" s="26"/>
      <c r="H564" s="27"/>
      <c r="I564" s="28"/>
      <c r="J564" s="26"/>
      <c r="K564" s="26"/>
      <c r="L564" s="26"/>
      <c r="M564" s="27"/>
      <c r="N564" s="28"/>
      <c r="O564" s="26"/>
      <c r="P564" s="27"/>
      <c r="Q564" s="28"/>
      <c r="R564" s="26"/>
      <c r="S564" s="26"/>
      <c r="T564" s="26"/>
      <c r="U564" s="27"/>
      <c r="V564" s="1"/>
      <c r="W564" s="17"/>
      <c r="X564" s="19"/>
      <c r="Y564" s="20"/>
      <c r="Z564" s="115"/>
    </row>
    <row r="565" spans="1:26" ht="54.95" customHeight="1" x14ac:dyDescent="0.15">
      <c r="A565" s="259">
        <f>IF(AND(TRIM($D565)&lt;&gt;"",OR(COUNTIF(営業品目,$D565)=0,TRIM($I565)="",TRIM($N565)="",TRIM($Q565)="",TRIM($V565)="",TRIM($W565)="",TRIM($X565)="",AND($W565="R3",OR($X565="1",$X565="2",$X565="3")))), 1001,0)</f>
        <v>0</v>
      </c>
      <c r="B565" s="319"/>
      <c r="C565" s="263"/>
      <c r="D565" s="25"/>
      <c r="E565" s="26"/>
      <c r="F565" s="26"/>
      <c r="G565" s="26"/>
      <c r="H565" s="27"/>
      <c r="I565" s="28"/>
      <c r="J565" s="26"/>
      <c r="K565" s="26"/>
      <c r="L565" s="26"/>
      <c r="M565" s="27"/>
      <c r="N565" s="28"/>
      <c r="O565" s="26"/>
      <c r="P565" s="27"/>
      <c r="Q565" s="28"/>
      <c r="R565" s="26"/>
      <c r="S565" s="26"/>
      <c r="T565" s="26"/>
      <c r="U565" s="27"/>
      <c r="V565" s="1"/>
      <c r="W565" s="17"/>
      <c r="X565" s="19"/>
      <c r="Y565" s="20"/>
      <c r="Z565" s="115"/>
    </row>
    <row r="566" spans="1:26" ht="54.95" customHeight="1" x14ac:dyDescent="0.15">
      <c r="A566" s="259">
        <f>IF(AND(TRIM($D566)&lt;&gt;"",OR(COUNTIF(営業品目,$D566)=0,TRIM($I566)="",TRIM($N566)="",TRIM($Q566)="",TRIM($V566)="",TRIM($W566)="",TRIM($X566)="",AND($W566="R3",OR($X566="1",$X566="2",$X566="3")))), 1001,0)</f>
        <v>0</v>
      </c>
      <c r="B566" s="319"/>
      <c r="C566" s="263"/>
      <c r="D566" s="25"/>
      <c r="E566" s="26"/>
      <c r="F566" s="26"/>
      <c r="G566" s="26"/>
      <c r="H566" s="27"/>
      <c r="I566" s="28"/>
      <c r="J566" s="26"/>
      <c r="K566" s="26"/>
      <c r="L566" s="26"/>
      <c r="M566" s="27"/>
      <c r="N566" s="28"/>
      <c r="O566" s="26"/>
      <c r="P566" s="27"/>
      <c r="Q566" s="28"/>
      <c r="R566" s="26"/>
      <c r="S566" s="26"/>
      <c r="T566" s="26"/>
      <c r="U566" s="27"/>
      <c r="V566" s="1"/>
      <c r="W566" s="17"/>
      <c r="X566" s="19"/>
      <c r="Y566" s="20"/>
      <c r="Z566" s="115"/>
    </row>
    <row r="567" spans="1:26" ht="54.95" customHeight="1" x14ac:dyDescent="0.15">
      <c r="A567" s="259">
        <f>IF(AND(TRIM($D567)&lt;&gt;"",OR(COUNTIF(営業品目,$D567)=0,TRIM($I567)="",TRIM($N567)="",TRIM($Q567)="",TRIM($V567)="",TRIM($W567)="",TRIM($X567)="",AND($W567="R3",OR($X567="1",$X567="2",$X567="3")))), 1001,0)</f>
        <v>0</v>
      </c>
      <c r="B567" s="319"/>
      <c r="C567" s="263"/>
      <c r="D567" s="25"/>
      <c r="E567" s="26"/>
      <c r="F567" s="26"/>
      <c r="G567" s="26"/>
      <c r="H567" s="27"/>
      <c r="I567" s="28"/>
      <c r="J567" s="26"/>
      <c r="K567" s="26"/>
      <c r="L567" s="26"/>
      <c r="M567" s="27"/>
      <c r="N567" s="28"/>
      <c r="O567" s="26"/>
      <c r="P567" s="27"/>
      <c r="Q567" s="28"/>
      <c r="R567" s="26"/>
      <c r="S567" s="26"/>
      <c r="T567" s="26"/>
      <c r="U567" s="27"/>
      <c r="V567" s="1"/>
      <c r="W567" s="17"/>
      <c r="X567" s="19"/>
      <c r="Y567" s="20"/>
      <c r="Z567" s="115"/>
    </row>
    <row r="568" spans="1:26" ht="54.95" customHeight="1" x14ac:dyDescent="0.15">
      <c r="A568" s="259">
        <f>IF(AND(TRIM($D568)&lt;&gt;"",OR(COUNTIF(営業品目,$D568)=0,TRIM($I568)="",TRIM($N568)="",TRIM($Q568)="",TRIM($V568)="",TRIM($W568)="",TRIM($X568)="",AND($W568="R3",OR($X568="1",$X568="2",$X568="3")))), 1001,0)</f>
        <v>0</v>
      </c>
      <c r="B568" s="319"/>
      <c r="C568" s="263"/>
      <c r="D568" s="25"/>
      <c r="E568" s="26"/>
      <c r="F568" s="26"/>
      <c r="G568" s="26"/>
      <c r="H568" s="27"/>
      <c r="I568" s="28"/>
      <c r="J568" s="26"/>
      <c r="K568" s="26"/>
      <c r="L568" s="26"/>
      <c r="M568" s="27"/>
      <c r="N568" s="28"/>
      <c r="O568" s="26"/>
      <c r="P568" s="27"/>
      <c r="Q568" s="28"/>
      <c r="R568" s="26"/>
      <c r="S568" s="26"/>
      <c r="T568" s="26"/>
      <c r="U568" s="27"/>
      <c r="V568" s="1"/>
      <c r="W568" s="17"/>
      <c r="X568" s="19"/>
      <c r="Y568" s="20"/>
      <c r="Z568" s="115"/>
    </row>
    <row r="569" spans="1:26" ht="54.95" customHeight="1" x14ac:dyDescent="0.15">
      <c r="A569" s="259">
        <f>IF(AND(TRIM($D569)&lt;&gt;"",OR(COUNTIF(営業品目,$D569)=0,TRIM($I569)="",TRIM($N569)="",TRIM($Q569)="",TRIM($V569)="",TRIM($W569)="",TRIM($X569)="",AND($W569="R3",OR($X569="1",$X569="2",$X569="3")))), 1001,0)</f>
        <v>0</v>
      </c>
      <c r="B569" s="319"/>
      <c r="C569" s="263"/>
      <c r="D569" s="25"/>
      <c r="E569" s="26"/>
      <c r="F569" s="26"/>
      <c r="G569" s="26"/>
      <c r="H569" s="27"/>
      <c r="I569" s="28"/>
      <c r="J569" s="26"/>
      <c r="K569" s="26"/>
      <c r="L569" s="26"/>
      <c r="M569" s="27"/>
      <c r="N569" s="28"/>
      <c r="O569" s="26"/>
      <c r="P569" s="27"/>
      <c r="Q569" s="28"/>
      <c r="R569" s="26"/>
      <c r="S569" s="26"/>
      <c r="T569" s="26"/>
      <c r="U569" s="27"/>
      <c r="V569" s="1"/>
      <c r="W569" s="17"/>
      <c r="X569" s="19"/>
      <c r="Y569" s="20"/>
      <c r="Z569" s="115"/>
    </row>
    <row r="570" spans="1:26" ht="54.95" customHeight="1" x14ac:dyDescent="0.15">
      <c r="A570" s="259">
        <f>IF(AND(TRIM($D570)&lt;&gt;"",OR(COUNTIF(営業品目,$D570)=0,TRIM($I570)="",TRIM($N570)="",TRIM($Q570)="",TRIM($V570)="",TRIM($W570)="",TRIM($X570)="",AND($W570="R3",OR($X570="1",$X570="2",$X570="3")))), 1001,0)</f>
        <v>0</v>
      </c>
      <c r="B570" s="319"/>
      <c r="C570" s="263"/>
      <c r="D570" s="25"/>
      <c r="E570" s="26"/>
      <c r="F570" s="26"/>
      <c r="G570" s="26"/>
      <c r="H570" s="27"/>
      <c r="I570" s="28"/>
      <c r="J570" s="26"/>
      <c r="K570" s="26"/>
      <c r="L570" s="26"/>
      <c r="M570" s="27"/>
      <c r="N570" s="28"/>
      <c r="O570" s="26"/>
      <c r="P570" s="27"/>
      <c r="Q570" s="28"/>
      <c r="R570" s="26"/>
      <c r="S570" s="26"/>
      <c r="T570" s="26"/>
      <c r="U570" s="27"/>
      <c r="V570" s="1"/>
      <c r="W570" s="17"/>
      <c r="X570" s="19"/>
      <c r="Y570" s="20"/>
      <c r="Z570" s="115"/>
    </row>
    <row r="571" spans="1:26" ht="54.95" customHeight="1" x14ac:dyDescent="0.15">
      <c r="A571" s="259">
        <f>IF(AND(TRIM($D571)&lt;&gt;"",OR(COUNTIF(営業品目,$D571)=0,TRIM($I571)="",TRIM($N571)="",TRIM($Q571)="",TRIM($V571)="",TRIM($W571)="",TRIM($X571)="",AND($W571="R3",OR($X571="1",$X571="2",$X571="3")))), 1001,0)</f>
        <v>0</v>
      </c>
      <c r="B571" s="319"/>
      <c r="C571" s="263"/>
      <c r="D571" s="25"/>
      <c r="E571" s="26"/>
      <c r="F571" s="26"/>
      <c r="G571" s="26"/>
      <c r="H571" s="27"/>
      <c r="I571" s="28"/>
      <c r="J571" s="26"/>
      <c r="K571" s="26"/>
      <c r="L571" s="26"/>
      <c r="M571" s="27"/>
      <c r="N571" s="28"/>
      <c r="O571" s="26"/>
      <c r="P571" s="27"/>
      <c r="Q571" s="28"/>
      <c r="R571" s="26"/>
      <c r="S571" s="26"/>
      <c r="T571" s="26"/>
      <c r="U571" s="27"/>
      <c r="V571" s="1"/>
      <c r="W571" s="17"/>
      <c r="X571" s="19"/>
      <c r="Y571" s="20"/>
      <c r="Z571" s="115"/>
    </row>
    <row r="572" spans="1:26" ht="54.95" customHeight="1" x14ac:dyDescent="0.15">
      <c r="A572" s="259">
        <f>IF(AND(TRIM($D572)&lt;&gt;"",OR(COUNTIF(営業品目,$D572)=0,TRIM($I572)="",TRIM($N572)="",TRIM($Q572)="",TRIM($V572)="",TRIM($W572)="",TRIM($X572)="",AND($W572="R3",OR($X572="1",$X572="2",$X572="3")))), 1001,0)</f>
        <v>0</v>
      </c>
      <c r="B572" s="319"/>
      <c r="C572" s="263"/>
      <c r="D572" s="25"/>
      <c r="E572" s="26"/>
      <c r="F572" s="26"/>
      <c r="G572" s="26"/>
      <c r="H572" s="27"/>
      <c r="I572" s="28"/>
      <c r="J572" s="26"/>
      <c r="K572" s="26"/>
      <c r="L572" s="26"/>
      <c r="M572" s="27"/>
      <c r="N572" s="28"/>
      <c r="O572" s="26"/>
      <c r="P572" s="27"/>
      <c r="Q572" s="28"/>
      <c r="R572" s="26"/>
      <c r="S572" s="26"/>
      <c r="T572" s="26"/>
      <c r="U572" s="27"/>
      <c r="V572" s="1"/>
      <c r="W572" s="17"/>
      <c r="X572" s="19"/>
      <c r="Y572" s="20"/>
      <c r="Z572" s="115"/>
    </row>
    <row r="573" spans="1:26" ht="54.95" customHeight="1" x14ac:dyDescent="0.15">
      <c r="A573" s="259">
        <f>IF(AND(TRIM($D573)&lt;&gt;"",OR(COUNTIF(営業品目,$D573)=0,TRIM($I573)="",TRIM($N573)="",TRIM($Q573)="",TRIM($V573)="",TRIM($W573)="",TRIM($X573)="",AND($W573="R3",OR($X573="1",$X573="2",$X573="3")))), 1001,0)</f>
        <v>0</v>
      </c>
      <c r="B573" s="319"/>
      <c r="C573" s="263"/>
      <c r="D573" s="25"/>
      <c r="E573" s="26"/>
      <c r="F573" s="26"/>
      <c r="G573" s="26"/>
      <c r="H573" s="27"/>
      <c r="I573" s="28"/>
      <c r="J573" s="26"/>
      <c r="K573" s="26"/>
      <c r="L573" s="26"/>
      <c r="M573" s="27"/>
      <c r="N573" s="28"/>
      <c r="O573" s="26"/>
      <c r="P573" s="27"/>
      <c r="Q573" s="28"/>
      <c r="R573" s="26"/>
      <c r="S573" s="26"/>
      <c r="T573" s="26"/>
      <c r="U573" s="27"/>
      <c r="V573" s="1"/>
      <c r="W573" s="17"/>
      <c r="X573" s="19"/>
      <c r="Y573" s="20"/>
      <c r="Z573" s="115"/>
    </row>
    <row r="574" spans="1:26" ht="54.95" customHeight="1" x14ac:dyDescent="0.15">
      <c r="A574" s="259">
        <f>IF(AND(TRIM($D574)&lt;&gt;"",OR(COUNTIF(営業品目,$D574)=0,TRIM($I574)="",TRIM($N574)="",TRIM($Q574)="",TRIM($V574)="",TRIM($W574)="",TRIM($X574)="",AND($W574="R3",OR($X574="1",$X574="2",$X574="3")))), 1001,0)</f>
        <v>0</v>
      </c>
      <c r="B574" s="319"/>
      <c r="C574" s="263"/>
      <c r="D574" s="25"/>
      <c r="E574" s="26"/>
      <c r="F574" s="26"/>
      <c r="G574" s="26"/>
      <c r="H574" s="27"/>
      <c r="I574" s="28"/>
      <c r="J574" s="26"/>
      <c r="K574" s="26"/>
      <c r="L574" s="26"/>
      <c r="M574" s="27"/>
      <c r="N574" s="28"/>
      <c r="O574" s="26"/>
      <c r="P574" s="27"/>
      <c r="Q574" s="28"/>
      <c r="R574" s="26"/>
      <c r="S574" s="26"/>
      <c r="T574" s="26"/>
      <c r="U574" s="27"/>
      <c r="V574" s="1"/>
      <c r="W574" s="17"/>
      <c r="X574" s="19"/>
      <c r="Y574" s="20"/>
      <c r="Z574" s="115"/>
    </row>
    <row r="575" spans="1:26" ht="54.95" customHeight="1" x14ac:dyDescent="0.15">
      <c r="A575" s="259">
        <f>IF(AND(TRIM($D575)&lt;&gt;"",OR(COUNTIF(営業品目,$D575)=0,TRIM($I575)="",TRIM($N575)="",TRIM($Q575)="",TRIM($V575)="",TRIM($W575)="",TRIM($X575)="",AND($W575="R3",OR($X575="1",$X575="2",$X575="3")))), 1001,0)</f>
        <v>0</v>
      </c>
      <c r="B575" s="319"/>
      <c r="C575" s="263"/>
      <c r="D575" s="25"/>
      <c r="E575" s="26"/>
      <c r="F575" s="26"/>
      <c r="G575" s="26"/>
      <c r="H575" s="27"/>
      <c r="I575" s="28"/>
      <c r="J575" s="26"/>
      <c r="K575" s="26"/>
      <c r="L575" s="26"/>
      <c r="M575" s="27"/>
      <c r="N575" s="28"/>
      <c r="O575" s="26"/>
      <c r="P575" s="27"/>
      <c r="Q575" s="28"/>
      <c r="R575" s="26"/>
      <c r="S575" s="26"/>
      <c r="T575" s="26"/>
      <c r="U575" s="27"/>
      <c r="V575" s="1"/>
      <c r="W575" s="17"/>
      <c r="X575" s="19"/>
      <c r="Y575" s="20"/>
      <c r="Z575" s="115"/>
    </row>
    <row r="576" spans="1:26" ht="54.95" customHeight="1" x14ac:dyDescent="0.15">
      <c r="A576" s="259">
        <f>IF(AND(TRIM($D576)&lt;&gt;"",OR(COUNTIF(営業品目,$D576)=0,TRIM($I576)="",TRIM($N576)="",TRIM($Q576)="",TRIM($V576)="",TRIM($W576)="",TRIM($X576)="",AND($W576="R3",OR($X576="1",$X576="2",$X576="3")))), 1001,0)</f>
        <v>0</v>
      </c>
      <c r="B576" s="319"/>
      <c r="C576" s="263"/>
      <c r="D576" s="25"/>
      <c r="E576" s="26"/>
      <c r="F576" s="26"/>
      <c r="G576" s="26"/>
      <c r="H576" s="27"/>
      <c r="I576" s="28"/>
      <c r="J576" s="26"/>
      <c r="K576" s="26"/>
      <c r="L576" s="26"/>
      <c r="M576" s="27"/>
      <c r="N576" s="28"/>
      <c r="O576" s="26"/>
      <c r="P576" s="27"/>
      <c r="Q576" s="28"/>
      <c r="R576" s="26"/>
      <c r="S576" s="26"/>
      <c r="T576" s="26"/>
      <c r="U576" s="27"/>
      <c r="V576" s="1"/>
      <c r="W576" s="17"/>
      <c r="X576" s="19"/>
      <c r="Y576" s="20"/>
      <c r="Z576" s="115"/>
    </row>
    <row r="577" spans="1:26" ht="54.95" customHeight="1" x14ac:dyDescent="0.15">
      <c r="A577" s="259">
        <f>IF(AND(TRIM($D577)&lt;&gt;"",OR(COUNTIF(営業品目,$D577)=0,TRIM($I577)="",TRIM($N577)="",TRIM($Q577)="",TRIM($V577)="",TRIM($W577)="",TRIM($X577)="",AND($W577="R3",OR($X577="1",$X577="2",$X577="3")))), 1001,0)</f>
        <v>0</v>
      </c>
      <c r="B577" s="319"/>
      <c r="C577" s="263"/>
      <c r="D577" s="25"/>
      <c r="E577" s="26"/>
      <c r="F577" s="26"/>
      <c r="G577" s="26"/>
      <c r="H577" s="27"/>
      <c r="I577" s="28"/>
      <c r="J577" s="26"/>
      <c r="K577" s="26"/>
      <c r="L577" s="26"/>
      <c r="M577" s="27"/>
      <c r="N577" s="28"/>
      <c r="O577" s="26"/>
      <c r="P577" s="27"/>
      <c r="Q577" s="28"/>
      <c r="R577" s="26"/>
      <c r="S577" s="26"/>
      <c r="T577" s="26"/>
      <c r="U577" s="27"/>
      <c r="V577" s="1"/>
      <c r="W577" s="17"/>
      <c r="X577" s="19"/>
      <c r="Y577" s="20"/>
      <c r="Z577" s="115"/>
    </row>
    <row r="578" spans="1:26" ht="54.95" customHeight="1" x14ac:dyDescent="0.15">
      <c r="A578" s="259">
        <f>IF(AND(TRIM($D578)&lt;&gt;"",OR(COUNTIF(営業品目,$D578)=0,TRIM($I578)="",TRIM($N578)="",TRIM($Q578)="",TRIM($V578)="",TRIM($W578)="",TRIM($X578)="",AND($W578="R3",OR($X578="1",$X578="2",$X578="3")))), 1001,0)</f>
        <v>0</v>
      </c>
      <c r="B578" s="319"/>
      <c r="C578" s="263"/>
      <c r="D578" s="25"/>
      <c r="E578" s="26"/>
      <c r="F578" s="26"/>
      <c r="G578" s="26"/>
      <c r="H578" s="27"/>
      <c r="I578" s="28"/>
      <c r="J578" s="26"/>
      <c r="K578" s="26"/>
      <c r="L578" s="26"/>
      <c r="M578" s="27"/>
      <c r="N578" s="28"/>
      <c r="O578" s="26"/>
      <c r="P578" s="27"/>
      <c r="Q578" s="28"/>
      <c r="R578" s="26"/>
      <c r="S578" s="26"/>
      <c r="T578" s="26"/>
      <c r="U578" s="27"/>
      <c r="V578" s="1"/>
      <c r="W578" s="17"/>
      <c r="X578" s="19"/>
      <c r="Y578" s="20"/>
      <c r="Z578" s="115"/>
    </row>
    <row r="579" spans="1:26" ht="54.95" customHeight="1" x14ac:dyDescent="0.15">
      <c r="A579" s="259">
        <f>IF(AND(TRIM($D579)&lt;&gt;"",OR(COUNTIF(営業品目,$D579)=0,TRIM($I579)="",TRIM($N579)="",TRIM($Q579)="",TRIM($V579)="",TRIM($W579)="",TRIM($X579)="",AND($W579="R3",OR($X579="1",$X579="2",$X579="3")))), 1001,0)</f>
        <v>0</v>
      </c>
      <c r="B579" s="319"/>
      <c r="C579" s="263"/>
      <c r="D579" s="25"/>
      <c r="E579" s="26"/>
      <c r="F579" s="26"/>
      <c r="G579" s="26"/>
      <c r="H579" s="27"/>
      <c r="I579" s="28"/>
      <c r="J579" s="26"/>
      <c r="K579" s="26"/>
      <c r="L579" s="26"/>
      <c r="M579" s="27"/>
      <c r="N579" s="28"/>
      <c r="O579" s="26"/>
      <c r="P579" s="27"/>
      <c r="Q579" s="28"/>
      <c r="R579" s="26"/>
      <c r="S579" s="26"/>
      <c r="T579" s="26"/>
      <c r="U579" s="27"/>
      <c r="V579" s="1"/>
      <c r="W579" s="17"/>
      <c r="X579" s="19"/>
      <c r="Y579" s="20"/>
      <c r="Z579" s="115"/>
    </row>
    <row r="580" spans="1:26" ht="54.95" customHeight="1" x14ac:dyDescent="0.15">
      <c r="A580" s="259">
        <f>IF(AND(TRIM($D580)&lt;&gt;"",OR(COUNTIF(営業品目,$D580)=0,TRIM($I580)="",TRIM($N580)="",TRIM($Q580)="",TRIM($V580)="",TRIM($W580)="",TRIM($X580)="",AND($W580="R3",OR($X580="1",$X580="2",$X580="3")))), 1001,0)</f>
        <v>0</v>
      </c>
      <c r="B580" s="319"/>
      <c r="C580" s="263"/>
      <c r="D580" s="25"/>
      <c r="E580" s="26"/>
      <c r="F580" s="26"/>
      <c r="G580" s="26"/>
      <c r="H580" s="27"/>
      <c r="I580" s="28"/>
      <c r="J580" s="26"/>
      <c r="K580" s="26"/>
      <c r="L580" s="26"/>
      <c r="M580" s="27"/>
      <c r="N580" s="28"/>
      <c r="O580" s="26"/>
      <c r="P580" s="27"/>
      <c r="Q580" s="28"/>
      <c r="R580" s="26"/>
      <c r="S580" s="26"/>
      <c r="T580" s="26"/>
      <c r="U580" s="27"/>
      <c r="V580" s="1"/>
      <c r="W580" s="17"/>
      <c r="X580" s="19"/>
      <c r="Y580" s="20"/>
      <c r="Z580" s="115"/>
    </row>
    <row r="581" spans="1:26" ht="54.95" customHeight="1" x14ac:dyDescent="0.15">
      <c r="A581" s="259">
        <f>IF(AND(TRIM($D581)&lt;&gt;"",OR(COUNTIF(営業品目,$D581)=0,TRIM($I581)="",TRIM($N581)="",TRIM($Q581)="",TRIM($V581)="",TRIM($W581)="",TRIM($X581)="",AND($W581="R3",OR($X581="1",$X581="2",$X581="3")))), 1001,0)</f>
        <v>0</v>
      </c>
      <c r="B581" s="319"/>
      <c r="C581" s="263"/>
      <c r="D581" s="25"/>
      <c r="E581" s="26"/>
      <c r="F581" s="26"/>
      <c r="G581" s="26"/>
      <c r="H581" s="27"/>
      <c r="I581" s="28"/>
      <c r="J581" s="26"/>
      <c r="K581" s="26"/>
      <c r="L581" s="26"/>
      <c r="M581" s="27"/>
      <c r="N581" s="28"/>
      <c r="O581" s="26"/>
      <c r="P581" s="27"/>
      <c r="Q581" s="28"/>
      <c r="R581" s="26"/>
      <c r="S581" s="26"/>
      <c r="T581" s="26"/>
      <c r="U581" s="27"/>
      <c r="V581" s="1"/>
      <c r="W581" s="17"/>
      <c r="X581" s="19"/>
      <c r="Y581" s="20"/>
      <c r="Z581" s="115"/>
    </row>
    <row r="582" spans="1:26" ht="54.95" customHeight="1" x14ac:dyDescent="0.15">
      <c r="A582" s="259">
        <f>IF(AND(TRIM($D582)&lt;&gt;"",OR(COUNTIF(営業品目,$D582)=0,TRIM($I582)="",TRIM($N582)="",TRIM($Q582)="",TRIM($V582)="",TRIM($W582)="",TRIM($X582)="",AND($W582="R3",OR($X582="1",$X582="2",$X582="3")))), 1001,0)</f>
        <v>0</v>
      </c>
      <c r="B582" s="319"/>
      <c r="C582" s="263"/>
      <c r="D582" s="25"/>
      <c r="E582" s="26"/>
      <c r="F582" s="26"/>
      <c r="G582" s="26"/>
      <c r="H582" s="27"/>
      <c r="I582" s="28"/>
      <c r="J582" s="26"/>
      <c r="K582" s="26"/>
      <c r="L582" s="26"/>
      <c r="M582" s="27"/>
      <c r="N582" s="28"/>
      <c r="O582" s="26"/>
      <c r="P582" s="27"/>
      <c r="Q582" s="28"/>
      <c r="R582" s="26"/>
      <c r="S582" s="26"/>
      <c r="T582" s="26"/>
      <c r="U582" s="27"/>
      <c r="V582" s="1"/>
      <c r="W582" s="17"/>
      <c r="X582" s="19"/>
      <c r="Y582" s="20"/>
      <c r="Z582" s="115"/>
    </row>
    <row r="583" spans="1:26" ht="54.95" customHeight="1" x14ac:dyDescent="0.15">
      <c r="A583" s="259">
        <f>IF(AND(TRIM($D583)&lt;&gt;"",OR(COUNTIF(営業品目,$D583)=0,TRIM($I583)="",TRIM($N583)="",TRIM($Q583)="",TRIM($V583)="",TRIM($W583)="",TRIM($X583)="",AND($W583="R3",OR($X583="1",$X583="2",$X583="3")))), 1001,0)</f>
        <v>0</v>
      </c>
      <c r="B583" s="319"/>
      <c r="C583" s="263"/>
      <c r="D583" s="25"/>
      <c r="E583" s="26"/>
      <c r="F583" s="26"/>
      <c r="G583" s="26"/>
      <c r="H583" s="27"/>
      <c r="I583" s="28"/>
      <c r="J583" s="26"/>
      <c r="K583" s="26"/>
      <c r="L583" s="26"/>
      <c r="M583" s="27"/>
      <c r="N583" s="28"/>
      <c r="O583" s="26"/>
      <c r="P583" s="27"/>
      <c r="Q583" s="28"/>
      <c r="R583" s="26"/>
      <c r="S583" s="26"/>
      <c r="T583" s="26"/>
      <c r="U583" s="27"/>
      <c r="V583" s="1"/>
      <c r="W583" s="17"/>
      <c r="X583" s="19"/>
      <c r="Y583" s="20"/>
      <c r="Z583" s="115"/>
    </row>
    <row r="584" spans="1:26" ht="54.95" customHeight="1" x14ac:dyDescent="0.15">
      <c r="A584" s="259">
        <f>IF(AND(TRIM($D584)&lt;&gt;"",OR(COUNTIF(営業品目,$D584)=0,TRIM($I584)="",TRIM($N584)="",TRIM($Q584)="",TRIM($V584)="",TRIM($W584)="",TRIM($X584)="",AND($W584="R3",OR($X584="1",$X584="2",$X584="3")))), 1001,0)</f>
        <v>0</v>
      </c>
      <c r="B584" s="319"/>
      <c r="C584" s="263"/>
      <c r="D584" s="25"/>
      <c r="E584" s="26"/>
      <c r="F584" s="26"/>
      <c r="G584" s="26"/>
      <c r="H584" s="27"/>
      <c r="I584" s="28"/>
      <c r="J584" s="26"/>
      <c r="K584" s="26"/>
      <c r="L584" s="26"/>
      <c r="M584" s="27"/>
      <c r="N584" s="28"/>
      <c r="O584" s="26"/>
      <c r="P584" s="27"/>
      <c r="Q584" s="28"/>
      <c r="R584" s="26"/>
      <c r="S584" s="26"/>
      <c r="T584" s="26"/>
      <c r="U584" s="27"/>
      <c r="V584" s="1"/>
      <c r="W584" s="17"/>
      <c r="X584" s="19"/>
      <c r="Y584" s="20"/>
      <c r="Z584" s="115"/>
    </row>
    <row r="585" spans="1:26" ht="54.95" customHeight="1" x14ac:dyDescent="0.15">
      <c r="A585" s="259">
        <f>IF(AND(TRIM($D585)&lt;&gt;"",OR(COUNTIF(営業品目,$D585)=0,TRIM($I585)="",TRIM($N585)="",TRIM($Q585)="",TRIM($V585)="",TRIM($W585)="",TRIM($X585)="",AND($W585="R3",OR($X585="1",$X585="2",$X585="3")))), 1001,0)</f>
        <v>0</v>
      </c>
      <c r="B585" s="319"/>
      <c r="C585" s="263"/>
      <c r="D585" s="25"/>
      <c r="E585" s="26"/>
      <c r="F585" s="26"/>
      <c r="G585" s="26"/>
      <c r="H585" s="27"/>
      <c r="I585" s="28"/>
      <c r="J585" s="26"/>
      <c r="K585" s="26"/>
      <c r="L585" s="26"/>
      <c r="M585" s="27"/>
      <c r="N585" s="28"/>
      <c r="O585" s="26"/>
      <c r="P585" s="27"/>
      <c r="Q585" s="28"/>
      <c r="R585" s="26"/>
      <c r="S585" s="26"/>
      <c r="T585" s="26"/>
      <c r="U585" s="27"/>
      <c r="V585" s="1"/>
      <c r="W585" s="17"/>
      <c r="X585" s="19"/>
      <c r="Y585" s="20"/>
      <c r="Z585" s="115"/>
    </row>
    <row r="586" spans="1:26" ht="54.95" customHeight="1" x14ac:dyDescent="0.15">
      <c r="A586" s="259">
        <f>IF(AND(TRIM($D586)&lt;&gt;"",OR(COUNTIF(営業品目,$D586)=0,TRIM($I586)="",TRIM($N586)="",TRIM($Q586)="",TRIM($V586)="",TRIM($W586)="",TRIM($X586)="",AND($W586="R3",OR($X586="1",$X586="2",$X586="3")))), 1001,0)</f>
        <v>0</v>
      </c>
      <c r="B586" s="319"/>
      <c r="C586" s="263"/>
      <c r="D586" s="25"/>
      <c r="E586" s="26"/>
      <c r="F586" s="26"/>
      <c r="G586" s="26"/>
      <c r="H586" s="27"/>
      <c r="I586" s="28"/>
      <c r="J586" s="26"/>
      <c r="K586" s="26"/>
      <c r="L586" s="26"/>
      <c r="M586" s="27"/>
      <c r="N586" s="28"/>
      <c r="O586" s="26"/>
      <c r="P586" s="27"/>
      <c r="Q586" s="28"/>
      <c r="R586" s="26"/>
      <c r="S586" s="26"/>
      <c r="T586" s="26"/>
      <c r="U586" s="27"/>
      <c r="V586" s="1"/>
      <c r="W586" s="17"/>
      <c r="X586" s="19"/>
      <c r="Y586" s="20"/>
      <c r="Z586" s="115"/>
    </row>
    <row r="587" spans="1:26" ht="54.95" customHeight="1" x14ac:dyDescent="0.15">
      <c r="A587" s="259">
        <f>IF(AND(TRIM($D587)&lt;&gt;"",OR(COUNTIF(営業品目,$D587)=0,TRIM($I587)="",TRIM($N587)="",TRIM($Q587)="",TRIM($V587)="",TRIM($W587)="",TRIM($X587)="",AND($W587="R3",OR($X587="1",$X587="2",$X587="3")))), 1001,0)</f>
        <v>0</v>
      </c>
      <c r="B587" s="319"/>
      <c r="C587" s="263"/>
      <c r="D587" s="25"/>
      <c r="E587" s="26"/>
      <c r="F587" s="26"/>
      <c r="G587" s="26"/>
      <c r="H587" s="27"/>
      <c r="I587" s="28"/>
      <c r="J587" s="26"/>
      <c r="K587" s="26"/>
      <c r="L587" s="26"/>
      <c r="M587" s="27"/>
      <c r="N587" s="28"/>
      <c r="O587" s="26"/>
      <c r="P587" s="27"/>
      <c r="Q587" s="28"/>
      <c r="R587" s="26"/>
      <c r="S587" s="26"/>
      <c r="T587" s="26"/>
      <c r="U587" s="27"/>
      <c r="V587" s="1"/>
      <c r="W587" s="17"/>
      <c r="X587" s="19"/>
      <c r="Y587" s="20"/>
      <c r="Z587" s="115"/>
    </row>
    <row r="588" spans="1:26" ht="54.95" customHeight="1" x14ac:dyDescent="0.15">
      <c r="A588" s="259">
        <f>IF(AND(TRIM($D588)&lt;&gt;"",OR(COUNTIF(営業品目,$D588)=0,TRIM($I588)="",TRIM($N588)="",TRIM($Q588)="",TRIM($V588)="",TRIM($W588)="",TRIM($X588)="",AND($W588="R3",OR($X588="1",$X588="2",$X588="3")))), 1001,0)</f>
        <v>0</v>
      </c>
      <c r="B588" s="319"/>
      <c r="C588" s="263"/>
      <c r="D588" s="25"/>
      <c r="E588" s="26"/>
      <c r="F588" s="26"/>
      <c r="G588" s="26"/>
      <c r="H588" s="27"/>
      <c r="I588" s="28"/>
      <c r="J588" s="26"/>
      <c r="K588" s="26"/>
      <c r="L588" s="26"/>
      <c r="M588" s="27"/>
      <c r="N588" s="28"/>
      <c r="O588" s="26"/>
      <c r="P588" s="27"/>
      <c r="Q588" s="28"/>
      <c r="R588" s="26"/>
      <c r="S588" s="26"/>
      <c r="T588" s="26"/>
      <c r="U588" s="27"/>
      <c r="V588" s="1"/>
      <c r="W588" s="17"/>
      <c r="X588" s="19"/>
      <c r="Y588" s="20"/>
      <c r="Z588" s="115"/>
    </row>
    <row r="589" spans="1:26" ht="54.95" customHeight="1" x14ac:dyDescent="0.15">
      <c r="A589" s="259">
        <f>IF(AND(TRIM($D589)&lt;&gt;"",OR(COUNTIF(営業品目,$D589)=0,TRIM($I589)="",TRIM($N589)="",TRIM($Q589)="",TRIM($V589)="",TRIM($W589)="",TRIM($X589)="",AND($W589="R3",OR($X589="1",$X589="2",$X589="3")))), 1001,0)</f>
        <v>0</v>
      </c>
      <c r="B589" s="319"/>
      <c r="C589" s="263"/>
      <c r="D589" s="25"/>
      <c r="E589" s="26"/>
      <c r="F589" s="26"/>
      <c r="G589" s="26"/>
      <c r="H589" s="27"/>
      <c r="I589" s="28"/>
      <c r="J589" s="26"/>
      <c r="K589" s="26"/>
      <c r="L589" s="26"/>
      <c r="M589" s="27"/>
      <c r="N589" s="28"/>
      <c r="O589" s="26"/>
      <c r="P589" s="27"/>
      <c r="Q589" s="28"/>
      <c r="R589" s="26"/>
      <c r="S589" s="26"/>
      <c r="T589" s="26"/>
      <c r="U589" s="27"/>
      <c r="V589" s="1"/>
      <c r="W589" s="17"/>
      <c r="X589" s="19"/>
      <c r="Y589" s="20"/>
      <c r="Z589" s="115"/>
    </row>
    <row r="590" spans="1:26" ht="54.95" customHeight="1" x14ac:dyDescent="0.15">
      <c r="A590" s="259">
        <f>IF(AND(TRIM($D590)&lt;&gt;"",OR(COUNTIF(営業品目,$D590)=0,TRIM($I590)="",TRIM($N590)="",TRIM($Q590)="",TRIM($V590)="",TRIM($W590)="",TRIM($X590)="",AND($W590="R3",OR($X590="1",$X590="2",$X590="3")))), 1001,0)</f>
        <v>0</v>
      </c>
      <c r="B590" s="319"/>
      <c r="C590" s="263"/>
      <c r="D590" s="25"/>
      <c r="E590" s="26"/>
      <c r="F590" s="26"/>
      <c r="G590" s="26"/>
      <c r="H590" s="27"/>
      <c r="I590" s="28"/>
      <c r="J590" s="26"/>
      <c r="K590" s="26"/>
      <c r="L590" s="26"/>
      <c r="M590" s="27"/>
      <c r="N590" s="28"/>
      <c r="O590" s="26"/>
      <c r="P590" s="27"/>
      <c r="Q590" s="28"/>
      <c r="R590" s="26"/>
      <c r="S590" s="26"/>
      <c r="T590" s="26"/>
      <c r="U590" s="27"/>
      <c r="V590" s="1"/>
      <c r="W590" s="17"/>
      <c r="X590" s="19"/>
      <c r="Y590" s="20"/>
      <c r="Z590" s="115"/>
    </row>
    <row r="591" spans="1:26" ht="54.95" customHeight="1" x14ac:dyDescent="0.15">
      <c r="A591" s="259">
        <f>IF(AND(TRIM($D591)&lt;&gt;"",OR(COUNTIF(営業品目,$D591)=0,TRIM($I591)="",TRIM($N591)="",TRIM($Q591)="",TRIM($V591)="",TRIM($W591)="",TRIM($X591)="",AND($W591="R3",OR($X591="1",$X591="2",$X591="3")))), 1001,0)</f>
        <v>0</v>
      </c>
      <c r="B591" s="319"/>
      <c r="C591" s="263"/>
      <c r="D591" s="25"/>
      <c r="E591" s="26"/>
      <c r="F591" s="26"/>
      <c r="G591" s="26"/>
      <c r="H591" s="27"/>
      <c r="I591" s="28"/>
      <c r="J591" s="26"/>
      <c r="K591" s="26"/>
      <c r="L591" s="26"/>
      <c r="M591" s="27"/>
      <c r="N591" s="28"/>
      <c r="O591" s="26"/>
      <c r="P591" s="27"/>
      <c r="Q591" s="28"/>
      <c r="R591" s="26"/>
      <c r="S591" s="26"/>
      <c r="T591" s="26"/>
      <c r="U591" s="27"/>
      <c r="V591" s="1"/>
      <c r="W591" s="17"/>
      <c r="X591" s="19"/>
      <c r="Y591" s="20"/>
      <c r="Z591" s="115"/>
    </row>
    <row r="592" spans="1:26" ht="54.95" customHeight="1" x14ac:dyDescent="0.15">
      <c r="A592" s="259">
        <f>IF(AND(TRIM($D592)&lt;&gt;"",OR(COUNTIF(営業品目,$D592)=0,TRIM($I592)="",TRIM($N592)="",TRIM($Q592)="",TRIM($V592)="",TRIM($W592)="",TRIM($X592)="",AND($W592="R3",OR($X592="1",$X592="2",$X592="3")))), 1001,0)</f>
        <v>0</v>
      </c>
      <c r="B592" s="319"/>
      <c r="C592" s="263"/>
      <c r="D592" s="25"/>
      <c r="E592" s="26"/>
      <c r="F592" s="26"/>
      <c r="G592" s="26"/>
      <c r="H592" s="27"/>
      <c r="I592" s="28"/>
      <c r="J592" s="26"/>
      <c r="K592" s="26"/>
      <c r="L592" s="26"/>
      <c r="M592" s="27"/>
      <c r="N592" s="28"/>
      <c r="O592" s="26"/>
      <c r="P592" s="27"/>
      <c r="Q592" s="28"/>
      <c r="R592" s="26"/>
      <c r="S592" s="26"/>
      <c r="T592" s="26"/>
      <c r="U592" s="27"/>
      <c r="V592" s="1"/>
      <c r="W592" s="17"/>
      <c r="X592" s="19"/>
      <c r="Y592" s="20"/>
      <c r="Z592" s="115"/>
    </row>
    <row r="593" spans="1:26" ht="54.95" customHeight="1" x14ac:dyDescent="0.15">
      <c r="A593" s="259">
        <f>IF(AND(TRIM($D593)&lt;&gt;"",OR(COUNTIF(営業品目,$D593)=0,TRIM($I593)="",TRIM($N593)="",TRIM($Q593)="",TRIM($V593)="",TRIM($W593)="",TRIM($X593)="",AND($W593="R3",OR($X593="1",$X593="2",$X593="3")))), 1001,0)</f>
        <v>0</v>
      </c>
      <c r="B593" s="319"/>
      <c r="C593" s="263"/>
      <c r="D593" s="25"/>
      <c r="E593" s="26"/>
      <c r="F593" s="26"/>
      <c r="G593" s="26"/>
      <c r="H593" s="27"/>
      <c r="I593" s="28"/>
      <c r="J593" s="26"/>
      <c r="K593" s="26"/>
      <c r="L593" s="26"/>
      <c r="M593" s="27"/>
      <c r="N593" s="28"/>
      <c r="O593" s="26"/>
      <c r="P593" s="27"/>
      <c r="Q593" s="28"/>
      <c r="R593" s="26"/>
      <c r="S593" s="26"/>
      <c r="T593" s="26"/>
      <c r="U593" s="27"/>
      <c r="V593" s="1"/>
      <c r="W593" s="17"/>
      <c r="X593" s="19"/>
      <c r="Y593" s="20"/>
      <c r="Z593" s="115"/>
    </row>
    <row r="594" spans="1:26" ht="54.95" customHeight="1" x14ac:dyDescent="0.15">
      <c r="A594" s="259">
        <f>IF(AND(TRIM($D594)&lt;&gt;"",OR(COUNTIF(営業品目,$D594)=0,TRIM($I594)="",TRIM($N594)="",TRIM($Q594)="",TRIM($V594)="",TRIM($W594)="",TRIM($X594)="",AND($W594="R3",OR($X594="1",$X594="2",$X594="3")))), 1001,0)</f>
        <v>0</v>
      </c>
      <c r="B594" s="319"/>
      <c r="C594" s="263"/>
      <c r="D594" s="25"/>
      <c r="E594" s="26"/>
      <c r="F594" s="26"/>
      <c r="G594" s="26"/>
      <c r="H594" s="27"/>
      <c r="I594" s="28"/>
      <c r="J594" s="26"/>
      <c r="K594" s="26"/>
      <c r="L594" s="26"/>
      <c r="M594" s="27"/>
      <c r="N594" s="28"/>
      <c r="O594" s="26"/>
      <c r="P594" s="27"/>
      <c r="Q594" s="28"/>
      <c r="R594" s="26"/>
      <c r="S594" s="26"/>
      <c r="T594" s="26"/>
      <c r="U594" s="27"/>
      <c r="V594" s="1"/>
      <c r="W594" s="17"/>
      <c r="X594" s="19"/>
      <c r="Y594" s="20"/>
      <c r="Z594" s="115"/>
    </row>
    <row r="595" spans="1:26" ht="54.95" customHeight="1" x14ac:dyDescent="0.15">
      <c r="A595" s="259">
        <f>IF(AND(TRIM($D595)&lt;&gt;"",OR(COUNTIF(営業品目,$D595)=0,TRIM($I595)="",TRIM($N595)="",TRIM($Q595)="",TRIM($V595)="",TRIM($W595)="",TRIM($X595)="",AND($W595="R3",OR($X595="1",$X595="2",$X595="3")))), 1001,0)</f>
        <v>0</v>
      </c>
      <c r="B595" s="319"/>
      <c r="C595" s="263"/>
      <c r="D595" s="25"/>
      <c r="E595" s="26"/>
      <c r="F595" s="26"/>
      <c r="G595" s="26"/>
      <c r="H595" s="27"/>
      <c r="I595" s="28"/>
      <c r="J595" s="26"/>
      <c r="K595" s="26"/>
      <c r="L595" s="26"/>
      <c r="M595" s="27"/>
      <c r="N595" s="28"/>
      <c r="O595" s="26"/>
      <c r="P595" s="27"/>
      <c r="Q595" s="28"/>
      <c r="R595" s="26"/>
      <c r="S595" s="26"/>
      <c r="T595" s="26"/>
      <c r="U595" s="27"/>
      <c r="V595" s="1"/>
      <c r="W595" s="17"/>
      <c r="X595" s="19"/>
      <c r="Y595" s="20"/>
      <c r="Z595" s="115"/>
    </row>
    <row r="596" spans="1:26" ht="54.95" customHeight="1" x14ac:dyDescent="0.15">
      <c r="A596" s="259">
        <f>IF(AND(TRIM($D596)&lt;&gt;"",OR(COUNTIF(営業品目,$D596)=0,TRIM($I596)="",TRIM($N596)="",TRIM($Q596)="",TRIM($V596)="",TRIM($W596)="",TRIM($X596)="",AND($W596="R3",OR($X596="1",$X596="2",$X596="3")))), 1001,0)</f>
        <v>0</v>
      </c>
      <c r="B596" s="319"/>
      <c r="C596" s="263"/>
      <c r="D596" s="25"/>
      <c r="E596" s="26"/>
      <c r="F596" s="26"/>
      <c r="G596" s="26"/>
      <c r="H596" s="27"/>
      <c r="I596" s="28"/>
      <c r="J596" s="26"/>
      <c r="K596" s="26"/>
      <c r="L596" s="26"/>
      <c r="M596" s="27"/>
      <c r="N596" s="28"/>
      <c r="O596" s="26"/>
      <c r="P596" s="27"/>
      <c r="Q596" s="28"/>
      <c r="R596" s="26"/>
      <c r="S596" s="26"/>
      <c r="T596" s="26"/>
      <c r="U596" s="27"/>
      <c r="V596" s="1"/>
      <c r="W596" s="17"/>
      <c r="X596" s="19"/>
      <c r="Y596" s="20"/>
      <c r="Z596" s="115"/>
    </row>
    <row r="597" spans="1:26" ht="54.95" customHeight="1" x14ac:dyDescent="0.15">
      <c r="A597" s="259">
        <f>IF(AND(TRIM($D597)&lt;&gt;"",OR(COUNTIF(営業品目,$D597)=0,TRIM($I597)="",TRIM($N597)="",TRIM($Q597)="",TRIM($V597)="",TRIM($W597)="",TRIM($X597)="",AND($W597="R3",OR($X597="1",$X597="2",$X597="3")))), 1001,0)</f>
        <v>0</v>
      </c>
      <c r="B597" s="319"/>
      <c r="C597" s="263"/>
      <c r="D597" s="25"/>
      <c r="E597" s="26"/>
      <c r="F597" s="26"/>
      <c r="G597" s="26"/>
      <c r="H597" s="27"/>
      <c r="I597" s="28"/>
      <c r="J597" s="26"/>
      <c r="K597" s="26"/>
      <c r="L597" s="26"/>
      <c r="M597" s="27"/>
      <c r="N597" s="28"/>
      <c r="O597" s="26"/>
      <c r="P597" s="27"/>
      <c r="Q597" s="28"/>
      <c r="R597" s="26"/>
      <c r="S597" s="26"/>
      <c r="T597" s="26"/>
      <c r="U597" s="27"/>
      <c r="V597" s="1"/>
      <c r="W597" s="17"/>
      <c r="X597" s="19"/>
      <c r="Y597" s="20"/>
      <c r="Z597" s="115"/>
    </row>
    <row r="598" spans="1:26" ht="54.95" customHeight="1" x14ac:dyDescent="0.15">
      <c r="A598" s="259">
        <f>IF(AND(TRIM($D598)&lt;&gt;"",OR(COUNTIF(営業品目,$D598)=0,TRIM($I598)="",TRIM($N598)="",TRIM($Q598)="",TRIM($V598)="",TRIM($W598)="",TRIM($X598)="",AND($W598="R3",OR($X598="1",$X598="2",$X598="3")))), 1001,0)</f>
        <v>0</v>
      </c>
      <c r="B598" s="319"/>
      <c r="C598" s="263"/>
      <c r="D598" s="25"/>
      <c r="E598" s="26"/>
      <c r="F598" s="26"/>
      <c r="G598" s="26"/>
      <c r="H598" s="27"/>
      <c r="I598" s="28"/>
      <c r="J598" s="26"/>
      <c r="K598" s="26"/>
      <c r="L598" s="26"/>
      <c r="M598" s="27"/>
      <c r="N598" s="28"/>
      <c r="O598" s="26"/>
      <c r="P598" s="27"/>
      <c r="Q598" s="28"/>
      <c r="R598" s="26"/>
      <c r="S598" s="26"/>
      <c r="T598" s="26"/>
      <c r="U598" s="27"/>
      <c r="V598" s="1"/>
      <c r="W598" s="17"/>
      <c r="X598" s="19"/>
      <c r="Y598" s="20"/>
      <c r="Z598" s="115"/>
    </row>
    <row r="599" spans="1:26" ht="54.95" customHeight="1" x14ac:dyDescent="0.15">
      <c r="A599" s="259">
        <f>IF(AND(TRIM($D599)&lt;&gt;"",OR(COUNTIF(営業品目,$D599)=0,TRIM($I599)="",TRIM($N599)="",TRIM($Q599)="",TRIM($V599)="",TRIM($W599)="",TRIM($X599)="",AND($W599="R3",OR($X599="1",$X599="2",$X599="3")))), 1001,0)</f>
        <v>0</v>
      </c>
      <c r="B599" s="319"/>
      <c r="C599" s="263"/>
      <c r="D599" s="25"/>
      <c r="E599" s="26"/>
      <c r="F599" s="26"/>
      <c r="G599" s="26"/>
      <c r="H599" s="27"/>
      <c r="I599" s="28"/>
      <c r="J599" s="26"/>
      <c r="K599" s="26"/>
      <c r="L599" s="26"/>
      <c r="M599" s="27"/>
      <c r="N599" s="28"/>
      <c r="O599" s="26"/>
      <c r="P599" s="27"/>
      <c r="Q599" s="28"/>
      <c r="R599" s="26"/>
      <c r="S599" s="26"/>
      <c r="T599" s="26"/>
      <c r="U599" s="27"/>
      <c r="V599" s="1"/>
      <c r="W599" s="17"/>
      <c r="X599" s="19"/>
      <c r="Y599" s="20"/>
      <c r="Z599" s="115"/>
    </row>
    <row r="600" spans="1:26" ht="54.95" customHeight="1" x14ac:dyDescent="0.15">
      <c r="A600" s="259">
        <f>IF(AND(TRIM($D600)&lt;&gt;"",OR(COUNTIF(営業品目,$D600)=0,TRIM($I600)="",TRIM($N600)="",TRIM($Q600)="",TRIM($V600)="",TRIM($W600)="",TRIM($X600)="",AND($W600="R3",OR($X600="1",$X600="2",$X600="3")))), 1001,0)</f>
        <v>0</v>
      </c>
      <c r="B600" s="319"/>
      <c r="C600" s="263"/>
      <c r="D600" s="25"/>
      <c r="E600" s="26"/>
      <c r="F600" s="26"/>
      <c r="G600" s="26"/>
      <c r="H600" s="27"/>
      <c r="I600" s="28"/>
      <c r="J600" s="26"/>
      <c r="K600" s="26"/>
      <c r="L600" s="26"/>
      <c r="M600" s="27"/>
      <c r="N600" s="28"/>
      <c r="O600" s="26"/>
      <c r="P600" s="27"/>
      <c r="Q600" s="28"/>
      <c r="R600" s="26"/>
      <c r="S600" s="26"/>
      <c r="T600" s="26"/>
      <c r="U600" s="27"/>
      <c r="V600" s="1"/>
      <c r="W600" s="17"/>
      <c r="X600" s="19"/>
      <c r="Y600" s="20"/>
      <c r="Z600" s="115"/>
    </row>
    <row r="601" spans="1:26" ht="54.95" customHeight="1" x14ac:dyDescent="0.15">
      <c r="A601" s="259">
        <f>IF(AND(TRIM($D601)&lt;&gt;"",OR(COUNTIF(営業品目,$D601)=0,TRIM($I601)="",TRIM($N601)="",TRIM($Q601)="",TRIM($V601)="",TRIM($W601)="",TRIM($X601)="",AND($W601="R3",OR($X601="1",$X601="2",$X601="3")))), 1001,0)</f>
        <v>0</v>
      </c>
      <c r="B601" s="319"/>
      <c r="C601" s="263"/>
      <c r="D601" s="25"/>
      <c r="E601" s="26"/>
      <c r="F601" s="26"/>
      <c r="G601" s="26"/>
      <c r="H601" s="27"/>
      <c r="I601" s="28"/>
      <c r="J601" s="26"/>
      <c r="K601" s="26"/>
      <c r="L601" s="26"/>
      <c r="M601" s="27"/>
      <c r="N601" s="28"/>
      <c r="O601" s="26"/>
      <c r="P601" s="27"/>
      <c r="Q601" s="28"/>
      <c r="R601" s="26"/>
      <c r="S601" s="26"/>
      <c r="T601" s="26"/>
      <c r="U601" s="27"/>
      <c r="V601" s="1"/>
      <c r="W601" s="17"/>
      <c r="X601" s="19"/>
      <c r="Y601" s="20"/>
      <c r="Z601" s="115"/>
    </row>
    <row r="602" spans="1:26" ht="54.95" customHeight="1" x14ac:dyDescent="0.15">
      <c r="A602" s="259">
        <f>IF(AND(TRIM($D602)&lt;&gt;"",OR(COUNTIF(営業品目,$D602)=0,TRIM($I602)="",TRIM($N602)="",TRIM($Q602)="",TRIM($V602)="",TRIM($W602)="",TRIM($X602)="",AND($W602="R3",OR($X602="1",$X602="2",$X602="3")))), 1001,0)</f>
        <v>0</v>
      </c>
      <c r="B602" s="319"/>
      <c r="C602" s="263"/>
      <c r="D602" s="25"/>
      <c r="E602" s="26"/>
      <c r="F602" s="26"/>
      <c r="G602" s="26"/>
      <c r="H602" s="27"/>
      <c r="I602" s="28"/>
      <c r="J602" s="26"/>
      <c r="K602" s="26"/>
      <c r="L602" s="26"/>
      <c r="M602" s="27"/>
      <c r="N602" s="28"/>
      <c r="O602" s="26"/>
      <c r="P602" s="27"/>
      <c r="Q602" s="28"/>
      <c r="R602" s="26"/>
      <c r="S602" s="26"/>
      <c r="T602" s="26"/>
      <c r="U602" s="27"/>
      <c r="V602" s="1"/>
      <c r="W602" s="17"/>
      <c r="X602" s="19"/>
      <c r="Y602" s="20"/>
      <c r="Z602" s="115"/>
    </row>
    <row r="603" spans="1:26" ht="54.95" customHeight="1" x14ac:dyDescent="0.15">
      <c r="A603" s="259">
        <f>IF(AND(TRIM($D603)&lt;&gt;"",OR(COUNTIF(営業品目,$D603)=0,TRIM($I603)="",TRIM($N603)="",TRIM($Q603)="",TRIM($V603)="",TRIM($W603)="",TRIM($X603)="",AND($W603="R3",OR($X603="1",$X603="2",$X603="3")))), 1001,0)</f>
        <v>0</v>
      </c>
      <c r="B603" s="319"/>
      <c r="C603" s="263"/>
      <c r="D603" s="25"/>
      <c r="E603" s="26"/>
      <c r="F603" s="26"/>
      <c r="G603" s="26"/>
      <c r="H603" s="27"/>
      <c r="I603" s="28"/>
      <c r="J603" s="26"/>
      <c r="K603" s="26"/>
      <c r="L603" s="26"/>
      <c r="M603" s="27"/>
      <c r="N603" s="28"/>
      <c r="O603" s="26"/>
      <c r="P603" s="27"/>
      <c r="Q603" s="28"/>
      <c r="R603" s="26"/>
      <c r="S603" s="26"/>
      <c r="T603" s="26"/>
      <c r="U603" s="27"/>
      <c r="V603" s="1"/>
      <c r="W603" s="17"/>
      <c r="X603" s="19"/>
      <c r="Y603" s="20"/>
      <c r="Z603" s="115"/>
    </row>
    <row r="604" spans="1:26" ht="54.95" customHeight="1" x14ac:dyDescent="0.15">
      <c r="A604" s="259">
        <f>IF(AND(TRIM($D604)&lt;&gt;"",OR(COUNTIF(営業品目,$D604)=0,TRIM($I604)="",TRIM($N604)="",TRIM($Q604)="",TRIM($V604)="",TRIM($W604)="",TRIM($X604)="",AND($W604="R3",OR($X604="1",$X604="2",$X604="3")))), 1001,0)</f>
        <v>0</v>
      </c>
      <c r="B604" s="319"/>
      <c r="C604" s="263"/>
      <c r="D604" s="25"/>
      <c r="E604" s="26"/>
      <c r="F604" s="26"/>
      <c r="G604" s="26"/>
      <c r="H604" s="27"/>
      <c r="I604" s="28"/>
      <c r="J604" s="26"/>
      <c r="K604" s="26"/>
      <c r="L604" s="26"/>
      <c r="M604" s="27"/>
      <c r="N604" s="28"/>
      <c r="O604" s="26"/>
      <c r="P604" s="27"/>
      <c r="Q604" s="28"/>
      <c r="R604" s="26"/>
      <c r="S604" s="26"/>
      <c r="T604" s="26"/>
      <c r="U604" s="27"/>
      <c r="V604" s="1"/>
      <c r="W604" s="17"/>
      <c r="X604" s="19"/>
      <c r="Y604" s="20"/>
      <c r="Z604" s="115"/>
    </row>
    <row r="605" spans="1:26" ht="54.95" customHeight="1" x14ac:dyDescent="0.15">
      <c r="A605" s="259">
        <f>IF(AND(TRIM($D605)&lt;&gt;"",OR(COUNTIF(営業品目,$D605)=0,TRIM($I605)="",TRIM($N605)="",TRIM($Q605)="",TRIM($V605)="",TRIM($W605)="",TRIM($X605)="",AND($W605="R3",OR($X605="1",$X605="2",$X605="3")))), 1001,0)</f>
        <v>0</v>
      </c>
      <c r="B605" s="319"/>
      <c r="C605" s="263"/>
      <c r="D605" s="25"/>
      <c r="E605" s="26"/>
      <c r="F605" s="26"/>
      <c r="G605" s="26"/>
      <c r="H605" s="27"/>
      <c r="I605" s="28"/>
      <c r="J605" s="26"/>
      <c r="K605" s="26"/>
      <c r="L605" s="26"/>
      <c r="M605" s="27"/>
      <c r="N605" s="28"/>
      <c r="O605" s="26"/>
      <c r="P605" s="27"/>
      <c r="Q605" s="28"/>
      <c r="R605" s="26"/>
      <c r="S605" s="26"/>
      <c r="T605" s="26"/>
      <c r="U605" s="27"/>
      <c r="V605" s="1"/>
      <c r="W605" s="17"/>
      <c r="X605" s="19"/>
      <c r="Y605" s="20"/>
      <c r="Z605" s="115"/>
    </row>
    <row r="606" spans="1:26" ht="54.95" customHeight="1" x14ac:dyDescent="0.15">
      <c r="A606" s="259">
        <f>IF(AND(TRIM($D606)&lt;&gt;"",OR(COUNTIF(営業品目,$D606)=0,TRIM($I606)="",TRIM($N606)="",TRIM($Q606)="",TRIM($V606)="",TRIM($W606)="",TRIM($X606)="",AND($W606="R3",OR($X606="1",$X606="2",$X606="3")))), 1001,0)</f>
        <v>0</v>
      </c>
      <c r="B606" s="319"/>
      <c r="C606" s="263"/>
      <c r="D606" s="25"/>
      <c r="E606" s="26"/>
      <c r="F606" s="26"/>
      <c r="G606" s="26"/>
      <c r="H606" s="27"/>
      <c r="I606" s="28"/>
      <c r="J606" s="26"/>
      <c r="K606" s="26"/>
      <c r="L606" s="26"/>
      <c r="M606" s="27"/>
      <c r="N606" s="28"/>
      <c r="O606" s="26"/>
      <c r="P606" s="27"/>
      <c r="Q606" s="28"/>
      <c r="R606" s="26"/>
      <c r="S606" s="26"/>
      <c r="T606" s="26"/>
      <c r="U606" s="27"/>
      <c r="V606" s="1"/>
      <c r="W606" s="17"/>
      <c r="X606" s="19"/>
      <c r="Y606" s="20"/>
      <c r="Z606" s="115"/>
    </row>
    <row r="607" spans="1:26" ht="54.95" customHeight="1" x14ac:dyDescent="0.15">
      <c r="A607" s="259">
        <f>IF(AND(TRIM($D607)&lt;&gt;"",OR(COUNTIF(営業品目,$D607)=0,TRIM($I607)="",TRIM($N607)="",TRIM($Q607)="",TRIM($V607)="",TRIM($W607)="",TRIM($X607)="",AND($W607="R3",OR($X607="1",$X607="2",$X607="3")))), 1001,0)</f>
        <v>0</v>
      </c>
      <c r="B607" s="319"/>
      <c r="C607" s="263"/>
      <c r="D607" s="25"/>
      <c r="E607" s="26"/>
      <c r="F607" s="26"/>
      <c r="G607" s="26"/>
      <c r="H607" s="27"/>
      <c r="I607" s="28"/>
      <c r="J607" s="26"/>
      <c r="K607" s="26"/>
      <c r="L607" s="26"/>
      <c r="M607" s="27"/>
      <c r="N607" s="28"/>
      <c r="O607" s="26"/>
      <c r="P607" s="27"/>
      <c r="Q607" s="28"/>
      <c r="R607" s="26"/>
      <c r="S607" s="26"/>
      <c r="T607" s="26"/>
      <c r="U607" s="27"/>
      <c r="V607" s="1"/>
      <c r="W607" s="17"/>
      <c r="X607" s="19"/>
      <c r="Y607" s="20"/>
      <c r="Z607" s="115"/>
    </row>
    <row r="608" spans="1:26" ht="54.95" customHeight="1" x14ac:dyDescent="0.15">
      <c r="A608" s="259">
        <f>IF(AND(TRIM($D608)&lt;&gt;"",OR(COUNTIF(営業品目,$D608)=0,TRIM($I608)="",TRIM($N608)="",TRIM($Q608)="",TRIM($V608)="",TRIM($W608)="",TRIM($X608)="",AND($W608="R3",OR($X608="1",$X608="2",$X608="3")))), 1001,0)</f>
        <v>0</v>
      </c>
      <c r="B608" s="319"/>
      <c r="C608" s="263"/>
      <c r="D608" s="74"/>
      <c r="E608" s="62"/>
      <c r="F608" s="62"/>
      <c r="G608" s="62"/>
      <c r="H608" s="63"/>
      <c r="I608" s="61"/>
      <c r="J608" s="62"/>
      <c r="K608" s="62"/>
      <c r="L608" s="62"/>
      <c r="M608" s="63"/>
      <c r="N608" s="61"/>
      <c r="O608" s="62"/>
      <c r="P608" s="63"/>
      <c r="Q608" s="61"/>
      <c r="R608" s="62"/>
      <c r="S608" s="62"/>
      <c r="T608" s="62"/>
      <c r="U608" s="63"/>
      <c r="V608" s="2"/>
      <c r="W608" s="18"/>
      <c r="X608" s="21"/>
      <c r="Y608" s="22"/>
      <c r="Z608" s="115"/>
    </row>
    <row r="609" spans="1:27" ht="20.100000000000001" customHeight="1" x14ac:dyDescent="0.15">
      <c r="A609" s="259"/>
      <c r="B609" s="82"/>
      <c r="C609" s="105"/>
      <c r="D609" s="106"/>
      <c r="E609" s="103"/>
      <c r="F609" s="103"/>
      <c r="G609" s="103"/>
      <c r="H609" s="103"/>
      <c r="I609" s="167"/>
      <c r="J609" s="121"/>
      <c r="K609" s="121"/>
      <c r="L609" s="121"/>
      <c r="M609" s="121"/>
      <c r="N609" s="121"/>
      <c r="O609" s="121"/>
      <c r="P609" s="121"/>
      <c r="Q609" s="121"/>
      <c r="R609" s="121"/>
      <c r="S609" s="121"/>
      <c r="T609" s="121"/>
      <c r="U609" s="121"/>
      <c r="V609" s="121"/>
      <c r="W609" s="121"/>
      <c r="X609" s="121"/>
      <c r="Y609" s="121"/>
      <c r="Z609" s="115"/>
    </row>
    <row r="610" spans="1:27" ht="20.100000000000001" customHeight="1" x14ac:dyDescent="0.15">
      <c r="A610" s="259"/>
      <c r="B610" s="82"/>
      <c r="C610" s="117"/>
      <c r="D610" s="118"/>
      <c r="E610" s="118"/>
      <c r="F610" s="118"/>
      <c r="G610" s="118"/>
      <c r="H610" s="118"/>
      <c r="I610" s="118"/>
      <c r="J610" s="119"/>
      <c r="K610" s="119"/>
      <c r="L610" s="119"/>
      <c r="M610" s="119"/>
      <c r="N610" s="119"/>
      <c r="O610" s="119"/>
      <c r="P610" s="119"/>
      <c r="Q610" s="119"/>
      <c r="R610" s="119"/>
      <c r="S610" s="119"/>
      <c r="T610" s="119"/>
      <c r="U610" s="119"/>
      <c r="V610" s="119"/>
      <c r="W610" s="119"/>
      <c r="X610" s="119"/>
      <c r="Y610" s="119"/>
      <c r="Z610" s="286"/>
      <c r="AA610" s="121"/>
    </row>
    <row r="611" spans="1:27" ht="20.100000000000001" customHeight="1" x14ac:dyDescent="0.15">
      <c r="A611" s="259"/>
      <c r="B611" s="82"/>
      <c r="C611" s="103"/>
      <c r="D611" s="103"/>
      <c r="E611" s="103"/>
      <c r="F611" s="103"/>
      <c r="G611" s="103"/>
      <c r="H611" s="103"/>
      <c r="I611" s="103"/>
      <c r="J611" s="121"/>
      <c r="K611" s="121"/>
      <c r="L611" s="103"/>
      <c r="M611" s="103"/>
      <c r="N611" s="103"/>
      <c r="O611" s="103"/>
      <c r="P611" s="103"/>
      <c r="Q611" s="103"/>
      <c r="R611" s="103"/>
      <c r="S611" s="103"/>
      <c r="T611" s="103"/>
      <c r="U611" s="103"/>
      <c r="V611" s="103"/>
      <c r="W611" s="103"/>
      <c r="X611" s="103"/>
      <c r="Y611" s="103"/>
      <c r="Z611" s="103"/>
      <c r="AA611" s="103"/>
    </row>
    <row r="612" spans="1:27" ht="20.100000000000001" customHeight="1" x14ac:dyDescent="0.15">
      <c r="A612" s="82"/>
      <c r="B612" s="82"/>
      <c r="C612" s="103"/>
      <c r="D612" s="103"/>
      <c r="E612" s="103"/>
      <c r="F612" s="103"/>
      <c r="G612" s="103"/>
      <c r="H612" s="103"/>
      <c r="I612" s="287"/>
      <c r="J612" s="164"/>
      <c r="K612" s="164"/>
      <c r="L612" s="164"/>
      <c r="M612" s="164"/>
      <c r="N612" s="164"/>
      <c r="O612" s="164"/>
      <c r="P612" s="164"/>
      <c r="Q612" s="164"/>
      <c r="R612" s="164"/>
      <c r="S612" s="164"/>
      <c r="T612" s="164"/>
      <c r="U612" s="164"/>
    </row>
    <row r="613" spans="1:27" ht="20.100000000000001" customHeight="1" x14ac:dyDescent="0.15">
      <c r="A613" s="82"/>
      <c r="B613" s="82"/>
      <c r="C613" s="95" t="s">
        <v>352</v>
      </c>
      <c r="D613" s="96"/>
      <c r="E613" s="96"/>
      <c r="F613" s="96"/>
      <c r="G613" s="96"/>
      <c r="H613" s="97"/>
      <c r="I613" s="256"/>
    </row>
    <row r="614" spans="1:27" ht="20.100000000000001" customHeight="1" x14ac:dyDescent="0.15">
      <c r="A614" s="82"/>
      <c r="B614" s="82"/>
      <c r="C614" s="98"/>
      <c r="D614" s="99"/>
      <c r="E614" s="99"/>
      <c r="F614" s="99"/>
      <c r="G614" s="99"/>
      <c r="H614" s="99"/>
      <c r="I614" s="145"/>
      <c r="J614" s="101"/>
      <c r="K614" s="101"/>
      <c r="L614" s="101"/>
      <c r="M614" s="101"/>
      <c r="N614" s="101"/>
      <c r="O614" s="101"/>
      <c r="P614" s="101"/>
      <c r="Q614" s="101"/>
      <c r="R614" s="101"/>
      <c r="S614" s="101"/>
      <c r="T614" s="101"/>
      <c r="U614" s="101"/>
      <c r="V614" s="288"/>
      <c r="W614" s="288"/>
      <c r="X614" s="288"/>
      <c r="Y614" s="288"/>
      <c r="Z614" s="127"/>
    </row>
    <row r="615" spans="1:27" ht="20.100000000000001" customHeight="1" x14ac:dyDescent="0.15">
      <c r="A615" s="82">
        <f>IF(SUM(役員情報入力シート!A9:A58)&gt;0, 1001, 0)</f>
        <v>1001</v>
      </c>
      <c r="B615" s="319"/>
      <c r="C615" s="105"/>
      <c r="D615" s="148" t="s">
        <v>360</v>
      </c>
      <c r="E615" s="103"/>
      <c r="F615" s="103"/>
      <c r="G615" s="103"/>
      <c r="H615" s="103"/>
      <c r="I615" s="289"/>
      <c r="J615" s="164"/>
      <c r="K615" s="164"/>
      <c r="L615" s="164"/>
      <c r="M615" s="164"/>
      <c r="N615" s="164"/>
      <c r="O615" s="164"/>
      <c r="P615" s="287"/>
      <c r="Q615" s="164"/>
      <c r="R615" s="164"/>
      <c r="S615" s="164"/>
      <c r="T615" s="164"/>
      <c r="U615" s="164"/>
      <c r="Z615" s="115"/>
    </row>
    <row r="616" spans="1:27" ht="20.100000000000001" customHeight="1" x14ac:dyDescent="0.15">
      <c r="A616" s="82"/>
      <c r="B616" s="82"/>
      <c r="C616" s="117"/>
      <c r="D616" s="118"/>
      <c r="E616" s="118"/>
      <c r="F616" s="118"/>
      <c r="G616" s="118"/>
      <c r="H616" s="118"/>
      <c r="I616" s="290"/>
      <c r="J616" s="291"/>
      <c r="K616" s="291"/>
      <c r="L616" s="291"/>
      <c r="M616" s="291"/>
      <c r="N616" s="291"/>
      <c r="O616" s="291"/>
      <c r="P616" s="291"/>
      <c r="Q616" s="291"/>
      <c r="R616" s="291"/>
      <c r="S616" s="291"/>
      <c r="T616" s="291"/>
      <c r="U616" s="291"/>
      <c r="V616" s="124"/>
      <c r="W616" s="124"/>
      <c r="X616" s="124"/>
      <c r="Y616" s="124"/>
      <c r="Z616" s="292"/>
    </row>
    <row r="617" spans="1:27" ht="20.100000000000001" customHeight="1" x14ac:dyDescent="0.15">
      <c r="A617" s="82"/>
      <c r="B617" s="82"/>
      <c r="C617" s="103"/>
      <c r="D617" s="103"/>
      <c r="E617" s="103"/>
      <c r="F617" s="103"/>
      <c r="G617" s="103"/>
      <c r="H617" s="103"/>
      <c r="I617" s="293"/>
      <c r="J617" s="164"/>
      <c r="K617" s="164"/>
      <c r="L617" s="164"/>
      <c r="M617" s="164"/>
      <c r="N617" s="164"/>
      <c r="O617" s="164"/>
      <c r="P617" s="164"/>
      <c r="Q617" s="164"/>
      <c r="R617" s="164"/>
      <c r="S617" s="164"/>
      <c r="T617" s="164"/>
      <c r="U617" s="164"/>
    </row>
  </sheetData>
  <sheetProtection algorithmName="SHA-512" hashValue="T27cMroKV3ON50uyK+P2ALzVgPXJQo21tqzCxeWalWRzMjoN3q/tW5pKVuWQ0sT/wcLVwJ+F4Q7VfnWkT5MOSg==" saltValue="w/XW4sB5Me2TdAEwqe/O+Q==" spinCount="100000" sheet="1" objects="1" scenarios="1"/>
  <dataConsolidate/>
  <mergeCells count="1429">
    <mergeCell ref="J295:P295"/>
    <mergeCell ref="J343:P343"/>
    <mergeCell ref="Q479:Y479"/>
    <mergeCell ref="Q480:Y480"/>
    <mergeCell ref="Q481:Y481"/>
    <mergeCell ref="Q482:Y482"/>
    <mergeCell ref="Q483:Y483"/>
    <mergeCell ref="H497:I497"/>
    <mergeCell ref="H498:I498"/>
    <mergeCell ref="H502:I502"/>
    <mergeCell ref="H528:I528"/>
    <mergeCell ref="H529:I529"/>
    <mergeCell ref="H532:I532"/>
    <mergeCell ref="H535:I535"/>
    <mergeCell ref="H536:I536"/>
    <mergeCell ref="J281:P281"/>
    <mergeCell ref="J282:P282"/>
    <mergeCell ref="J287:P287"/>
    <mergeCell ref="H392:I392"/>
    <mergeCell ref="J392:P392"/>
    <mergeCell ref="H456:I456"/>
    <mergeCell ref="J456:P456"/>
    <mergeCell ref="J462:P462"/>
    <mergeCell ref="J466:P466"/>
    <mergeCell ref="J497:P497"/>
    <mergeCell ref="J498:P498"/>
    <mergeCell ref="J502:P502"/>
    <mergeCell ref="J332:P332"/>
    <mergeCell ref="J333:P333"/>
    <mergeCell ref="J286:P286"/>
    <mergeCell ref="J288:P288"/>
    <mergeCell ref="J289:P289"/>
    <mergeCell ref="J290:P290"/>
    <mergeCell ref="J291:P291"/>
    <mergeCell ref="N579:P579"/>
    <mergeCell ref="I608:M608"/>
    <mergeCell ref="N608:P608"/>
    <mergeCell ref="D581:H581"/>
    <mergeCell ref="I581:M581"/>
    <mergeCell ref="Q456:Y456"/>
    <mergeCell ref="Q462:Y462"/>
    <mergeCell ref="Q466:Y466"/>
    <mergeCell ref="Q497:Y497"/>
    <mergeCell ref="Q498:Y498"/>
    <mergeCell ref="Q502:Y502"/>
    <mergeCell ref="Q457:Y457"/>
    <mergeCell ref="Q458:Y458"/>
    <mergeCell ref="Q459:Y459"/>
    <mergeCell ref="Q460:Y460"/>
    <mergeCell ref="Q461:Y461"/>
    <mergeCell ref="Q463:Y463"/>
    <mergeCell ref="Q464:Y464"/>
    <mergeCell ref="Q465:Y465"/>
    <mergeCell ref="Q467:Y467"/>
    <mergeCell ref="Q468:Y468"/>
    <mergeCell ref="Q469:Y469"/>
    <mergeCell ref="Q470:Y470"/>
    <mergeCell ref="Q471:Y471"/>
    <mergeCell ref="Q472:Y472"/>
    <mergeCell ref="Q473:Y473"/>
    <mergeCell ref="Q474:Y474"/>
    <mergeCell ref="Q475:Y475"/>
    <mergeCell ref="Q501:Y501"/>
    <mergeCell ref="Q476:Y476"/>
    <mergeCell ref="Q477:Y477"/>
    <mergeCell ref="Q478:Y478"/>
    <mergeCell ref="Q548:Y548"/>
    <mergeCell ref="W557:Y557"/>
    <mergeCell ref="D556:Y556"/>
    <mergeCell ref="V557:V558"/>
    <mergeCell ref="Q557:U558"/>
    <mergeCell ref="N557:P558"/>
    <mergeCell ref="I557:M558"/>
    <mergeCell ref="D557:H558"/>
    <mergeCell ref="D559:H559"/>
    <mergeCell ref="X562:Y562"/>
    <mergeCell ref="X563:Y563"/>
    <mergeCell ref="D608:H608"/>
    <mergeCell ref="D578:H578"/>
    <mergeCell ref="D573:H573"/>
    <mergeCell ref="I573:M573"/>
    <mergeCell ref="N573:P573"/>
    <mergeCell ref="Q573:U573"/>
    <mergeCell ref="D574:H574"/>
    <mergeCell ref="I574:M574"/>
    <mergeCell ref="N574:P574"/>
    <mergeCell ref="Q574:U574"/>
    <mergeCell ref="D575:H575"/>
    <mergeCell ref="I575:M575"/>
    <mergeCell ref="N575:P575"/>
    <mergeCell ref="Q575:U575"/>
    <mergeCell ref="D576:H576"/>
    <mergeCell ref="I576:M576"/>
    <mergeCell ref="N576:P576"/>
    <mergeCell ref="Q576:U576"/>
    <mergeCell ref="D577:H577"/>
    <mergeCell ref="I577:M577"/>
    <mergeCell ref="N577:P577"/>
    <mergeCell ref="Q541:Y541"/>
    <mergeCell ref="Q542:Y542"/>
    <mergeCell ref="Q543:Y543"/>
    <mergeCell ref="Q527:Y527"/>
    <mergeCell ref="Q530:Y530"/>
    <mergeCell ref="Q531:Y531"/>
    <mergeCell ref="Q533:Y533"/>
    <mergeCell ref="Q534:Y534"/>
    <mergeCell ref="Q538:Y538"/>
    <mergeCell ref="Q537:Y537"/>
    <mergeCell ref="Q525:Y525"/>
    <mergeCell ref="D560:H560"/>
    <mergeCell ref="D561:H561"/>
    <mergeCell ref="D562:H562"/>
    <mergeCell ref="D563:H563"/>
    <mergeCell ref="D564:H564"/>
    <mergeCell ref="D565:H565"/>
    <mergeCell ref="J548:P548"/>
    <mergeCell ref="N562:P562"/>
    <mergeCell ref="Q562:U562"/>
    <mergeCell ref="I563:M563"/>
    <mergeCell ref="N563:P563"/>
    <mergeCell ref="Q563:U563"/>
    <mergeCell ref="I559:M559"/>
    <mergeCell ref="N559:P559"/>
    <mergeCell ref="Q559:U559"/>
    <mergeCell ref="I560:M560"/>
    <mergeCell ref="N560:P560"/>
    <mergeCell ref="Q560:U560"/>
    <mergeCell ref="I561:M561"/>
    <mergeCell ref="N561:P561"/>
    <mergeCell ref="Q561:U561"/>
    <mergeCell ref="Q484:Y484"/>
    <mergeCell ref="Q485:Y485"/>
    <mergeCell ref="Q486:Y486"/>
    <mergeCell ref="Q487:Y487"/>
    <mergeCell ref="Q488:Y488"/>
    <mergeCell ref="Q489:Y489"/>
    <mergeCell ref="Q490:Y490"/>
    <mergeCell ref="Q491:Y491"/>
    <mergeCell ref="Q492:Y492"/>
    <mergeCell ref="Q528:Y528"/>
    <mergeCell ref="Q529:Y529"/>
    <mergeCell ref="Q514:Y514"/>
    <mergeCell ref="Q515:Y515"/>
    <mergeCell ref="Q516:Y516"/>
    <mergeCell ref="Q517:Y517"/>
    <mergeCell ref="Q518:Y518"/>
    <mergeCell ref="Q493:Y493"/>
    <mergeCell ref="Q494:Y494"/>
    <mergeCell ref="Q495:Y495"/>
    <mergeCell ref="Q496:Y496"/>
    <mergeCell ref="Q499:Y499"/>
    <mergeCell ref="Q500:Y500"/>
    <mergeCell ref="Q503:Y503"/>
    <mergeCell ref="Q504:Y504"/>
    <mergeCell ref="Q505:Y505"/>
    <mergeCell ref="Q506:Y506"/>
    <mergeCell ref="Q507:Y507"/>
    <mergeCell ref="J513:P513"/>
    <mergeCell ref="J537:P537"/>
    <mergeCell ref="Q445:Y445"/>
    <mergeCell ref="Q446:Y446"/>
    <mergeCell ref="Q447:Y447"/>
    <mergeCell ref="Q448:Y448"/>
    <mergeCell ref="Q449:Y449"/>
    <mergeCell ref="Q450:Y450"/>
    <mergeCell ref="Q451:Y451"/>
    <mergeCell ref="Q452:Y452"/>
    <mergeCell ref="Q453:Y453"/>
    <mergeCell ref="Q454:Y454"/>
    <mergeCell ref="Q455:Y455"/>
    <mergeCell ref="Q430:Y430"/>
    <mergeCell ref="Q431:Y431"/>
    <mergeCell ref="Q432:Y432"/>
    <mergeCell ref="Q433:Y433"/>
    <mergeCell ref="Q434:Y434"/>
    <mergeCell ref="Q421:Y421"/>
    <mergeCell ref="Q422:Y422"/>
    <mergeCell ref="Q423:Y423"/>
    <mergeCell ref="Q424:Y424"/>
    <mergeCell ref="Q425:Y425"/>
    <mergeCell ref="Q435:Y435"/>
    <mergeCell ref="Q436:Y436"/>
    <mergeCell ref="Q437:Y437"/>
    <mergeCell ref="Q438:Y438"/>
    <mergeCell ref="Q439:Y439"/>
    <mergeCell ref="Q440:Y440"/>
    <mergeCell ref="Q441:Y441"/>
    <mergeCell ref="Q442:Y442"/>
    <mergeCell ref="Q443:Y443"/>
    <mergeCell ref="Q444:Y444"/>
    <mergeCell ref="Q413:Y413"/>
    <mergeCell ref="Q329:Y329"/>
    <mergeCell ref="Q330:Y330"/>
    <mergeCell ref="Q331:Y331"/>
    <mergeCell ref="Q332:Y332"/>
    <mergeCell ref="Q333:Y333"/>
    <mergeCell ref="Q334:Y334"/>
    <mergeCell ref="Q335:Y335"/>
    <mergeCell ref="Q336:Y336"/>
    <mergeCell ref="Q337:Y337"/>
    <mergeCell ref="Q338:Y338"/>
    <mergeCell ref="Q389:Y389"/>
    <mergeCell ref="Q390:Y390"/>
    <mergeCell ref="Q391:Y391"/>
    <mergeCell ref="Q393:Y393"/>
    <mergeCell ref="Q362:Y362"/>
    <mergeCell ref="Q363:Y363"/>
    <mergeCell ref="Q364:Y364"/>
    <mergeCell ref="Q365:Y365"/>
    <mergeCell ref="Q371:Y371"/>
    <mergeCell ref="Q392:Y392"/>
    <mergeCell ref="Q406:Y406"/>
    <mergeCell ref="Q257:Y257"/>
    <mergeCell ref="Q258:Y258"/>
    <mergeCell ref="Q259:Y259"/>
    <mergeCell ref="Q260:Y260"/>
    <mergeCell ref="Q261:Y261"/>
    <mergeCell ref="Q262:Y262"/>
    <mergeCell ref="Q263:Y263"/>
    <mergeCell ref="Q264:Y264"/>
    <mergeCell ref="Q295:Y295"/>
    <mergeCell ref="Q296:Y296"/>
    <mergeCell ref="Q297:Y297"/>
    <mergeCell ref="Q265:Y265"/>
    <mergeCell ref="Q280:Y280"/>
    <mergeCell ref="Q401:Y401"/>
    <mergeCell ref="Q402:Y402"/>
    <mergeCell ref="Q403:Y403"/>
    <mergeCell ref="Q404:Y404"/>
    <mergeCell ref="Q281:Y281"/>
    <mergeCell ref="Q282:Y282"/>
    <mergeCell ref="Q287:Y287"/>
    <mergeCell ref="Q266:Y266"/>
    <mergeCell ref="Q267:Y267"/>
    <mergeCell ref="Q268:Y268"/>
    <mergeCell ref="Q269:Y269"/>
    <mergeCell ref="Q270:Y270"/>
    <mergeCell ref="Q271:Y271"/>
    <mergeCell ref="Q272:Y272"/>
    <mergeCell ref="Q273:Y273"/>
    <mergeCell ref="Q274:Y274"/>
    <mergeCell ref="Q275:Y275"/>
    <mergeCell ref="Q276:Y276"/>
    <mergeCell ref="Q312:Y312"/>
    <mergeCell ref="Q236:Y236"/>
    <mergeCell ref="Q237:Y237"/>
    <mergeCell ref="Q238:Y238"/>
    <mergeCell ref="Q239:Y239"/>
    <mergeCell ref="Q240:Y240"/>
    <mergeCell ref="Q241:Y241"/>
    <mergeCell ref="Q242:Y242"/>
    <mergeCell ref="Q243:Y243"/>
    <mergeCell ref="Q244:Y244"/>
    <mergeCell ref="Q245:Y245"/>
    <mergeCell ref="Q246:Y246"/>
    <mergeCell ref="Q247:Y247"/>
    <mergeCell ref="Q248:Y248"/>
    <mergeCell ref="Q249:Y249"/>
    <mergeCell ref="Q250:Y250"/>
    <mergeCell ref="Q251:Y251"/>
    <mergeCell ref="Q252:Y252"/>
    <mergeCell ref="Q253:Y253"/>
    <mergeCell ref="Q254:Y254"/>
    <mergeCell ref="Q255:Y255"/>
    <mergeCell ref="Q256:Y256"/>
    <mergeCell ref="Q225:Y225"/>
    <mergeCell ref="Q226:Y226"/>
    <mergeCell ref="Q227:Y227"/>
    <mergeCell ref="Q228:Y228"/>
    <mergeCell ref="E200:Y200"/>
    <mergeCell ref="E191:Y191"/>
    <mergeCell ref="D207:Y207"/>
    <mergeCell ref="D209:Y209"/>
    <mergeCell ref="Q211:Y211"/>
    <mergeCell ref="Q212:Y212"/>
    <mergeCell ref="Q213:Y213"/>
    <mergeCell ref="Q214:Y214"/>
    <mergeCell ref="Q215:Y215"/>
    <mergeCell ref="Q216:Y216"/>
    <mergeCell ref="Q217:Y217"/>
    <mergeCell ref="Q218:Y218"/>
    <mergeCell ref="Q219:Y219"/>
    <mergeCell ref="Q220:Y220"/>
    <mergeCell ref="J220:P220"/>
    <mergeCell ref="Q221:Y221"/>
    <mergeCell ref="Q222:Y222"/>
    <mergeCell ref="H221:I221"/>
    <mergeCell ref="H222:I222"/>
    <mergeCell ref="C205:H205"/>
    <mergeCell ref="E201:H201"/>
    <mergeCell ref="J216:P216"/>
    <mergeCell ref="J217:P217"/>
    <mergeCell ref="J218:P218"/>
    <mergeCell ref="W1:Z1"/>
    <mergeCell ref="I22:Y22"/>
    <mergeCell ref="I24:Y24"/>
    <mergeCell ref="I26:Y26"/>
    <mergeCell ref="I28:Y28"/>
    <mergeCell ref="I30:Y30"/>
    <mergeCell ref="I32:Y32"/>
    <mergeCell ref="I38:Y38"/>
    <mergeCell ref="I71:Y71"/>
    <mergeCell ref="I73:Y73"/>
    <mergeCell ref="I75:Y75"/>
    <mergeCell ref="I77:Y77"/>
    <mergeCell ref="I79:Y79"/>
    <mergeCell ref="I81:Y81"/>
    <mergeCell ref="I87:Y87"/>
    <mergeCell ref="I112:Y112"/>
    <mergeCell ref="I114:Y114"/>
    <mergeCell ref="D111:Y111"/>
    <mergeCell ref="D62:Y62"/>
    <mergeCell ref="J74:Y74"/>
    <mergeCell ref="J39:Y39"/>
    <mergeCell ref="E112:H112"/>
    <mergeCell ref="E113:H113"/>
    <mergeCell ref="E114:H114"/>
    <mergeCell ref="E84:H84"/>
    <mergeCell ref="E85:H85"/>
    <mergeCell ref="N36:W36"/>
    <mergeCell ref="N69:W69"/>
    <mergeCell ref="E70:H70"/>
    <mergeCell ref="I36:M36"/>
    <mergeCell ref="E75:H75"/>
    <mergeCell ref="E76:H76"/>
    <mergeCell ref="Q608:U608"/>
    <mergeCell ref="D566:H566"/>
    <mergeCell ref="D567:H567"/>
    <mergeCell ref="D568:H568"/>
    <mergeCell ref="D569:H569"/>
    <mergeCell ref="D570:H570"/>
    <mergeCell ref="D571:H571"/>
    <mergeCell ref="D572:H572"/>
    <mergeCell ref="D580:H580"/>
    <mergeCell ref="I580:M580"/>
    <mergeCell ref="N580:P580"/>
    <mergeCell ref="D603:H603"/>
    <mergeCell ref="I603:M603"/>
    <mergeCell ref="N603:P603"/>
    <mergeCell ref="Q603:U603"/>
    <mergeCell ref="N600:P600"/>
    <mergeCell ref="Q600:U600"/>
    <mergeCell ref="D601:H601"/>
    <mergeCell ref="I601:M601"/>
    <mergeCell ref="N601:P601"/>
    <mergeCell ref="I602:M602"/>
    <mergeCell ref="Q601:U601"/>
    <mergeCell ref="D607:H607"/>
    <mergeCell ref="I607:M607"/>
    <mergeCell ref="N607:P607"/>
    <mergeCell ref="Q607:U607"/>
    <mergeCell ref="Q577:U577"/>
    <mergeCell ref="I578:M578"/>
    <mergeCell ref="N578:P578"/>
    <mergeCell ref="Q578:U578"/>
    <mergeCell ref="D579:H579"/>
    <mergeCell ref="I579:M579"/>
    <mergeCell ref="J435:P435"/>
    <mergeCell ref="J436:P436"/>
    <mergeCell ref="J437:P437"/>
    <mergeCell ref="J432:P432"/>
    <mergeCell ref="J344:P344"/>
    <mergeCell ref="J345:P345"/>
    <mergeCell ref="J338:P338"/>
    <mergeCell ref="J339:P339"/>
    <mergeCell ref="J340:P340"/>
    <mergeCell ref="D428:Y428"/>
    <mergeCell ref="J342:P342"/>
    <mergeCell ref="J439:P439"/>
    <mergeCell ref="Q367:Y367"/>
    <mergeCell ref="Q368:Y368"/>
    <mergeCell ref="Q351:Y351"/>
    <mergeCell ref="Q352:Y352"/>
    <mergeCell ref="Q353:Y353"/>
    <mergeCell ref="Q354:Y354"/>
    <mergeCell ref="Q355:Y355"/>
    <mergeCell ref="Q356:Y356"/>
    <mergeCell ref="Q357:Y357"/>
    <mergeCell ref="Q358:Y358"/>
    <mergeCell ref="Q359:Y359"/>
    <mergeCell ref="H432:I432"/>
    <mergeCell ref="H433:I433"/>
    <mergeCell ref="H434:I434"/>
    <mergeCell ref="Q407:Y407"/>
    <mergeCell ref="Q408:Y408"/>
    <mergeCell ref="Q409:Y409"/>
    <mergeCell ref="Q410:Y410"/>
    <mergeCell ref="Q411:Y411"/>
    <mergeCell ref="Q412:Y412"/>
    <mergeCell ref="C613:H613"/>
    <mergeCell ref="I569:M569"/>
    <mergeCell ref="N569:P569"/>
    <mergeCell ref="Q569:U569"/>
    <mergeCell ref="I570:M570"/>
    <mergeCell ref="N570:P570"/>
    <mergeCell ref="Q570:U570"/>
    <mergeCell ref="I571:M571"/>
    <mergeCell ref="N571:P571"/>
    <mergeCell ref="Q571:U571"/>
    <mergeCell ref="I572:M572"/>
    <mergeCell ref="N572:P572"/>
    <mergeCell ref="Q572:U572"/>
    <mergeCell ref="I566:M566"/>
    <mergeCell ref="N566:P566"/>
    <mergeCell ref="Q566:U566"/>
    <mergeCell ref="I567:M567"/>
    <mergeCell ref="N567:P567"/>
    <mergeCell ref="D605:H605"/>
    <mergeCell ref="I605:M605"/>
    <mergeCell ref="N605:P605"/>
    <mergeCell ref="Q605:U605"/>
    <mergeCell ref="D598:H598"/>
    <mergeCell ref="I598:M598"/>
    <mergeCell ref="N598:P598"/>
    <mergeCell ref="Q598:U598"/>
    <mergeCell ref="D599:H599"/>
    <mergeCell ref="I599:M599"/>
    <mergeCell ref="N599:P599"/>
    <mergeCell ref="Q599:U599"/>
    <mergeCell ref="D600:H600"/>
    <mergeCell ref="I600:M600"/>
    <mergeCell ref="Q314:Y314"/>
    <mergeCell ref="Q315:Y315"/>
    <mergeCell ref="Q316:Y316"/>
    <mergeCell ref="Q317:Y317"/>
    <mergeCell ref="Q318:Y318"/>
    <mergeCell ref="Q319:Y319"/>
    <mergeCell ref="J324:P324"/>
    <mergeCell ref="Q320:Y320"/>
    <mergeCell ref="Q321:Y321"/>
    <mergeCell ref="Q322:Y322"/>
    <mergeCell ref="Q323:Y323"/>
    <mergeCell ref="Q324:Y324"/>
    <mergeCell ref="C554:I554"/>
    <mergeCell ref="J341:P341"/>
    <mergeCell ref="Q339:Y339"/>
    <mergeCell ref="Q340:Y340"/>
    <mergeCell ref="Q341:Y341"/>
    <mergeCell ref="Q342:Y342"/>
    <mergeCell ref="Q343:Y343"/>
    <mergeCell ref="Q344:Y344"/>
    <mergeCell ref="Q345:Y345"/>
    <mergeCell ref="Q346:Y346"/>
    <mergeCell ref="Q347:Y347"/>
    <mergeCell ref="Q348:Y348"/>
    <mergeCell ref="Q349:Y349"/>
    <mergeCell ref="Q350:Y350"/>
    <mergeCell ref="J451:P451"/>
    <mergeCell ref="H334:I334"/>
    <mergeCell ref="J329:P329"/>
    <mergeCell ref="J330:P330"/>
    <mergeCell ref="Q325:Y325"/>
    <mergeCell ref="J331:P331"/>
    <mergeCell ref="Q326:Y326"/>
    <mergeCell ref="Q327:Y327"/>
    <mergeCell ref="Q328:Y328"/>
    <mergeCell ref="Q306:Y306"/>
    <mergeCell ref="Q307:Y307"/>
    <mergeCell ref="Q277:Y277"/>
    <mergeCell ref="Q278:Y278"/>
    <mergeCell ref="Q279:Y279"/>
    <mergeCell ref="Q283:Y283"/>
    <mergeCell ref="Q284:Y284"/>
    <mergeCell ref="Q285:Y285"/>
    <mergeCell ref="Q286:Y286"/>
    <mergeCell ref="Q288:Y288"/>
    <mergeCell ref="Q289:Y289"/>
    <mergeCell ref="Q290:Y290"/>
    <mergeCell ref="Q291:Y291"/>
    <mergeCell ref="Q292:Y292"/>
    <mergeCell ref="Q293:Y293"/>
    <mergeCell ref="Q294:Y294"/>
    <mergeCell ref="Q298:Y298"/>
    <mergeCell ref="Q299:Y299"/>
    <mergeCell ref="Q300:Y300"/>
    <mergeCell ref="Q301:Y301"/>
    <mergeCell ref="Q302:Y302"/>
    <mergeCell ref="Q303:Y303"/>
    <mergeCell ref="Q304:Y304"/>
    <mergeCell ref="Q305:Y305"/>
    <mergeCell ref="Q308:Y308"/>
    <mergeCell ref="Q309:Y309"/>
    <mergeCell ref="Q310:Y310"/>
    <mergeCell ref="Q311:Y311"/>
    <mergeCell ref="Q313:Y313"/>
    <mergeCell ref="J277:P277"/>
    <mergeCell ref="J278:P278"/>
    <mergeCell ref="J279:P279"/>
    <mergeCell ref="J283:P283"/>
    <mergeCell ref="J284:P284"/>
    <mergeCell ref="J285:P285"/>
    <mergeCell ref="J296:P296"/>
    <mergeCell ref="J297:P297"/>
    <mergeCell ref="J323:P323"/>
    <mergeCell ref="J314:P314"/>
    <mergeCell ref="J315:P315"/>
    <mergeCell ref="J316:P316"/>
    <mergeCell ref="J317:P317"/>
    <mergeCell ref="J318:P318"/>
    <mergeCell ref="J319:P319"/>
    <mergeCell ref="J320:P320"/>
    <mergeCell ref="J321:P321"/>
    <mergeCell ref="J322:P322"/>
    <mergeCell ref="J298:P298"/>
    <mergeCell ref="J299:P299"/>
    <mergeCell ref="J300:P300"/>
    <mergeCell ref="J301:P301"/>
    <mergeCell ref="J302:P302"/>
    <mergeCell ref="J303:P303"/>
    <mergeCell ref="J304:P304"/>
    <mergeCell ref="J305:P305"/>
    <mergeCell ref="J306:P306"/>
    <mergeCell ref="J307:P307"/>
    <mergeCell ref="J280:P280"/>
    <mergeCell ref="J292:P292"/>
    <mergeCell ref="J293:P293"/>
    <mergeCell ref="J294:P294"/>
    <mergeCell ref="J254:P254"/>
    <mergeCell ref="J255:P255"/>
    <mergeCell ref="J256:P256"/>
    <mergeCell ref="J257:P257"/>
    <mergeCell ref="J258:P258"/>
    <mergeCell ref="J259:P259"/>
    <mergeCell ref="J260:P260"/>
    <mergeCell ref="J261:P261"/>
    <mergeCell ref="J262:P262"/>
    <mergeCell ref="J263:P263"/>
    <mergeCell ref="J264:P264"/>
    <mergeCell ref="J265:P265"/>
    <mergeCell ref="J266:P266"/>
    <mergeCell ref="J267:P267"/>
    <mergeCell ref="J274:P274"/>
    <mergeCell ref="J275:P275"/>
    <mergeCell ref="J276:P276"/>
    <mergeCell ref="J268:P268"/>
    <mergeCell ref="J269:P269"/>
    <mergeCell ref="J270:P270"/>
    <mergeCell ref="J271:P271"/>
    <mergeCell ref="J272:P272"/>
    <mergeCell ref="J273:P273"/>
    <mergeCell ref="J248:P248"/>
    <mergeCell ref="J223:P223"/>
    <mergeCell ref="J224:P224"/>
    <mergeCell ref="J225:P225"/>
    <mergeCell ref="J226:P226"/>
    <mergeCell ref="J227:P227"/>
    <mergeCell ref="J228:P228"/>
    <mergeCell ref="J229:P229"/>
    <mergeCell ref="J230:P230"/>
    <mergeCell ref="J231:P231"/>
    <mergeCell ref="J232:P232"/>
    <mergeCell ref="J249:P249"/>
    <mergeCell ref="J250:P250"/>
    <mergeCell ref="J233:P233"/>
    <mergeCell ref="J234:P234"/>
    <mergeCell ref="J235:P235"/>
    <mergeCell ref="J236:P236"/>
    <mergeCell ref="J237:P237"/>
    <mergeCell ref="J238:P238"/>
    <mergeCell ref="J239:P239"/>
    <mergeCell ref="J240:P240"/>
    <mergeCell ref="J241:P241"/>
    <mergeCell ref="J252:P252"/>
    <mergeCell ref="J253:P253"/>
    <mergeCell ref="Q229:Y229"/>
    <mergeCell ref="Q230:Y230"/>
    <mergeCell ref="Q231:Y231"/>
    <mergeCell ref="Q232:Y232"/>
    <mergeCell ref="Q233:Y233"/>
    <mergeCell ref="Q234:Y234"/>
    <mergeCell ref="Q235:Y235"/>
    <mergeCell ref="J450:P450"/>
    <mergeCell ref="J246:P246"/>
    <mergeCell ref="J221:P221"/>
    <mergeCell ref="J222:P222"/>
    <mergeCell ref="J351:P351"/>
    <mergeCell ref="J350:P350"/>
    <mergeCell ref="Q366:Y366"/>
    <mergeCell ref="J391:P391"/>
    <mergeCell ref="Q395:Y395"/>
    <mergeCell ref="Q396:Y396"/>
    <mergeCell ref="Q397:Y397"/>
    <mergeCell ref="Q398:Y398"/>
    <mergeCell ref="Q399:Y399"/>
    <mergeCell ref="J449:P449"/>
    <mergeCell ref="J440:P440"/>
    <mergeCell ref="J441:P441"/>
    <mergeCell ref="J442:P442"/>
    <mergeCell ref="J326:P326"/>
    <mergeCell ref="J353:P353"/>
    <mergeCell ref="J354:P354"/>
    <mergeCell ref="J355:P355"/>
    <mergeCell ref="J438:P438"/>
    <mergeCell ref="J247:P247"/>
    <mergeCell ref="J214:P214"/>
    <mergeCell ref="J215:P215"/>
    <mergeCell ref="H224:I224"/>
    <mergeCell ref="H219:I219"/>
    <mergeCell ref="Q223:Y223"/>
    <mergeCell ref="Q224:Y224"/>
    <mergeCell ref="H435:I435"/>
    <mergeCell ref="J357:P357"/>
    <mergeCell ref="J358:P358"/>
    <mergeCell ref="J359:P359"/>
    <mergeCell ref="J352:P352"/>
    <mergeCell ref="Q394:Y394"/>
    <mergeCell ref="Q369:Y369"/>
    <mergeCell ref="Q370:Y370"/>
    <mergeCell ref="H366:I366"/>
    <mergeCell ref="J366:P366"/>
    <mergeCell ref="J360:P360"/>
    <mergeCell ref="H361:I361"/>
    <mergeCell ref="J361:P361"/>
    <mergeCell ref="H362:I362"/>
    <mergeCell ref="J362:P362"/>
    <mergeCell ref="H363:I363"/>
    <mergeCell ref="J363:P363"/>
    <mergeCell ref="J364:P364"/>
    <mergeCell ref="Q360:Y360"/>
    <mergeCell ref="Q361:Y361"/>
    <mergeCell ref="H370:I370"/>
    <mergeCell ref="J370:P370"/>
    <mergeCell ref="H367:I367"/>
    <mergeCell ref="J367:P367"/>
    <mergeCell ref="H368:I368"/>
    <mergeCell ref="J251:P251"/>
    <mergeCell ref="N177:V177"/>
    <mergeCell ref="C166:H166"/>
    <mergeCell ref="I159:M159"/>
    <mergeCell ref="I183:M183"/>
    <mergeCell ref="I181:M181"/>
    <mergeCell ref="I175:M175"/>
    <mergeCell ref="O175:Q175"/>
    <mergeCell ref="D222:F224"/>
    <mergeCell ref="I179:M179"/>
    <mergeCell ref="N179:V179"/>
    <mergeCell ref="I171:M171"/>
    <mergeCell ref="N171:V171"/>
    <mergeCell ref="I177:M177"/>
    <mergeCell ref="I185:M185"/>
    <mergeCell ref="N185:W185"/>
    <mergeCell ref="D211:F211"/>
    <mergeCell ref="E194:Y194"/>
    <mergeCell ref="E195:Y195"/>
    <mergeCell ref="E196:Y196"/>
    <mergeCell ref="E197:Y197"/>
    <mergeCell ref="E198:Y198"/>
    <mergeCell ref="E199:Y199"/>
    <mergeCell ref="J186:Y186"/>
    <mergeCell ref="J189:Y189"/>
    <mergeCell ref="S187:Y187"/>
    <mergeCell ref="S188:Y188"/>
    <mergeCell ref="E192:Y192"/>
    <mergeCell ref="E193:Y193"/>
    <mergeCell ref="J211:P211"/>
    <mergeCell ref="H220:I220"/>
    <mergeCell ref="J212:P212"/>
    <mergeCell ref="J213:P213"/>
    <mergeCell ref="H223:I223"/>
    <mergeCell ref="D225:F227"/>
    <mergeCell ref="N20:W20"/>
    <mergeCell ref="C11:X11"/>
    <mergeCell ref="C13:H13"/>
    <mergeCell ref="E14:H14"/>
    <mergeCell ref="I20:M20"/>
    <mergeCell ref="E81:H81"/>
    <mergeCell ref="E82:H82"/>
    <mergeCell ref="E83:H83"/>
    <mergeCell ref="I83:M83"/>
    <mergeCell ref="N83:W83"/>
    <mergeCell ref="E115:H115"/>
    <mergeCell ref="E116:H116"/>
    <mergeCell ref="E89:H89"/>
    <mergeCell ref="C109:H109"/>
    <mergeCell ref="N120:W120"/>
    <mergeCell ref="E121:H121"/>
    <mergeCell ref="E122:H122"/>
    <mergeCell ref="I116:Y116"/>
    <mergeCell ref="I122:Y122"/>
    <mergeCell ref="I34:M34"/>
    <mergeCell ref="E64:H64"/>
    <mergeCell ref="E69:H69"/>
    <mergeCell ref="I69:M69"/>
    <mergeCell ref="C60:H60"/>
    <mergeCell ref="E63:H63"/>
    <mergeCell ref="I40:M40"/>
    <mergeCell ref="I63:M63"/>
    <mergeCell ref="E73:H73"/>
    <mergeCell ref="E74:H74"/>
    <mergeCell ref="I153:Y153"/>
    <mergeCell ref="N34:W34"/>
    <mergeCell ref="E71:H71"/>
    <mergeCell ref="E72:H72"/>
    <mergeCell ref="C146:H146"/>
    <mergeCell ref="I151:M151"/>
    <mergeCell ref="N151:W151"/>
    <mergeCell ref="H211:I211"/>
    <mergeCell ref="H212:I212"/>
    <mergeCell ref="H213:I213"/>
    <mergeCell ref="H214:I214"/>
    <mergeCell ref="H215:I215"/>
    <mergeCell ref="H216:I216"/>
    <mergeCell ref="H217:I217"/>
    <mergeCell ref="H218:I218"/>
    <mergeCell ref="E77:H77"/>
    <mergeCell ref="E78:H78"/>
    <mergeCell ref="E79:H79"/>
    <mergeCell ref="I149:M149"/>
    <mergeCell ref="D212:F221"/>
    <mergeCell ref="I155:Y155"/>
    <mergeCell ref="I157:Y157"/>
    <mergeCell ref="I187:N187"/>
    <mergeCell ref="O187:R187"/>
    <mergeCell ref="I188:N188"/>
    <mergeCell ref="O188:R188"/>
    <mergeCell ref="N159:W159"/>
    <mergeCell ref="I161:M161"/>
    <mergeCell ref="N161:W161"/>
    <mergeCell ref="N173:V173"/>
    <mergeCell ref="I169:M169"/>
    <mergeCell ref="N169:V169"/>
    <mergeCell ref="R175:V175"/>
    <mergeCell ref="J459:P459"/>
    <mergeCell ref="J460:P460"/>
    <mergeCell ref="J452:P452"/>
    <mergeCell ref="J453:P453"/>
    <mergeCell ref="I85:M85"/>
    <mergeCell ref="N85:W85"/>
    <mergeCell ref="E86:H86"/>
    <mergeCell ref="E87:H87"/>
    <mergeCell ref="E80:H80"/>
    <mergeCell ref="I173:M173"/>
    <mergeCell ref="E118:H118"/>
    <mergeCell ref="E119:H119"/>
    <mergeCell ref="E120:H120"/>
    <mergeCell ref="I118:M118"/>
    <mergeCell ref="E117:H117"/>
    <mergeCell ref="N118:W118"/>
    <mergeCell ref="I120:M120"/>
    <mergeCell ref="H251:I251"/>
    <mergeCell ref="H238:I238"/>
    <mergeCell ref="H239:I239"/>
    <mergeCell ref="H240:I240"/>
    <mergeCell ref="H241:I241"/>
    <mergeCell ref="H242:I242"/>
    <mergeCell ref="J219:P219"/>
    <mergeCell ref="J242:P242"/>
    <mergeCell ref="J243:P243"/>
    <mergeCell ref="J244:P244"/>
    <mergeCell ref="J245:P245"/>
    <mergeCell ref="H271:I271"/>
    <mergeCell ref="H253:I253"/>
    <mergeCell ref="H225:I225"/>
    <mergeCell ref="H226:I226"/>
    <mergeCell ref="J483:P483"/>
    <mergeCell ref="J476:P476"/>
    <mergeCell ref="J477:P477"/>
    <mergeCell ref="J478:P478"/>
    <mergeCell ref="J479:P479"/>
    <mergeCell ref="J480:P480"/>
    <mergeCell ref="H471:I471"/>
    <mergeCell ref="H481:I481"/>
    <mergeCell ref="H482:I482"/>
    <mergeCell ref="H483:I483"/>
    <mergeCell ref="J471:P471"/>
    <mergeCell ref="H472:I472"/>
    <mergeCell ref="H473:I473"/>
    <mergeCell ref="H474:I474"/>
    <mergeCell ref="H475:I475"/>
    <mergeCell ref="H476:I476"/>
    <mergeCell ref="H477:I477"/>
    <mergeCell ref="H478:I478"/>
    <mergeCell ref="H479:I479"/>
    <mergeCell ref="H480:I480"/>
    <mergeCell ref="J475:P475"/>
    <mergeCell ref="J473:P473"/>
    <mergeCell ref="J474:P474"/>
    <mergeCell ref="J472:P472"/>
    <mergeCell ref="J481:P481"/>
    <mergeCell ref="J482:P482"/>
    <mergeCell ref="H275:I275"/>
    <mergeCell ref="H255:I255"/>
    <mergeCell ref="H256:I256"/>
    <mergeCell ref="H257:I257"/>
    <mergeCell ref="H258:I258"/>
    <mergeCell ref="H335:I335"/>
    <mergeCell ref="H294:I294"/>
    <mergeCell ref="H287:I287"/>
    <mergeCell ref="H283:I283"/>
    <mergeCell ref="H284:I284"/>
    <mergeCell ref="H285:I285"/>
    <mergeCell ref="H286:I286"/>
    <mergeCell ref="H288:I288"/>
    <mergeCell ref="H289:I289"/>
    <mergeCell ref="H290:I290"/>
    <mergeCell ref="H308:I308"/>
    <mergeCell ref="H309:I309"/>
    <mergeCell ref="H276:I276"/>
    <mergeCell ref="H277:I277"/>
    <mergeCell ref="H263:I263"/>
    <mergeCell ref="H264:I264"/>
    <mergeCell ref="H265:I265"/>
    <mergeCell ref="H266:I266"/>
    <mergeCell ref="H267:I267"/>
    <mergeCell ref="H307:I307"/>
    <mergeCell ref="H268:I268"/>
    <mergeCell ref="H269:I269"/>
    <mergeCell ref="H270:I270"/>
    <mergeCell ref="H291:I291"/>
    <mergeCell ref="H292:I292"/>
    <mergeCell ref="H293:I293"/>
    <mergeCell ref="H295:I295"/>
    <mergeCell ref="H252:I252"/>
    <mergeCell ref="H281:I281"/>
    <mergeCell ref="H282:I282"/>
    <mergeCell ref="H259:I259"/>
    <mergeCell ref="H260:I260"/>
    <mergeCell ref="H261:I261"/>
    <mergeCell ref="H262:I262"/>
    <mergeCell ref="H243:I243"/>
    <mergeCell ref="H254:I254"/>
    <mergeCell ref="H227:I227"/>
    <mergeCell ref="H228:I228"/>
    <mergeCell ref="H244:I244"/>
    <mergeCell ref="H245:I245"/>
    <mergeCell ref="H246:I246"/>
    <mergeCell ref="H247:I247"/>
    <mergeCell ref="H248:I248"/>
    <mergeCell ref="H231:I231"/>
    <mergeCell ref="H274:I274"/>
    <mergeCell ref="H230:I230"/>
    <mergeCell ref="H229:I229"/>
    <mergeCell ref="H278:I278"/>
    <mergeCell ref="H279:I279"/>
    <mergeCell ref="H232:I232"/>
    <mergeCell ref="H233:I233"/>
    <mergeCell ref="H234:I234"/>
    <mergeCell ref="H235:I235"/>
    <mergeCell ref="H272:I272"/>
    <mergeCell ref="H273:I273"/>
    <mergeCell ref="H236:I236"/>
    <mergeCell ref="H237:I237"/>
    <mergeCell ref="H249:I249"/>
    <mergeCell ref="H250:I250"/>
    <mergeCell ref="H296:I296"/>
    <mergeCell ref="H297:I297"/>
    <mergeCell ref="H298:I298"/>
    <mergeCell ref="H299:I299"/>
    <mergeCell ref="H300:I300"/>
    <mergeCell ref="H301:I301"/>
    <mergeCell ref="H302:I302"/>
    <mergeCell ref="H280:I280"/>
    <mergeCell ref="D430:F430"/>
    <mergeCell ref="J430:P430"/>
    <mergeCell ref="H430:I430"/>
    <mergeCell ref="J327:P327"/>
    <mergeCell ref="J328:P328"/>
    <mergeCell ref="J365:P365"/>
    <mergeCell ref="J347:P347"/>
    <mergeCell ref="J348:P348"/>
    <mergeCell ref="J349:P349"/>
    <mergeCell ref="H317:I317"/>
    <mergeCell ref="H318:I318"/>
    <mergeCell ref="H319:I319"/>
    <mergeCell ref="H351:I351"/>
    <mergeCell ref="J308:P308"/>
    <mergeCell ref="J309:P309"/>
    <mergeCell ref="J310:P310"/>
    <mergeCell ref="J311:P311"/>
    <mergeCell ref="J312:P312"/>
    <mergeCell ref="J313:P313"/>
    <mergeCell ref="H330:I330"/>
    <mergeCell ref="H331:I331"/>
    <mergeCell ref="J334:P334"/>
    <mergeCell ref="J335:P335"/>
    <mergeCell ref="J336:P336"/>
    <mergeCell ref="J337:P337"/>
    <mergeCell ref="J325:P325"/>
    <mergeCell ref="H323:I323"/>
    <mergeCell ref="H310:I310"/>
    <mergeCell ref="H311:I311"/>
    <mergeCell ref="H312:I312"/>
    <mergeCell ref="H313:I313"/>
    <mergeCell ref="H347:I347"/>
    <mergeCell ref="H324:I324"/>
    <mergeCell ref="H356:I356"/>
    <mergeCell ref="H360:I360"/>
    <mergeCell ref="H364:I364"/>
    <mergeCell ref="H369:I369"/>
    <mergeCell ref="H346:I346"/>
    <mergeCell ref="H350:I350"/>
    <mergeCell ref="H365:I365"/>
    <mergeCell ref="H315:I315"/>
    <mergeCell ref="H316:I316"/>
    <mergeCell ref="H320:I320"/>
    <mergeCell ref="J368:P368"/>
    <mergeCell ref="J369:P369"/>
    <mergeCell ref="J346:P346"/>
    <mergeCell ref="J356:P356"/>
    <mergeCell ref="H303:I303"/>
    <mergeCell ref="H304:I304"/>
    <mergeCell ref="H305:I305"/>
    <mergeCell ref="H306:I306"/>
    <mergeCell ref="H345:I345"/>
    <mergeCell ref="H336:I336"/>
    <mergeCell ref="H337:I337"/>
    <mergeCell ref="H338:I338"/>
    <mergeCell ref="H339:I339"/>
    <mergeCell ref="H340:I340"/>
    <mergeCell ref="H341:I341"/>
    <mergeCell ref="H342:I342"/>
    <mergeCell ref="H343:I343"/>
    <mergeCell ref="H344:I344"/>
    <mergeCell ref="H329:I329"/>
    <mergeCell ref="H333:I333"/>
    <mergeCell ref="H314:I314"/>
    <mergeCell ref="H325:I325"/>
    <mergeCell ref="H326:I326"/>
    <mergeCell ref="H327:I327"/>
    <mergeCell ref="H328:I328"/>
    <mergeCell ref="H321:I321"/>
    <mergeCell ref="H322:I322"/>
    <mergeCell ref="H332:I332"/>
    <mergeCell ref="H436:I436"/>
    <mergeCell ref="H437:I437"/>
    <mergeCell ref="H447:I447"/>
    <mergeCell ref="H448:I448"/>
    <mergeCell ref="H453:I453"/>
    <mergeCell ref="H460:I460"/>
    <mergeCell ref="H461:I461"/>
    <mergeCell ref="H463:I463"/>
    <mergeCell ref="H452:I452"/>
    <mergeCell ref="H348:I348"/>
    <mergeCell ref="H349:I349"/>
    <mergeCell ref="H352:I352"/>
    <mergeCell ref="H446:I446"/>
    <mergeCell ref="H438:I438"/>
    <mergeCell ref="H439:I439"/>
    <mergeCell ref="H431:I431"/>
    <mergeCell ref="H358:I358"/>
    <mergeCell ref="H359:I359"/>
    <mergeCell ref="H353:I353"/>
    <mergeCell ref="H354:I354"/>
    <mergeCell ref="H355:I355"/>
    <mergeCell ref="H357:I357"/>
    <mergeCell ref="H385:I385"/>
    <mergeCell ref="H420:I420"/>
    <mergeCell ref="H424:I424"/>
    <mergeCell ref="H462:I462"/>
    <mergeCell ref="H450:I450"/>
    <mergeCell ref="H451:I451"/>
    <mergeCell ref="H440:I440"/>
    <mergeCell ref="H441:I441"/>
    <mergeCell ref="H442:I442"/>
    <mergeCell ref="H443:I443"/>
    <mergeCell ref="H469:I469"/>
    <mergeCell ref="H470:I470"/>
    <mergeCell ref="H454:I454"/>
    <mergeCell ref="H455:I455"/>
    <mergeCell ref="H457:I457"/>
    <mergeCell ref="H458:I458"/>
    <mergeCell ref="H459:I459"/>
    <mergeCell ref="H465:I465"/>
    <mergeCell ref="H467:I467"/>
    <mergeCell ref="H468:I468"/>
    <mergeCell ref="H464:I464"/>
    <mergeCell ref="J443:P443"/>
    <mergeCell ref="J444:P444"/>
    <mergeCell ref="J445:P445"/>
    <mergeCell ref="J446:P446"/>
    <mergeCell ref="J469:P469"/>
    <mergeCell ref="J467:P467"/>
    <mergeCell ref="J468:P468"/>
    <mergeCell ref="J464:P464"/>
    <mergeCell ref="J465:P465"/>
    <mergeCell ref="J470:P470"/>
    <mergeCell ref="J455:P455"/>
    <mergeCell ref="J457:P457"/>
    <mergeCell ref="J461:P461"/>
    <mergeCell ref="J463:P463"/>
    <mergeCell ref="H444:I444"/>
    <mergeCell ref="H445:I445"/>
    <mergeCell ref="H466:I466"/>
    <mergeCell ref="H449:I449"/>
    <mergeCell ref="J447:P447"/>
    <mergeCell ref="J448:P448"/>
    <mergeCell ref="J458:P458"/>
    <mergeCell ref="J375:P375"/>
    <mergeCell ref="H376:I376"/>
    <mergeCell ref="J376:P376"/>
    <mergeCell ref="H371:I371"/>
    <mergeCell ref="J371:P371"/>
    <mergeCell ref="H372:I372"/>
    <mergeCell ref="J372:P372"/>
    <mergeCell ref="H373:I373"/>
    <mergeCell ref="J373:P373"/>
    <mergeCell ref="H377:I377"/>
    <mergeCell ref="J377:P377"/>
    <mergeCell ref="Q381:Y381"/>
    <mergeCell ref="H378:I378"/>
    <mergeCell ref="J378:P378"/>
    <mergeCell ref="H380:I380"/>
    <mergeCell ref="J380:P380"/>
    <mergeCell ref="H381:I381"/>
    <mergeCell ref="J381:P381"/>
    <mergeCell ref="H374:I374"/>
    <mergeCell ref="J374:P374"/>
    <mergeCell ref="H379:I379"/>
    <mergeCell ref="J379:P379"/>
    <mergeCell ref="Q372:Y372"/>
    <mergeCell ref="Q373:Y373"/>
    <mergeCell ref="Q374:Y374"/>
    <mergeCell ref="Q375:Y375"/>
    <mergeCell ref="H375:I375"/>
    <mergeCell ref="J402:P402"/>
    <mergeCell ref="Q400:Y400"/>
    <mergeCell ref="H403:I403"/>
    <mergeCell ref="J403:P403"/>
    <mergeCell ref="H400:I400"/>
    <mergeCell ref="J400:P400"/>
    <mergeCell ref="H398:I398"/>
    <mergeCell ref="J398:P398"/>
    <mergeCell ref="H399:I399"/>
    <mergeCell ref="J399:P399"/>
    <mergeCell ref="J401:P401"/>
    <mergeCell ref="H396:I396"/>
    <mergeCell ref="Q387:Y387"/>
    <mergeCell ref="Q388:Y388"/>
    <mergeCell ref="J383:P383"/>
    <mergeCell ref="H384:I384"/>
    <mergeCell ref="J384:P384"/>
    <mergeCell ref="H389:I389"/>
    <mergeCell ref="J389:P389"/>
    <mergeCell ref="H390:I390"/>
    <mergeCell ref="J390:P390"/>
    <mergeCell ref="H391:I391"/>
    <mergeCell ref="H402:I402"/>
    <mergeCell ref="J385:P385"/>
    <mergeCell ref="Q386:Y386"/>
    <mergeCell ref="H382:I382"/>
    <mergeCell ref="J382:P382"/>
    <mergeCell ref="H386:I386"/>
    <mergeCell ref="J386:P386"/>
    <mergeCell ref="J420:P420"/>
    <mergeCell ref="Q418:Y418"/>
    <mergeCell ref="Q419:Y419"/>
    <mergeCell ref="Q420:Y420"/>
    <mergeCell ref="J412:P412"/>
    <mergeCell ref="H407:I407"/>
    <mergeCell ref="J407:P407"/>
    <mergeCell ref="H408:I408"/>
    <mergeCell ref="J408:P408"/>
    <mergeCell ref="H409:I409"/>
    <mergeCell ref="J409:P409"/>
    <mergeCell ref="H404:I404"/>
    <mergeCell ref="J404:P404"/>
    <mergeCell ref="H405:I405"/>
    <mergeCell ref="J405:P405"/>
    <mergeCell ref="H406:I406"/>
    <mergeCell ref="J406:P406"/>
    <mergeCell ref="Q414:Y414"/>
    <mergeCell ref="Q415:Y415"/>
    <mergeCell ref="Q416:Y416"/>
    <mergeCell ref="Q417:Y417"/>
    <mergeCell ref="H418:I418"/>
    <mergeCell ref="J418:P418"/>
    <mergeCell ref="H416:I416"/>
    <mergeCell ref="J416:P416"/>
    <mergeCell ref="H410:I410"/>
    <mergeCell ref="J410:P410"/>
    <mergeCell ref="H417:I417"/>
    <mergeCell ref="J417:P417"/>
    <mergeCell ref="H415:I415"/>
    <mergeCell ref="J415:P415"/>
    <mergeCell ref="Q405:Y405"/>
    <mergeCell ref="J396:P396"/>
    <mergeCell ref="H397:I397"/>
    <mergeCell ref="J397:P397"/>
    <mergeCell ref="H401:I401"/>
    <mergeCell ref="H387:I387"/>
    <mergeCell ref="J387:P387"/>
    <mergeCell ref="H388:I388"/>
    <mergeCell ref="J388:P388"/>
    <mergeCell ref="H383:I383"/>
    <mergeCell ref="Q376:Y376"/>
    <mergeCell ref="Q377:Y377"/>
    <mergeCell ref="Q378:Y378"/>
    <mergeCell ref="Q379:Y379"/>
    <mergeCell ref="Q380:Y380"/>
    <mergeCell ref="H413:I413"/>
    <mergeCell ref="J413:P413"/>
    <mergeCell ref="H414:I414"/>
    <mergeCell ref="J414:P414"/>
    <mergeCell ref="H393:I393"/>
    <mergeCell ref="J393:P393"/>
    <mergeCell ref="H394:I394"/>
    <mergeCell ref="J394:P394"/>
    <mergeCell ref="H395:I395"/>
    <mergeCell ref="J395:P395"/>
    <mergeCell ref="Q382:Y382"/>
    <mergeCell ref="Q383:Y383"/>
    <mergeCell ref="Q384:Y384"/>
    <mergeCell ref="Q385:Y385"/>
    <mergeCell ref="J424:P424"/>
    <mergeCell ref="D482:F484"/>
    <mergeCell ref="D228:F241"/>
    <mergeCell ref="D242:F257"/>
    <mergeCell ref="D258:F267"/>
    <mergeCell ref="D268:F275"/>
    <mergeCell ref="D276:F284"/>
    <mergeCell ref="D285:F289"/>
    <mergeCell ref="D290:F302"/>
    <mergeCell ref="D303:F316"/>
    <mergeCell ref="D317:F323"/>
    <mergeCell ref="D324:F329"/>
    <mergeCell ref="D330:F334"/>
    <mergeCell ref="D335:F349"/>
    <mergeCell ref="D350:F354"/>
    <mergeCell ref="J433:P433"/>
    <mergeCell ref="J434:P434"/>
    <mergeCell ref="J431:P431"/>
    <mergeCell ref="H425:I425"/>
    <mergeCell ref="J425:P425"/>
    <mergeCell ref="H419:I419"/>
    <mergeCell ref="J419:P419"/>
    <mergeCell ref="H421:I421"/>
    <mergeCell ref="J421:P421"/>
    <mergeCell ref="H422:I422"/>
    <mergeCell ref="J422:P422"/>
    <mergeCell ref="H423:I423"/>
    <mergeCell ref="J423:P423"/>
    <mergeCell ref="H411:I411"/>
    <mergeCell ref="J411:P411"/>
    <mergeCell ref="H412:I412"/>
    <mergeCell ref="J454:P454"/>
    <mergeCell ref="H490:I490"/>
    <mergeCell ref="J490:P490"/>
    <mergeCell ref="H491:I491"/>
    <mergeCell ref="J491:P491"/>
    <mergeCell ref="H492:I492"/>
    <mergeCell ref="J492:P492"/>
    <mergeCell ref="H487:I487"/>
    <mergeCell ref="J487:P487"/>
    <mergeCell ref="H488:I488"/>
    <mergeCell ref="J488:P488"/>
    <mergeCell ref="H489:I489"/>
    <mergeCell ref="J489:P489"/>
    <mergeCell ref="H484:I484"/>
    <mergeCell ref="J484:P484"/>
    <mergeCell ref="H485:I485"/>
    <mergeCell ref="J485:P485"/>
    <mergeCell ref="H486:I486"/>
    <mergeCell ref="J486:P486"/>
    <mergeCell ref="H510:I510"/>
    <mergeCell ref="J510:P510"/>
    <mergeCell ref="Q508:Y508"/>
    <mergeCell ref="Q509:Y509"/>
    <mergeCell ref="Q510:Y510"/>
    <mergeCell ref="Q511:Y511"/>
    <mergeCell ref="Q512:Y512"/>
    <mergeCell ref="Q513:Y513"/>
    <mergeCell ref="H496:I496"/>
    <mergeCell ref="J496:P496"/>
    <mergeCell ref="H499:I499"/>
    <mergeCell ref="J499:P499"/>
    <mergeCell ref="H500:I500"/>
    <mergeCell ref="J500:P500"/>
    <mergeCell ref="H493:I493"/>
    <mergeCell ref="J493:P493"/>
    <mergeCell ref="H494:I494"/>
    <mergeCell ref="J494:P494"/>
    <mergeCell ref="H495:I495"/>
    <mergeCell ref="J495:P495"/>
    <mergeCell ref="J505:P505"/>
    <mergeCell ref="H506:I506"/>
    <mergeCell ref="J506:P506"/>
    <mergeCell ref="H507:I507"/>
    <mergeCell ref="J507:P507"/>
    <mergeCell ref="H501:I501"/>
    <mergeCell ref="J501:P501"/>
    <mergeCell ref="H503:I503"/>
    <mergeCell ref="J503:P503"/>
    <mergeCell ref="H504:I504"/>
    <mergeCell ref="J504:P504"/>
    <mergeCell ref="J511:P511"/>
    <mergeCell ref="H519:I519"/>
    <mergeCell ref="J519:P519"/>
    <mergeCell ref="Q519:Y519"/>
    <mergeCell ref="J516:P516"/>
    <mergeCell ref="H517:I517"/>
    <mergeCell ref="J517:P517"/>
    <mergeCell ref="H518:I518"/>
    <mergeCell ref="J518:P518"/>
    <mergeCell ref="Q532:Y532"/>
    <mergeCell ref="Q535:Y535"/>
    <mergeCell ref="Q536:Y536"/>
    <mergeCell ref="J528:P528"/>
    <mergeCell ref="J529:P529"/>
    <mergeCell ref="J535:P535"/>
    <mergeCell ref="J536:P536"/>
    <mergeCell ref="Q526:Y526"/>
    <mergeCell ref="J521:P521"/>
    <mergeCell ref="H522:I522"/>
    <mergeCell ref="J522:P522"/>
    <mergeCell ref="H523:I523"/>
    <mergeCell ref="J523:P523"/>
    <mergeCell ref="H520:I520"/>
    <mergeCell ref="J520:P520"/>
    <mergeCell ref="Q520:Y520"/>
    <mergeCell ref="Q521:Y521"/>
    <mergeCell ref="Q522:Y522"/>
    <mergeCell ref="Q523:Y523"/>
    <mergeCell ref="Q524:Y524"/>
    <mergeCell ref="H526:I526"/>
    <mergeCell ref="J526:P526"/>
    <mergeCell ref="H524:I524"/>
    <mergeCell ref="J524:P524"/>
    <mergeCell ref="H525:I525"/>
    <mergeCell ref="J525:P525"/>
    <mergeCell ref="D355:F363"/>
    <mergeCell ref="D364:F370"/>
    <mergeCell ref="D371:F380"/>
    <mergeCell ref="D381:F393"/>
    <mergeCell ref="D394:F398"/>
    <mergeCell ref="D399:F425"/>
    <mergeCell ref="H548:I548"/>
    <mergeCell ref="H533:I533"/>
    <mergeCell ref="H521:I521"/>
    <mergeCell ref="H516:I516"/>
    <mergeCell ref="H511:I511"/>
    <mergeCell ref="H505:I505"/>
    <mergeCell ref="J545:P545"/>
    <mergeCell ref="H541:I541"/>
    <mergeCell ref="J541:P541"/>
    <mergeCell ref="H542:I542"/>
    <mergeCell ref="J542:P542"/>
    <mergeCell ref="J532:P532"/>
    <mergeCell ref="H514:I514"/>
    <mergeCell ref="J514:P514"/>
    <mergeCell ref="H515:I515"/>
    <mergeCell ref="J515:P515"/>
    <mergeCell ref="H508:I508"/>
    <mergeCell ref="H512:I512"/>
    <mergeCell ref="J512:P512"/>
    <mergeCell ref="H513:I513"/>
    <mergeCell ref="D496:F503"/>
    <mergeCell ref="D504:F507"/>
    <mergeCell ref="D508:F519"/>
    <mergeCell ref="H537:I537"/>
    <mergeCell ref="X580:Y580"/>
    <mergeCell ref="X581:Y581"/>
    <mergeCell ref="D431:F458"/>
    <mergeCell ref="D459:F463"/>
    <mergeCell ref="D464:F464"/>
    <mergeCell ref="D586:H586"/>
    <mergeCell ref="I586:M586"/>
    <mergeCell ref="N586:P586"/>
    <mergeCell ref="Q586:U586"/>
    <mergeCell ref="D587:H587"/>
    <mergeCell ref="I587:M587"/>
    <mergeCell ref="N587:P587"/>
    <mergeCell ref="Q587:U587"/>
    <mergeCell ref="J531:P531"/>
    <mergeCell ref="Q580:U580"/>
    <mergeCell ref="H543:I543"/>
    <mergeCell ref="J543:P543"/>
    <mergeCell ref="H539:I539"/>
    <mergeCell ref="J539:P539"/>
    <mergeCell ref="H540:I540"/>
    <mergeCell ref="J540:P540"/>
    <mergeCell ref="H538:I538"/>
    <mergeCell ref="J538:P538"/>
    <mergeCell ref="D465:F481"/>
    <mergeCell ref="D485:F495"/>
    <mergeCell ref="D520:F526"/>
    <mergeCell ref="D527:F548"/>
    <mergeCell ref="H546:I546"/>
    <mergeCell ref="J546:P546"/>
    <mergeCell ref="H534:I534"/>
    <mergeCell ref="J533:P533"/>
    <mergeCell ref="J534:P534"/>
    <mergeCell ref="D589:H589"/>
    <mergeCell ref="I589:M589"/>
    <mergeCell ref="N589:P589"/>
    <mergeCell ref="Q589:U589"/>
    <mergeCell ref="D582:H582"/>
    <mergeCell ref="I582:M582"/>
    <mergeCell ref="N582:P582"/>
    <mergeCell ref="Q582:U582"/>
    <mergeCell ref="D583:H583"/>
    <mergeCell ref="I583:M583"/>
    <mergeCell ref="N583:P583"/>
    <mergeCell ref="Q583:U583"/>
    <mergeCell ref="D584:H584"/>
    <mergeCell ref="I584:M584"/>
    <mergeCell ref="N584:P584"/>
    <mergeCell ref="Q584:U584"/>
    <mergeCell ref="D585:H585"/>
    <mergeCell ref="I585:M585"/>
    <mergeCell ref="N585:P585"/>
    <mergeCell ref="Q585:U585"/>
    <mergeCell ref="H527:I527"/>
    <mergeCell ref="J527:P527"/>
    <mergeCell ref="H530:I530"/>
    <mergeCell ref="J530:P530"/>
    <mergeCell ref="J508:P508"/>
    <mergeCell ref="H509:I509"/>
    <mergeCell ref="J509:P509"/>
    <mergeCell ref="D595:H595"/>
    <mergeCell ref="I595:M595"/>
    <mergeCell ref="N595:P595"/>
    <mergeCell ref="Q595:U595"/>
    <mergeCell ref="D596:H596"/>
    <mergeCell ref="I596:M596"/>
    <mergeCell ref="N596:P596"/>
    <mergeCell ref="Q596:U596"/>
    <mergeCell ref="D597:H597"/>
    <mergeCell ref="I597:M597"/>
    <mergeCell ref="N597:P597"/>
    <mergeCell ref="Q597:U597"/>
    <mergeCell ref="D590:H590"/>
    <mergeCell ref="I590:M590"/>
    <mergeCell ref="N590:P590"/>
    <mergeCell ref="Q590:U590"/>
    <mergeCell ref="D591:H591"/>
    <mergeCell ref="I591:M591"/>
    <mergeCell ref="N591:P591"/>
    <mergeCell ref="Q591:U591"/>
    <mergeCell ref="D592:H592"/>
    <mergeCell ref="I592:M592"/>
    <mergeCell ref="N592:P592"/>
    <mergeCell ref="Q592:U592"/>
    <mergeCell ref="D593:H593"/>
    <mergeCell ref="N568:P568"/>
    <mergeCell ref="Q568:U568"/>
    <mergeCell ref="I562:M562"/>
    <mergeCell ref="I564:M564"/>
    <mergeCell ref="N564:P564"/>
    <mergeCell ref="Q564:U564"/>
    <mergeCell ref="I565:M565"/>
    <mergeCell ref="Q579:U579"/>
    <mergeCell ref="N565:P565"/>
    <mergeCell ref="Q565:U565"/>
    <mergeCell ref="H531:I531"/>
    <mergeCell ref="J544:P544"/>
    <mergeCell ref="H545:I545"/>
    <mergeCell ref="D594:H594"/>
    <mergeCell ref="I594:M594"/>
    <mergeCell ref="N594:P594"/>
    <mergeCell ref="Q594:U594"/>
    <mergeCell ref="H547:I547"/>
    <mergeCell ref="J547:P547"/>
    <mergeCell ref="H544:I544"/>
    <mergeCell ref="N581:P581"/>
    <mergeCell ref="Q581:U581"/>
    <mergeCell ref="D588:H588"/>
    <mergeCell ref="I588:M588"/>
    <mergeCell ref="N588:P588"/>
    <mergeCell ref="Q588:U588"/>
    <mergeCell ref="Q544:Y544"/>
    <mergeCell ref="Q545:Y545"/>
    <mergeCell ref="Q546:Y546"/>
    <mergeCell ref="Q547:Y547"/>
    <mergeCell ref="Q539:Y539"/>
    <mergeCell ref="Q540:Y540"/>
    <mergeCell ref="X564:Y564"/>
    <mergeCell ref="X565:Y565"/>
    <mergeCell ref="X566:Y566"/>
    <mergeCell ref="X567:Y567"/>
    <mergeCell ref="X568:Y568"/>
    <mergeCell ref="X569:Y569"/>
    <mergeCell ref="X570:Y570"/>
    <mergeCell ref="X571:Y571"/>
    <mergeCell ref="X572:Y572"/>
    <mergeCell ref="X573:Y573"/>
    <mergeCell ref="X574:Y574"/>
    <mergeCell ref="D606:H606"/>
    <mergeCell ref="I606:M606"/>
    <mergeCell ref="N606:P606"/>
    <mergeCell ref="Q606:U606"/>
    <mergeCell ref="X575:Y575"/>
    <mergeCell ref="X576:Y576"/>
    <mergeCell ref="X577:Y577"/>
    <mergeCell ref="X578:Y578"/>
    <mergeCell ref="X579:Y579"/>
    <mergeCell ref="D602:H602"/>
    <mergeCell ref="I593:M593"/>
    <mergeCell ref="N593:P593"/>
    <mergeCell ref="Q593:U593"/>
    <mergeCell ref="N602:P602"/>
    <mergeCell ref="Q602:U602"/>
    <mergeCell ref="Q604:U604"/>
    <mergeCell ref="D604:H604"/>
    <mergeCell ref="I604:M604"/>
    <mergeCell ref="N604:P604"/>
    <mergeCell ref="Q567:U567"/>
    <mergeCell ref="I568:M568"/>
    <mergeCell ref="J76:Y76"/>
    <mergeCell ref="X599:Y599"/>
    <mergeCell ref="X600:Y600"/>
    <mergeCell ref="X601:Y601"/>
    <mergeCell ref="X602:Y602"/>
    <mergeCell ref="X603:Y603"/>
    <mergeCell ref="X604:Y604"/>
    <mergeCell ref="X605:Y605"/>
    <mergeCell ref="X606:Y606"/>
    <mergeCell ref="X607:Y607"/>
    <mergeCell ref="X608:Y608"/>
    <mergeCell ref="X582:Y582"/>
    <mergeCell ref="X583:Y583"/>
    <mergeCell ref="X584:Y584"/>
    <mergeCell ref="X585:Y585"/>
    <mergeCell ref="X586:Y586"/>
    <mergeCell ref="X587:Y587"/>
    <mergeCell ref="X588:Y588"/>
    <mergeCell ref="X589:Y589"/>
    <mergeCell ref="X590:Y590"/>
    <mergeCell ref="X591:Y591"/>
    <mergeCell ref="X592:Y592"/>
    <mergeCell ref="X593:Y593"/>
    <mergeCell ref="X594:Y594"/>
    <mergeCell ref="X595:Y595"/>
    <mergeCell ref="X596:Y596"/>
    <mergeCell ref="X597:Y597"/>
    <mergeCell ref="X598:Y598"/>
    <mergeCell ref="X558:Y558"/>
    <mergeCell ref="X559:Y559"/>
    <mergeCell ref="X560:Y560"/>
    <mergeCell ref="X561:Y561"/>
  </mergeCells>
  <phoneticPr fontId="5"/>
  <conditionalFormatting sqref="I20:M20">
    <cfRule type="expression" dxfId="723" priority="719" stopIfTrue="1">
      <formula>TRIM($I20)=""</formula>
    </cfRule>
  </conditionalFormatting>
  <conditionalFormatting sqref="I22:Y22">
    <cfRule type="expression" dxfId="722" priority="718" stopIfTrue="1">
      <formula>AND(TRIM($I22)&lt;&gt;"", OR(ISERROR(FIND("@"&amp;LEFT($I22,3)&amp;"@", 都道府県3))=FALSE, ISERROR(FIND("@"&amp;LEFT($I22,4)&amp;"@",都道府県4))=FALSE))=FALSE</formula>
    </cfRule>
  </conditionalFormatting>
  <conditionalFormatting sqref="I24:Y24">
    <cfRule type="expression" dxfId="721" priority="717" stopIfTrue="1">
      <formula>TRIM($I24)=""</formula>
    </cfRule>
  </conditionalFormatting>
  <conditionalFormatting sqref="I26:Y26">
    <cfRule type="expression" dxfId="720" priority="716" stopIfTrue="1">
      <formula>TRIM($I26)=""</formula>
    </cfRule>
  </conditionalFormatting>
  <conditionalFormatting sqref="I28:Y28">
    <cfRule type="expression" dxfId="719" priority="715" stopIfTrue="1">
      <formula>TRIM($I28)=""</formula>
    </cfRule>
  </conditionalFormatting>
  <conditionalFormatting sqref="I30:Y30">
    <cfRule type="expression" dxfId="718" priority="714" stopIfTrue="1">
      <formula>TRIM($I30)=""</formula>
    </cfRule>
  </conditionalFormatting>
  <conditionalFormatting sqref="I32:Y32">
    <cfRule type="expression" dxfId="717" priority="713" stopIfTrue="1">
      <formula>TRIM($I32)=""</formula>
    </cfRule>
  </conditionalFormatting>
  <conditionalFormatting sqref="I34:M34">
    <cfRule type="expression" dxfId="716" priority="712" stopIfTrue="1">
      <formula>NOT(AND(TRIM($I34)&lt;&gt;"",ISNUMBER(VALUE(SUBSTITUTE($I34,"-","")))))</formula>
    </cfRule>
  </conditionalFormatting>
  <conditionalFormatting sqref="I36:M36">
    <cfRule type="expression" dxfId="715" priority="711" stopIfTrue="1">
      <formula>AND(TRIM($I36)&lt;&gt;"",NOT(ISNUMBER(VALUE(SUBSTITUTE($I36,"-","")))))</formula>
    </cfRule>
  </conditionalFormatting>
  <conditionalFormatting sqref="I38:Y38">
    <cfRule type="expression" dxfId="714" priority="710" stopIfTrue="1">
      <formula>AND($I63&lt;&gt;"する",TRIM($I38)="")</formula>
    </cfRule>
  </conditionalFormatting>
  <conditionalFormatting sqref="I40:M40">
    <cfRule type="expression" dxfId="713" priority="709" stopIfTrue="1">
      <formula>AND($I40&lt;&gt;"一致する", $I40&lt;&gt;"一致しない")</formula>
    </cfRule>
  </conditionalFormatting>
  <conditionalFormatting sqref="I63:M63">
    <cfRule type="expression" dxfId="712" priority="708" stopIfTrue="1">
      <formula>AND($I63&lt;&gt;"しない", $I63&lt;&gt;"する")</formula>
    </cfRule>
  </conditionalFormatting>
  <conditionalFormatting sqref="I69:M69">
    <cfRule type="expression" dxfId="711" priority="707" stopIfTrue="1">
      <formula>OR(AND($I63="する",TRIM($I69)=""),AND($I63="しない",NOT(ISBLANK($I69))))</formula>
    </cfRule>
  </conditionalFormatting>
  <conditionalFormatting sqref="I71:Y71">
    <cfRule type="expression" dxfId="710" priority="706" stopIfTrue="1">
      <formula>OR(AND($I63="する",AND($I71&lt;&gt;"", OR(ISERROR(FIND("@"&amp;LEFT($I71,3)&amp;"@", 都道府県3))=FALSE, ISERROR(FIND("@"&amp;LEFT($I71,4)&amp;"@",都道府県4))=FALSE))=FALSE),AND($I63="しない",NOT(ISBLANK($I71))))</formula>
    </cfRule>
  </conditionalFormatting>
  <conditionalFormatting sqref="I73:Y73">
    <cfRule type="expression" dxfId="709" priority="705" stopIfTrue="1">
      <formula>OR(AND($I63="する",TRIM($I73)=""),AND($I63="しない",NOT(ISBLANK($I73))))</formula>
    </cfRule>
  </conditionalFormatting>
  <conditionalFormatting sqref="I75:Y75">
    <cfRule type="expression" dxfId="708" priority="704" stopIfTrue="1">
      <formula>OR(AND($I63="する",TRIM($I75)=""),AND($I63="しない",NOT(ISBLANK($I75))))</formula>
    </cfRule>
  </conditionalFormatting>
  <conditionalFormatting sqref="I77:Y77">
    <cfRule type="expression" dxfId="707" priority="703" stopIfTrue="1">
      <formula>OR(AND($I63="する",TRIM($I77)=""),AND($I63="しない",NOT(ISBLANK($I77))))</formula>
    </cfRule>
  </conditionalFormatting>
  <conditionalFormatting sqref="I79:Y79">
    <cfRule type="expression" dxfId="706" priority="702" stopIfTrue="1">
      <formula>OR(AND($I63="する",TRIM($I79)=""),AND($I63="しない",NOT(ISBLANK($I79))))</formula>
    </cfRule>
  </conditionalFormatting>
  <conditionalFormatting sqref="I81:Y81">
    <cfRule type="expression" dxfId="705" priority="701" stopIfTrue="1">
      <formula>OR(AND($I63="する",TRIM($I81)=""),AND($I63="しない",NOT(ISBLANK($I81))))</formula>
    </cfRule>
  </conditionalFormatting>
  <conditionalFormatting sqref="I83:M83">
    <cfRule type="expression" dxfId="704" priority="700" stopIfTrue="1">
      <formula>OR(AND($I63="する",NOT(AND(TRIM($I83)&lt;&gt;"",ISNUMBER(VALUE(SUBSTITUTE($I83,"-","")))))), AND($I63="しない",NOT(ISBLANK($I83))))</formula>
    </cfRule>
  </conditionalFormatting>
  <conditionalFormatting sqref="I85:M85">
    <cfRule type="expression" dxfId="703" priority="699" stopIfTrue="1">
      <formula>OR(AND($I63="する",AND(TRIM($I85)&lt;&gt;"",NOT(ISNUMBER(VALUE(SUBSTITUTE($I85,"-","")))))), AND($I63="しない",NOT(ISBLANK($I85))))</formula>
    </cfRule>
  </conditionalFormatting>
  <conditionalFormatting sqref="I87:Y87">
    <cfRule type="expression" dxfId="702" priority="698" stopIfTrue="1">
      <formula>OR(AND($I63="する", TRIM($I87)=""),AND($I63="しない", NOT(ISBLANK($I87))))</formula>
    </cfRule>
  </conditionalFormatting>
  <conditionalFormatting sqref="I118:M118">
    <cfRule type="expression" dxfId="701" priority="697" stopIfTrue="1">
      <formula>AND(TRIM($I118)&lt;&gt;"",NOT(ISNUMBER(VALUE(SUBSTITUTE($I118,"-","")))))</formula>
    </cfRule>
  </conditionalFormatting>
  <conditionalFormatting sqref="I120:M120">
    <cfRule type="expression" dxfId="700" priority="696" stopIfTrue="1">
      <formula>AND(TRIM($I120)&lt;&gt;"",NOT(ISNUMBER(VALUE(SUBSTITUTE($I120,"-","")))))</formula>
    </cfRule>
  </conditionalFormatting>
  <conditionalFormatting sqref="I149:M149">
    <cfRule type="expression" dxfId="699" priority="695" stopIfTrue="1">
      <formula>AND($I149&lt;&gt;"しない", $I149&lt;&gt;"する")</formula>
    </cfRule>
  </conditionalFormatting>
  <conditionalFormatting sqref="I151:M151">
    <cfRule type="expression" dxfId="698" priority="694" stopIfTrue="1">
      <formula>AND($I149="する",TRIM($I151)="")</formula>
    </cfRule>
  </conditionalFormatting>
  <conditionalFormatting sqref="I153:Y153">
    <cfRule type="expression" dxfId="697" priority="693" stopIfTrue="1">
      <formula>AND($I149="する",TRIM($I153)="")</formula>
    </cfRule>
  </conditionalFormatting>
  <conditionalFormatting sqref="I157:Y157">
    <cfRule type="expression" dxfId="696" priority="692" stopIfTrue="1">
      <formula>AND($I149="する",TRIM($I157)="")</formula>
    </cfRule>
  </conditionalFormatting>
  <conditionalFormatting sqref="I159:M159">
    <cfRule type="expression" dxfId="695" priority="691" stopIfTrue="1">
      <formula>AND($I149="する",NOT(AND(TRIM($I159)&lt;&gt;"",ISNUMBER(VALUE(SUBSTITUTE($I159,"-",""))))))</formula>
    </cfRule>
  </conditionalFormatting>
  <conditionalFormatting sqref="I161:M161">
    <cfRule type="expression" dxfId="694" priority="690" stopIfTrue="1">
      <formula>AND($I149="する",AND(TRIM($I161)&lt;&gt;"",NOT(ISNUMBER(VALUE(SUBSTITUTE($I161,"-",""))))))</formula>
    </cfRule>
  </conditionalFormatting>
  <conditionalFormatting sqref="I169:M169">
    <cfRule type="expression" dxfId="693" priority="689" stopIfTrue="1">
      <formula>TRIM($I169)=""</formula>
    </cfRule>
  </conditionalFormatting>
  <conditionalFormatting sqref="I173:M173">
    <cfRule type="expression" dxfId="692" priority="688" stopIfTrue="1">
      <formula>TRIM($I173)=""</formula>
    </cfRule>
  </conditionalFormatting>
  <conditionalFormatting sqref="I179:M179">
    <cfRule type="expression" dxfId="691" priority="687" stopIfTrue="1">
      <formula>TRIM($I179)=""</formula>
    </cfRule>
  </conditionalFormatting>
  <conditionalFormatting sqref="I185:M185">
    <cfRule type="expression" dxfId="690" priority="686" stopIfTrue="1">
      <formula>TRIM($I185)=""</formula>
    </cfRule>
  </conditionalFormatting>
  <conditionalFormatting sqref="H212:I212">
    <cfRule type="expression" dxfId="689" priority="685" stopIfTrue="1">
      <formula>希望&lt;&gt;0</formula>
    </cfRule>
  </conditionalFormatting>
  <conditionalFormatting sqref="H213:I213">
    <cfRule type="expression" dxfId="688" priority="684" stopIfTrue="1">
      <formula>希望&lt;&gt;0</formula>
    </cfRule>
  </conditionalFormatting>
  <conditionalFormatting sqref="H214:I214">
    <cfRule type="expression" dxfId="687" priority="683" stopIfTrue="1">
      <formula>希望&lt;&gt;0</formula>
    </cfRule>
  </conditionalFormatting>
  <conditionalFormatting sqref="H215:I215">
    <cfRule type="expression" dxfId="686" priority="682" stopIfTrue="1">
      <formula>希望&lt;&gt;0</formula>
    </cfRule>
  </conditionalFormatting>
  <conditionalFormatting sqref="H216:I216">
    <cfRule type="expression" dxfId="685" priority="681" stopIfTrue="1">
      <formula>希望&lt;&gt;0</formula>
    </cfRule>
  </conditionalFormatting>
  <conditionalFormatting sqref="H217:I217">
    <cfRule type="expression" dxfId="684" priority="680" stopIfTrue="1">
      <formula>希望&lt;&gt;0</formula>
    </cfRule>
  </conditionalFormatting>
  <conditionalFormatting sqref="H218:I218">
    <cfRule type="expression" dxfId="683" priority="679" stopIfTrue="1">
      <formula>希望&lt;&gt;0</formula>
    </cfRule>
  </conditionalFormatting>
  <conditionalFormatting sqref="H219:I219">
    <cfRule type="expression" dxfId="682" priority="678" stopIfTrue="1">
      <formula>希望&lt;&gt;0</formula>
    </cfRule>
  </conditionalFormatting>
  <conditionalFormatting sqref="H220:I220">
    <cfRule type="expression" dxfId="681" priority="677" stopIfTrue="1">
      <formula>希望&lt;&gt;0</formula>
    </cfRule>
  </conditionalFormatting>
  <conditionalFormatting sqref="H221:I221">
    <cfRule type="expression" dxfId="680" priority="676" stopIfTrue="1">
      <formula>希望&lt;&gt;0</formula>
    </cfRule>
  </conditionalFormatting>
  <conditionalFormatting sqref="H222:I222">
    <cfRule type="expression" dxfId="679" priority="675" stopIfTrue="1">
      <formula>希望&lt;&gt;0</formula>
    </cfRule>
  </conditionalFormatting>
  <conditionalFormatting sqref="H223:I223">
    <cfRule type="expression" dxfId="678" priority="674" stopIfTrue="1">
      <formula>希望&lt;&gt;0</formula>
    </cfRule>
  </conditionalFormatting>
  <conditionalFormatting sqref="H224:I224">
    <cfRule type="expression" dxfId="677" priority="673" stopIfTrue="1">
      <formula>希望&lt;&gt;0</formula>
    </cfRule>
  </conditionalFormatting>
  <conditionalFormatting sqref="H225:I225">
    <cfRule type="expression" dxfId="676" priority="672" stopIfTrue="1">
      <formula>希望&lt;&gt;0</formula>
    </cfRule>
  </conditionalFormatting>
  <conditionalFormatting sqref="H226:I226">
    <cfRule type="expression" dxfId="675" priority="671" stopIfTrue="1">
      <formula>希望&lt;&gt;0</formula>
    </cfRule>
  </conditionalFormatting>
  <conditionalFormatting sqref="H227:I227">
    <cfRule type="expression" dxfId="674" priority="670" stopIfTrue="1">
      <formula>希望&lt;&gt;0</formula>
    </cfRule>
  </conditionalFormatting>
  <conditionalFormatting sqref="H228:I228">
    <cfRule type="expression" dxfId="673" priority="669" stopIfTrue="1">
      <formula>希望&lt;&gt;0</formula>
    </cfRule>
  </conditionalFormatting>
  <conditionalFormatting sqref="H229:I229">
    <cfRule type="expression" dxfId="672" priority="668" stopIfTrue="1">
      <formula>希望&lt;&gt;0</formula>
    </cfRule>
  </conditionalFormatting>
  <conditionalFormatting sqref="H230:I230">
    <cfRule type="expression" dxfId="671" priority="667" stopIfTrue="1">
      <formula>希望&lt;&gt;0</formula>
    </cfRule>
  </conditionalFormatting>
  <conditionalFormatting sqref="H231:I231">
    <cfRule type="expression" dxfId="670" priority="666" stopIfTrue="1">
      <formula>希望&lt;&gt;0</formula>
    </cfRule>
  </conditionalFormatting>
  <conditionalFormatting sqref="H232:I232">
    <cfRule type="expression" dxfId="669" priority="665" stopIfTrue="1">
      <formula>希望&lt;&gt;0</formula>
    </cfRule>
  </conditionalFormatting>
  <conditionalFormatting sqref="H233:I233">
    <cfRule type="expression" dxfId="668" priority="664" stopIfTrue="1">
      <formula>希望&lt;&gt;0</formula>
    </cfRule>
  </conditionalFormatting>
  <conditionalFormatting sqref="H234:I234">
    <cfRule type="expression" dxfId="667" priority="663" stopIfTrue="1">
      <formula>希望&lt;&gt;0</formula>
    </cfRule>
  </conditionalFormatting>
  <conditionalFormatting sqref="H235:I235">
    <cfRule type="expression" dxfId="666" priority="662" stopIfTrue="1">
      <formula>希望&lt;&gt;0</formula>
    </cfRule>
  </conditionalFormatting>
  <conditionalFormatting sqref="H236:I236">
    <cfRule type="expression" dxfId="665" priority="661" stopIfTrue="1">
      <formula>希望&lt;&gt;0</formula>
    </cfRule>
  </conditionalFormatting>
  <conditionalFormatting sqref="H237:I237">
    <cfRule type="expression" dxfId="664" priority="660" stopIfTrue="1">
      <formula>希望&lt;&gt;0</formula>
    </cfRule>
  </conditionalFormatting>
  <conditionalFormatting sqref="H238:I238">
    <cfRule type="expression" dxfId="663" priority="659" stopIfTrue="1">
      <formula>希望&lt;&gt;0</formula>
    </cfRule>
  </conditionalFormatting>
  <conditionalFormatting sqref="H239:I239">
    <cfRule type="expression" dxfId="662" priority="658" stopIfTrue="1">
      <formula>希望&lt;&gt;0</formula>
    </cfRule>
  </conditionalFormatting>
  <conditionalFormatting sqref="H240:I240">
    <cfRule type="expression" dxfId="661" priority="657" stopIfTrue="1">
      <formula>希望&lt;&gt;0</formula>
    </cfRule>
  </conditionalFormatting>
  <conditionalFormatting sqref="H241:I241">
    <cfRule type="expression" dxfId="660" priority="656" stopIfTrue="1">
      <formula>希望&lt;&gt;0</formula>
    </cfRule>
  </conditionalFormatting>
  <conditionalFormatting sqref="H242:I242">
    <cfRule type="expression" dxfId="659" priority="655" stopIfTrue="1">
      <formula>希望&lt;&gt;0</formula>
    </cfRule>
  </conditionalFormatting>
  <conditionalFormatting sqref="H243:I243">
    <cfRule type="expression" dxfId="658" priority="654" stopIfTrue="1">
      <formula>希望&lt;&gt;0</formula>
    </cfRule>
  </conditionalFormatting>
  <conditionalFormatting sqref="H244:I244">
    <cfRule type="expression" dxfId="657" priority="653" stopIfTrue="1">
      <formula>希望&lt;&gt;0</formula>
    </cfRule>
  </conditionalFormatting>
  <conditionalFormatting sqref="H245:I245">
    <cfRule type="expression" dxfId="656" priority="652" stopIfTrue="1">
      <formula>希望&lt;&gt;0</formula>
    </cfRule>
  </conditionalFormatting>
  <conditionalFormatting sqref="H246:I246">
    <cfRule type="expression" dxfId="655" priority="651" stopIfTrue="1">
      <formula>希望&lt;&gt;0</formula>
    </cfRule>
  </conditionalFormatting>
  <conditionalFormatting sqref="H247:I247">
    <cfRule type="expression" dxfId="654" priority="650" stopIfTrue="1">
      <formula>希望&lt;&gt;0</formula>
    </cfRule>
  </conditionalFormatting>
  <conditionalFormatting sqref="H248:I248">
    <cfRule type="expression" dxfId="653" priority="649" stopIfTrue="1">
      <formula>希望&lt;&gt;0</formula>
    </cfRule>
  </conditionalFormatting>
  <conditionalFormatting sqref="H249:I249">
    <cfRule type="expression" dxfId="652" priority="648" stopIfTrue="1">
      <formula>希望&lt;&gt;0</formula>
    </cfRule>
  </conditionalFormatting>
  <conditionalFormatting sqref="H250:I250">
    <cfRule type="expression" dxfId="651" priority="647" stopIfTrue="1">
      <formula>希望&lt;&gt;0</formula>
    </cfRule>
  </conditionalFormatting>
  <conditionalFormatting sqref="H251:I251">
    <cfRule type="expression" dxfId="650" priority="646" stopIfTrue="1">
      <formula>希望&lt;&gt;0</formula>
    </cfRule>
  </conditionalFormatting>
  <conditionalFormatting sqref="H252:I252">
    <cfRule type="expression" dxfId="649" priority="645" stopIfTrue="1">
      <formula>希望&lt;&gt;0</formula>
    </cfRule>
  </conditionalFormatting>
  <conditionalFormatting sqref="H253:I253">
    <cfRule type="expression" dxfId="648" priority="644" stopIfTrue="1">
      <formula>希望&lt;&gt;0</formula>
    </cfRule>
  </conditionalFormatting>
  <conditionalFormatting sqref="H254:I254">
    <cfRule type="expression" dxfId="647" priority="643" stopIfTrue="1">
      <formula>希望&lt;&gt;0</formula>
    </cfRule>
  </conditionalFormatting>
  <conditionalFormatting sqref="H255:I255">
    <cfRule type="expression" dxfId="646" priority="642" stopIfTrue="1">
      <formula>希望&lt;&gt;0</formula>
    </cfRule>
  </conditionalFormatting>
  <conditionalFormatting sqref="H256:I256">
    <cfRule type="expression" dxfId="645" priority="641" stopIfTrue="1">
      <formula>希望&lt;&gt;0</formula>
    </cfRule>
  </conditionalFormatting>
  <conditionalFormatting sqref="H257:I257">
    <cfRule type="expression" dxfId="644" priority="640" stopIfTrue="1">
      <formula>希望&lt;&gt;0</formula>
    </cfRule>
  </conditionalFormatting>
  <conditionalFormatting sqref="H258:I258">
    <cfRule type="expression" dxfId="643" priority="639" stopIfTrue="1">
      <formula>希望&lt;&gt;0</formula>
    </cfRule>
  </conditionalFormatting>
  <conditionalFormatting sqref="H259:I259">
    <cfRule type="expression" dxfId="642" priority="638" stopIfTrue="1">
      <formula>希望&lt;&gt;0</formula>
    </cfRule>
  </conditionalFormatting>
  <conditionalFormatting sqref="H260:I260">
    <cfRule type="expression" dxfId="641" priority="637" stopIfTrue="1">
      <formula>希望&lt;&gt;0</formula>
    </cfRule>
  </conditionalFormatting>
  <conditionalFormatting sqref="H261:I261">
    <cfRule type="expression" dxfId="640" priority="636" stopIfTrue="1">
      <formula>希望&lt;&gt;0</formula>
    </cfRule>
  </conditionalFormatting>
  <conditionalFormatting sqref="H262:I262">
    <cfRule type="expression" dxfId="639" priority="635" stopIfTrue="1">
      <formula>希望&lt;&gt;0</formula>
    </cfRule>
  </conditionalFormatting>
  <conditionalFormatting sqref="H263:I263">
    <cfRule type="expression" dxfId="638" priority="634" stopIfTrue="1">
      <formula>希望&lt;&gt;0</formula>
    </cfRule>
  </conditionalFormatting>
  <conditionalFormatting sqref="H264:I264">
    <cfRule type="expression" dxfId="637" priority="633" stopIfTrue="1">
      <formula>希望&lt;&gt;0</formula>
    </cfRule>
  </conditionalFormatting>
  <conditionalFormatting sqref="H265:I265">
    <cfRule type="expression" dxfId="636" priority="632" stopIfTrue="1">
      <formula>希望&lt;&gt;0</formula>
    </cfRule>
  </conditionalFormatting>
  <conditionalFormatting sqref="H266:I266">
    <cfRule type="expression" dxfId="635" priority="631" stopIfTrue="1">
      <formula>希望&lt;&gt;0</formula>
    </cfRule>
  </conditionalFormatting>
  <conditionalFormatting sqref="H267:I267">
    <cfRule type="expression" dxfId="634" priority="630" stopIfTrue="1">
      <formula>希望&lt;&gt;0</formula>
    </cfRule>
  </conditionalFormatting>
  <conditionalFormatting sqref="H268:I268">
    <cfRule type="expression" dxfId="633" priority="629" stopIfTrue="1">
      <formula>希望&lt;&gt;0</formula>
    </cfRule>
  </conditionalFormatting>
  <conditionalFormatting sqref="H269:I269">
    <cfRule type="expression" dxfId="632" priority="628" stopIfTrue="1">
      <formula>希望&lt;&gt;0</formula>
    </cfRule>
  </conditionalFormatting>
  <conditionalFormatting sqref="H270:I270">
    <cfRule type="expression" dxfId="631" priority="627" stopIfTrue="1">
      <formula>希望&lt;&gt;0</formula>
    </cfRule>
  </conditionalFormatting>
  <conditionalFormatting sqref="H271:I271">
    <cfRule type="expression" dxfId="630" priority="626" stopIfTrue="1">
      <formula>希望&lt;&gt;0</formula>
    </cfRule>
  </conditionalFormatting>
  <conditionalFormatting sqref="H272:I272">
    <cfRule type="expression" dxfId="629" priority="625" stopIfTrue="1">
      <formula>希望&lt;&gt;0</formula>
    </cfRule>
  </conditionalFormatting>
  <conditionalFormatting sqref="H273:I273">
    <cfRule type="expression" dxfId="628" priority="624" stopIfTrue="1">
      <formula>希望&lt;&gt;0</formula>
    </cfRule>
  </conditionalFormatting>
  <conditionalFormatting sqref="H274:I274">
    <cfRule type="expression" dxfId="627" priority="623" stopIfTrue="1">
      <formula>希望&lt;&gt;0</formula>
    </cfRule>
  </conditionalFormatting>
  <conditionalFormatting sqref="H275:I275">
    <cfRule type="expression" dxfId="626" priority="622" stopIfTrue="1">
      <formula>希望&lt;&gt;0</formula>
    </cfRule>
  </conditionalFormatting>
  <conditionalFormatting sqref="H276:I276">
    <cfRule type="expression" dxfId="625" priority="621" stopIfTrue="1">
      <formula>希望&lt;&gt;0</formula>
    </cfRule>
  </conditionalFormatting>
  <conditionalFormatting sqref="H277:I277">
    <cfRule type="expression" dxfId="624" priority="620" stopIfTrue="1">
      <formula>希望&lt;&gt;0</formula>
    </cfRule>
  </conditionalFormatting>
  <conditionalFormatting sqref="H278:I278">
    <cfRule type="expression" dxfId="623" priority="619" stopIfTrue="1">
      <formula>希望&lt;&gt;0</formula>
    </cfRule>
  </conditionalFormatting>
  <conditionalFormatting sqref="H279:I279">
    <cfRule type="expression" dxfId="622" priority="618" stopIfTrue="1">
      <formula>希望&lt;&gt;0</formula>
    </cfRule>
  </conditionalFormatting>
  <conditionalFormatting sqref="H280:I280">
    <cfRule type="expression" dxfId="621" priority="617" stopIfTrue="1">
      <formula>希望&lt;&gt;0</formula>
    </cfRule>
  </conditionalFormatting>
  <conditionalFormatting sqref="H281:I281">
    <cfRule type="expression" dxfId="620" priority="616" stopIfTrue="1">
      <formula>希望&lt;&gt;0</formula>
    </cfRule>
  </conditionalFormatting>
  <conditionalFormatting sqref="H282:I282">
    <cfRule type="expression" dxfId="619" priority="615" stopIfTrue="1">
      <formula>希望&lt;&gt;0</formula>
    </cfRule>
  </conditionalFormatting>
  <conditionalFormatting sqref="H283:I283">
    <cfRule type="expression" dxfId="618" priority="614" stopIfTrue="1">
      <formula>希望&lt;&gt;0</formula>
    </cfRule>
  </conditionalFormatting>
  <conditionalFormatting sqref="H284:I284">
    <cfRule type="expression" dxfId="617" priority="613" stopIfTrue="1">
      <formula>希望&lt;&gt;0</formula>
    </cfRule>
  </conditionalFormatting>
  <conditionalFormatting sqref="H285:I285">
    <cfRule type="expression" dxfId="616" priority="612" stopIfTrue="1">
      <formula>希望&lt;&gt;0</formula>
    </cfRule>
  </conditionalFormatting>
  <conditionalFormatting sqref="H286:I286">
    <cfRule type="expression" dxfId="615" priority="611" stopIfTrue="1">
      <formula>希望&lt;&gt;0</formula>
    </cfRule>
  </conditionalFormatting>
  <conditionalFormatting sqref="H287:I287">
    <cfRule type="expression" dxfId="614" priority="610" stopIfTrue="1">
      <formula>希望&lt;&gt;0</formula>
    </cfRule>
  </conditionalFormatting>
  <conditionalFormatting sqref="H288:I288">
    <cfRule type="expression" dxfId="613" priority="609" stopIfTrue="1">
      <formula>希望&lt;&gt;0</formula>
    </cfRule>
  </conditionalFormatting>
  <conditionalFormatting sqref="H289:I289">
    <cfRule type="expression" dxfId="612" priority="608" stopIfTrue="1">
      <formula>希望&lt;&gt;0</formula>
    </cfRule>
  </conditionalFormatting>
  <conditionalFormatting sqref="H290:I290">
    <cfRule type="expression" dxfId="611" priority="607" stopIfTrue="1">
      <formula>希望&lt;&gt;0</formula>
    </cfRule>
  </conditionalFormatting>
  <conditionalFormatting sqref="H291:I291">
    <cfRule type="expression" dxfId="610" priority="606" stopIfTrue="1">
      <formula>希望&lt;&gt;0</formula>
    </cfRule>
  </conditionalFormatting>
  <conditionalFormatting sqref="H292:I292">
    <cfRule type="expression" dxfId="609" priority="605" stopIfTrue="1">
      <formula>希望&lt;&gt;0</formula>
    </cfRule>
  </conditionalFormatting>
  <conditionalFormatting sqref="H293:I293">
    <cfRule type="expression" dxfId="608" priority="604" stopIfTrue="1">
      <formula>希望&lt;&gt;0</formula>
    </cfRule>
  </conditionalFormatting>
  <conditionalFormatting sqref="H294:I294">
    <cfRule type="expression" dxfId="607" priority="603" stopIfTrue="1">
      <formula>希望&lt;&gt;0</formula>
    </cfRule>
  </conditionalFormatting>
  <conditionalFormatting sqref="H295:I295">
    <cfRule type="expression" dxfId="606" priority="602" stopIfTrue="1">
      <formula>希望&lt;&gt;0</formula>
    </cfRule>
  </conditionalFormatting>
  <conditionalFormatting sqref="H296:I296">
    <cfRule type="expression" dxfId="605" priority="601" stopIfTrue="1">
      <formula>希望&lt;&gt;0</formula>
    </cfRule>
  </conditionalFormatting>
  <conditionalFormatting sqref="H297:I297">
    <cfRule type="expression" dxfId="604" priority="600" stopIfTrue="1">
      <formula>希望&lt;&gt;0</formula>
    </cfRule>
  </conditionalFormatting>
  <conditionalFormatting sqref="H298:I298">
    <cfRule type="expression" dxfId="603" priority="599" stopIfTrue="1">
      <formula>希望&lt;&gt;0</formula>
    </cfRule>
  </conditionalFormatting>
  <conditionalFormatting sqref="H299:I299">
    <cfRule type="expression" dxfId="602" priority="598" stopIfTrue="1">
      <formula>希望&lt;&gt;0</formula>
    </cfRule>
  </conditionalFormatting>
  <conditionalFormatting sqref="H300:I300">
    <cfRule type="expression" dxfId="601" priority="597" stopIfTrue="1">
      <formula>希望&lt;&gt;0</formula>
    </cfRule>
  </conditionalFormatting>
  <conditionalFormatting sqref="H301:I301">
    <cfRule type="expression" dxfId="600" priority="596" stopIfTrue="1">
      <formula>希望&lt;&gt;0</formula>
    </cfRule>
  </conditionalFormatting>
  <conditionalFormatting sqref="H302:I302">
    <cfRule type="expression" dxfId="599" priority="595" stopIfTrue="1">
      <formula>希望&lt;&gt;0</formula>
    </cfRule>
  </conditionalFormatting>
  <conditionalFormatting sqref="H303:I303">
    <cfRule type="expression" dxfId="598" priority="594" stopIfTrue="1">
      <formula>希望&lt;&gt;0</formula>
    </cfRule>
  </conditionalFormatting>
  <conditionalFormatting sqref="H304:I304">
    <cfRule type="expression" dxfId="597" priority="593" stopIfTrue="1">
      <formula>希望&lt;&gt;0</formula>
    </cfRule>
  </conditionalFormatting>
  <conditionalFormatting sqref="H305:I305">
    <cfRule type="expression" dxfId="596" priority="592" stopIfTrue="1">
      <formula>希望&lt;&gt;0</formula>
    </cfRule>
  </conditionalFormatting>
  <conditionalFormatting sqref="H306:I306">
    <cfRule type="expression" dxfId="595" priority="591" stopIfTrue="1">
      <formula>希望&lt;&gt;0</formula>
    </cfRule>
  </conditionalFormatting>
  <conditionalFormatting sqref="H307:I307">
    <cfRule type="expression" dxfId="594" priority="590" stopIfTrue="1">
      <formula>希望&lt;&gt;0</formula>
    </cfRule>
  </conditionalFormatting>
  <conditionalFormatting sqref="H308:I308">
    <cfRule type="expression" dxfId="593" priority="589" stopIfTrue="1">
      <formula>希望&lt;&gt;0</formula>
    </cfRule>
  </conditionalFormatting>
  <conditionalFormatting sqref="H309:I309">
    <cfRule type="expression" dxfId="592" priority="588" stopIfTrue="1">
      <formula>希望&lt;&gt;0</formula>
    </cfRule>
  </conditionalFormatting>
  <conditionalFormatting sqref="H310:I310">
    <cfRule type="expression" dxfId="591" priority="587" stopIfTrue="1">
      <formula>希望&lt;&gt;0</formula>
    </cfRule>
  </conditionalFormatting>
  <conditionalFormatting sqref="H311:I311">
    <cfRule type="expression" dxfId="590" priority="586" stopIfTrue="1">
      <formula>希望&lt;&gt;0</formula>
    </cfRule>
  </conditionalFormatting>
  <conditionalFormatting sqref="H312:I312">
    <cfRule type="expression" dxfId="589" priority="585" stopIfTrue="1">
      <formula>希望&lt;&gt;0</formula>
    </cfRule>
  </conditionalFormatting>
  <conditionalFormatting sqref="H313:I313">
    <cfRule type="expression" dxfId="588" priority="584" stopIfTrue="1">
      <formula>希望&lt;&gt;0</formula>
    </cfRule>
  </conditionalFormatting>
  <conditionalFormatting sqref="H314:I314">
    <cfRule type="expression" dxfId="587" priority="583" stopIfTrue="1">
      <formula>希望&lt;&gt;0</formula>
    </cfRule>
  </conditionalFormatting>
  <conditionalFormatting sqref="H315:I315">
    <cfRule type="expression" dxfId="586" priority="582" stopIfTrue="1">
      <formula>希望&lt;&gt;0</formula>
    </cfRule>
  </conditionalFormatting>
  <conditionalFormatting sqref="H316:I316">
    <cfRule type="expression" dxfId="585" priority="581" stopIfTrue="1">
      <formula>希望&lt;&gt;0</formula>
    </cfRule>
  </conditionalFormatting>
  <conditionalFormatting sqref="H317:I317">
    <cfRule type="expression" dxfId="584" priority="580" stopIfTrue="1">
      <formula>希望&lt;&gt;0</formula>
    </cfRule>
  </conditionalFormatting>
  <conditionalFormatting sqref="H318:I318">
    <cfRule type="expression" dxfId="583" priority="579" stopIfTrue="1">
      <formula>希望&lt;&gt;0</formula>
    </cfRule>
  </conditionalFormatting>
  <conditionalFormatting sqref="H319:I319">
    <cfRule type="expression" dxfId="582" priority="578" stopIfTrue="1">
      <formula>希望&lt;&gt;0</formula>
    </cfRule>
  </conditionalFormatting>
  <conditionalFormatting sqref="H320:I320">
    <cfRule type="expression" dxfId="581" priority="577" stopIfTrue="1">
      <formula>希望&lt;&gt;0</formula>
    </cfRule>
  </conditionalFormatting>
  <conditionalFormatting sqref="H321:I321">
    <cfRule type="expression" dxfId="580" priority="576" stopIfTrue="1">
      <formula>希望&lt;&gt;0</formula>
    </cfRule>
  </conditionalFormatting>
  <conditionalFormatting sqref="H322:I322">
    <cfRule type="expression" dxfId="579" priority="575" stopIfTrue="1">
      <formula>希望&lt;&gt;0</formula>
    </cfRule>
  </conditionalFormatting>
  <conditionalFormatting sqref="H323:I323">
    <cfRule type="expression" dxfId="578" priority="574" stopIfTrue="1">
      <formula>希望&lt;&gt;0</formula>
    </cfRule>
  </conditionalFormatting>
  <conditionalFormatting sqref="H324:I324">
    <cfRule type="expression" dxfId="577" priority="573" stopIfTrue="1">
      <formula>希望&lt;&gt;0</formula>
    </cfRule>
  </conditionalFormatting>
  <conditionalFormatting sqref="H325:I325">
    <cfRule type="expression" dxfId="576" priority="572" stopIfTrue="1">
      <formula>希望&lt;&gt;0</formula>
    </cfRule>
  </conditionalFormatting>
  <conditionalFormatting sqref="H326:I326">
    <cfRule type="expression" dxfId="575" priority="571" stopIfTrue="1">
      <formula>希望&lt;&gt;0</formula>
    </cfRule>
  </conditionalFormatting>
  <conditionalFormatting sqref="H327:I327">
    <cfRule type="expression" dxfId="574" priority="570" stopIfTrue="1">
      <formula>希望&lt;&gt;0</formula>
    </cfRule>
  </conditionalFormatting>
  <conditionalFormatting sqref="H328:I328">
    <cfRule type="expression" dxfId="573" priority="569" stopIfTrue="1">
      <formula>希望&lt;&gt;0</formula>
    </cfRule>
  </conditionalFormatting>
  <conditionalFormatting sqref="H329:I329">
    <cfRule type="expression" dxfId="572" priority="568" stopIfTrue="1">
      <formula>希望&lt;&gt;0</formula>
    </cfRule>
  </conditionalFormatting>
  <conditionalFormatting sqref="H330:I330">
    <cfRule type="expression" dxfId="571" priority="567" stopIfTrue="1">
      <formula>希望&lt;&gt;0</formula>
    </cfRule>
  </conditionalFormatting>
  <conditionalFormatting sqref="H331:I331">
    <cfRule type="expression" dxfId="570" priority="566" stopIfTrue="1">
      <formula>希望&lt;&gt;0</formula>
    </cfRule>
  </conditionalFormatting>
  <conditionalFormatting sqref="H332:I332">
    <cfRule type="expression" dxfId="569" priority="565" stopIfTrue="1">
      <formula>希望&lt;&gt;0</formula>
    </cfRule>
  </conditionalFormatting>
  <conditionalFormatting sqref="H333:I333">
    <cfRule type="expression" dxfId="568" priority="564" stopIfTrue="1">
      <formula>希望&lt;&gt;0</formula>
    </cfRule>
  </conditionalFormatting>
  <conditionalFormatting sqref="H334:I334">
    <cfRule type="expression" dxfId="567" priority="563" stopIfTrue="1">
      <formula>希望&lt;&gt;0</formula>
    </cfRule>
  </conditionalFormatting>
  <conditionalFormatting sqref="H335:I335">
    <cfRule type="expression" dxfId="566" priority="562" stopIfTrue="1">
      <formula>希望&lt;&gt;0</formula>
    </cfRule>
  </conditionalFormatting>
  <conditionalFormatting sqref="H336:I336">
    <cfRule type="expression" dxfId="565" priority="561" stopIfTrue="1">
      <formula>希望&lt;&gt;0</formula>
    </cfRule>
  </conditionalFormatting>
  <conditionalFormatting sqref="H337:I337">
    <cfRule type="expression" dxfId="564" priority="560" stopIfTrue="1">
      <formula>希望&lt;&gt;0</formula>
    </cfRule>
  </conditionalFormatting>
  <conditionalFormatting sqref="H338:I338">
    <cfRule type="expression" dxfId="563" priority="559" stopIfTrue="1">
      <formula>希望&lt;&gt;0</formula>
    </cfRule>
  </conditionalFormatting>
  <conditionalFormatting sqref="H339:I339">
    <cfRule type="expression" dxfId="562" priority="558" stopIfTrue="1">
      <formula>希望&lt;&gt;0</formula>
    </cfRule>
  </conditionalFormatting>
  <conditionalFormatting sqref="H340:I340">
    <cfRule type="expression" dxfId="561" priority="557" stopIfTrue="1">
      <formula>希望&lt;&gt;0</formula>
    </cfRule>
  </conditionalFormatting>
  <conditionalFormatting sqref="H341:I341">
    <cfRule type="expression" dxfId="560" priority="556" stopIfTrue="1">
      <formula>希望&lt;&gt;0</formula>
    </cfRule>
  </conditionalFormatting>
  <conditionalFormatting sqref="H342:I342">
    <cfRule type="expression" dxfId="559" priority="555" stopIfTrue="1">
      <formula>希望&lt;&gt;0</formula>
    </cfRule>
  </conditionalFormatting>
  <conditionalFormatting sqref="H343:I343">
    <cfRule type="expression" dxfId="558" priority="554" stopIfTrue="1">
      <formula>希望&lt;&gt;0</formula>
    </cfRule>
  </conditionalFormatting>
  <conditionalFormatting sqref="H344:I344">
    <cfRule type="expression" dxfId="557" priority="553" stopIfTrue="1">
      <formula>希望&lt;&gt;0</formula>
    </cfRule>
  </conditionalFormatting>
  <conditionalFormatting sqref="H345:I345">
    <cfRule type="expression" dxfId="556" priority="552" stopIfTrue="1">
      <formula>希望&lt;&gt;0</formula>
    </cfRule>
  </conditionalFormatting>
  <conditionalFormatting sqref="H346:I346">
    <cfRule type="expression" dxfId="555" priority="551" stopIfTrue="1">
      <formula>希望&lt;&gt;0</formula>
    </cfRule>
  </conditionalFormatting>
  <conditionalFormatting sqref="H347:I347">
    <cfRule type="expression" dxfId="554" priority="550" stopIfTrue="1">
      <formula>希望&lt;&gt;0</formula>
    </cfRule>
  </conditionalFormatting>
  <conditionalFormatting sqref="H348:I348">
    <cfRule type="expression" dxfId="553" priority="549" stopIfTrue="1">
      <formula>希望&lt;&gt;0</formula>
    </cfRule>
  </conditionalFormatting>
  <conditionalFormatting sqref="H349:I349">
    <cfRule type="expression" dxfId="552" priority="548" stopIfTrue="1">
      <formula>希望&lt;&gt;0</formula>
    </cfRule>
  </conditionalFormatting>
  <conditionalFormatting sqref="H350:I350">
    <cfRule type="expression" dxfId="551" priority="547" stopIfTrue="1">
      <formula>希望&lt;&gt;0</formula>
    </cfRule>
  </conditionalFormatting>
  <conditionalFormatting sqref="H351:I351">
    <cfRule type="expression" dxfId="550" priority="546" stopIfTrue="1">
      <formula>希望&lt;&gt;0</formula>
    </cfRule>
  </conditionalFormatting>
  <conditionalFormatting sqref="H352:I352">
    <cfRule type="expression" dxfId="549" priority="545" stopIfTrue="1">
      <formula>希望&lt;&gt;0</formula>
    </cfRule>
  </conditionalFormatting>
  <conditionalFormatting sqref="H353:I353">
    <cfRule type="expression" dxfId="548" priority="544" stopIfTrue="1">
      <formula>希望&lt;&gt;0</formula>
    </cfRule>
  </conditionalFormatting>
  <conditionalFormatting sqref="H354:I354">
    <cfRule type="expression" dxfId="547" priority="543" stopIfTrue="1">
      <formula>希望&lt;&gt;0</formula>
    </cfRule>
  </conditionalFormatting>
  <conditionalFormatting sqref="H355:I355">
    <cfRule type="expression" dxfId="546" priority="542" stopIfTrue="1">
      <formula>希望&lt;&gt;0</formula>
    </cfRule>
  </conditionalFormatting>
  <conditionalFormatting sqref="H356:I356">
    <cfRule type="expression" dxfId="545" priority="541" stopIfTrue="1">
      <formula>希望&lt;&gt;0</formula>
    </cfRule>
  </conditionalFormatting>
  <conditionalFormatting sqref="H357:I357">
    <cfRule type="expression" dxfId="544" priority="540" stopIfTrue="1">
      <formula>希望&lt;&gt;0</formula>
    </cfRule>
  </conditionalFormatting>
  <conditionalFormatting sqref="H358:I358">
    <cfRule type="expression" dxfId="543" priority="539" stopIfTrue="1">
      <formula>希望&lt;&gt;0</formula>
    </cfRule>
  </conditionalFormatting>
  <conditionalFormatting sqref="H359:I359">
    <cfRule type="expression" dxfId="542" priority="538" stopIfTrue="1">
      <formula>希望&lt;&gt;0</formula>
    </cfRule>
  </conditionalFormatting>
  <conditionalFormatting sqref="H360:I360">
    <cfRule type="expression" dxfId="541" priority="537" stopIfTrue="1">
      <formula>希望&lt;&gt;0</formula>
    </cfRule>
  </conditionalFormatting>
  <conditionalFormatting sqref="H361:I361">
    <cfRule type="expression" dxfId="540" priority="536" stopIfTrue="1">
      <formula>希望&lt;&gt;0</formula>
    </cfRule>
  </conditionalFormatting>
  <conditionalFormatting sqref="H362:I362">
    <cfRule type="expression" dxfId="539" priority="535" stopIfTrue="1">
      <formula>希望&lt;&gt;0</formula>
    </cfRule>
  </conditionalFormatting>
  <conditionalFormatting sqref="H363:I363">
    <cfRule type="expression" dxfId="538" priority="534" stopIfTrue="1">
      <formula>希望&lt;&gt;0</formula>
    </cfRule>
  </conditionalFormatting>
  <conditionalFormatting sqref="H364:I364">
    <cfRule type="expression" dxfId="537" priority="533" stopIfTrue="1">
      <formula>希望&lt;&gt;0</formula>
    </cfRule>
  </conditionalFormatting>
  <conditionalFormatting sqref="H365:I365">
    <cfRule type="expression" dxfId="536" priority="532" stopIfTrue="1">
      <formula>希望&lt;&gt;0</formula>
    </cfRule>
  </conditionalFormatting>
  <conditionalFormatting sqref="H366:I366">
    <cfRule type="expression" dxfId="535" priority="531" stopIfTrue="1">
      <formula>希望&lt;&gt;0</formula>
    </cfRule>
  </conditionalFormatting>
  <conditionalFormatting sqref="H367:I367">
    <cfRule type="expression" dxfId="534" priority="530" stopIfTrue="1">
      <formula>希望&lt;&gt;0</formula>
    </cfRule>
  </conditionalFormatting>
  <conditionalFormatting sqref="H368:I368">
    <cfRule type="expression" dxfId="533" priority="529" stopIfTrue="1">
      <formula>希望&lt;&gt;0</formula>
    </cfRule>
  </conditionalFormatting>
  <conditionalFormatting sqref="H369:I369">
    <cfRule type="expression" dxfId="532" priority="528" stopIfTrue="1">
      <formula>希望&lt;&gt;0</formula>
    </cfRule>
  </conditionalFormatting>
  <conditionalFormatting sqref="H370:I370">
    <cfRule type="expression" dxfId="531" priority="527" stopIfTrue="1">
      <formula>希望&lt;&gt;0</formula>
    </cfRule>
  </conditionalFormatting>
  <conditionalFormatting sqref="H371:I371">
    <cfRule type="expression" dxfId="530" priority="526" stopIfTrue="1">
      <formula>希望&lt;&gt;0</formula>
    </cfRule>
  </conditionalFormatting>
  <conditionalFormatting sqref="H372:I372">
    <cfRule type="expression" dxfId="529" priority="525" stopIfTrue="1">
      <formula>希望&lt;&gt;0</formula>
    </cfRule>
  </conditionalFormatting>
  <conditionalFormatting sqref="H373:I373">
    <cfRule type="expression" dxfId="528" priority="524" stopIfTrue="1">
      <formula>希望&lt;&gt;0</formula>
    </cfRule>
  </conditionalFormatting>
  <conditionalFormatting sqref="H374:I374">
    <cfRule type="expression" dxfId="527" priority="523" stopIfTrue="1">
      <formula>希望&lt;&gt;0</formula>
    </cfRule>
  </conditionalFormatting>
  <conditionalFormatting sqref="H375:I375">
    <cfRule type="expression" dxfId="526" priority="522" stopIfTrue="1">
      <formula>希望&lt;&gt;0</formula>
    </cfRule>
  </conditionalFormatting>
  <conditionalFormatting sqref="H376:I376">
    <cfRule type="expression" dxfId="525" priority="521" stopIfTrue="1">
      <formula>希望&lt;&gt;0</formula>
    </cfRule>
  </conditionalFormatting>
  <conditionalFormatting sqref="H377:I377">
    <cfRule type="expression" dxfId="524" priority="520" stopIfTrue="1">
      <formula>希望&lt;&gt;0</formula>
    </cfRule>
  </conditionalFormatting>
  <conditionalFormatting sqref="H378:I378">
    <cfRule type="expression" dxfId="523" priority="519" stopIfTrue="1">
      <formula>希望&lt;&gt;0</formula>
    </cfRule>
  </conditionalFormatting>
  <conditionalFormatting sqref="H379:I379">
    <cfRule type="expression" dxfId="522" priority="518" stopIfTrue="1">
      <formula>希望&lt;&gt;0</formula>
    </cfRule>
  </conditionalFormatting>
  <conditionalFormatting sqref="H380:I380">
    <cfRule type="expression" dxfId="521" priority="517" stopIfTrue="1">
      <formula>希望&lt;&gt;0</formula>
    </cfRule>
  </conditionalFormatting>
  <conditionalFormatting sqref="H381:I381">
    <cfRule type="expression" dxfId="520" priority="516" stopIfTrue="1">
      <formula>希望&lt;&gt;0</formula>
    </cfRule>
  </conditionalFormatting>
  <conditionalFormatting sqref="H382:I382">
    <cfRule type="expression" dxfId="519" priority="515" stopIfTrue="1">
      <formula>希望&lt;&gt;0</formula>
    </cfRule>
  </conditionalFormatting>
  <conditionalFormatting sqref="H383:I383">
    <cfRule type="expression" dxfId="518" priority="514" stopIfTrue="1">
      <formula>希望&lt;&gt;0</formula>
    </cfRule>
  </conditionalFormatting>
  <conditionalFormatting sqref="H384:I384">
    <cfRule type="expression" dxfId="517" priority="513" stopIfTrue="1">
      <formula>希望&lt;&gt;0</formula>
    </cfRule>
  </conditionalFormatting>
  <conditionalFormatting sqref="H385:I385">
    <cfRule type="expression" dxfId="516" priority="512" stopIfTrue="1">
      <formula>希望&lt;&gt;0</formula>
    </cfRule>
  </conditionalFormatting>
  <conditionalFormatting sqref="H386:I386">
    <cfRule type="expression" dxfId="515" priority="511" stopIfTrue="1">
      <formula>希望&lt;&gt;0</formula>
    </cfRule>
  </conditionalFormatting>
  <conditionalFormatting sqref="H387:I387">
    <cfRule type="expression" dxfId="514" priority="510" stopIfTrue="1">
      <formula>希望&lt;&gt;0</formula>
    </cfRule>
  </conditionalFormatting>
  <conditionalFormatting sqref="H388:I388">
    <cfRule type="expression" dxfId="513" priority="509" stopIfTrue="1">
      <formula>希望&lt;&gt;0</formula>
    </cfRule>
  </conditionalFormatting>
  <conditionalFormatting sqref="H389:I389">
    <cfRule type="expression" dxfId="512" priority="508" stopIfTrue="1">
      <formula>希望&lt;&gt;0</formula>
    </cfRule>
  </conditionalFormatting>
  <conditionalFormatting sqref="H390:I390">
    <cfRule type="expression" dxfId="511" priority="507" stopIfTrue="1">
      <formula>希望&lt;&gt;0</formula>
    </cfRule>
  </conditionalFormatting>
  <conditionalFormatting sqref="H391:I391">
    <cfRule type="expression" dxfId="510" priority="506" stopIfTrue="1">
      <formula>希望&lt;&gt;0</formula>
    </cfRule>
  </conditionalFormatting>
  <conditionalFormatting sqref="H392:I392">
    <cfRule type="expression" dxfId="509" priority="505" stopIfTrue="1">
      <formula>希望&lt;&gt;0</formula>
    </cfRule>
  </conditionalFormatting>
  <conditionalFormatting sqref="H393:I393">
    <cfRule type="expression" dxfId="508" priority="504" stopIfTrue="1">
      <formula>希望&lt;&gt;0</formula>
    </cfRule>
  </conditionalFormatting>
  <conditionalFormatting sqref="H394:I394">
    <cfRule type="expression" dxfId="507" priority="503" stopIfTrue="1">
      <formula>希望&lt;&gt;0</formula>
    </cfRule>
  </conditionalFormatting>
  <conditionalFormatting sqref="H395:I395">
    <cfRule type="expression" dxfId="506" priority="502" stopIfTrue="1">
      <formula>希望&lt;&gt;0</formula>
    </cfRule>
  </conditionalFormatting>
  <conditionalFormatting sqref="H396:I396">
    <cfRule type="expression" dxfId="505" priority="501" stopIfTrue="1">
      <formula>希望&lt;&gt;0</formula>
    </cfRule>
  </conditionalFormatting>
  <conditionalFormatting sqref="H397:I397">
    <cfRule type="expression" dxfId="504" priority="500" stopIfTrue="1">
      <formula>希望&lt;&gt;0</formula>
    </cfRule>
  </conditionalFormatting>
  <conditionalFormatting sqref="H398:I398">
    <cfRule type="expression" dxfId="503" priority="499" stopIfTrue="1">
      <formula>希望&lt;&gt;0</formula>
    </cfRule>
  </conditionalFormatting>
  <conditionalFormatting sqref="H399:I399">
    <cfRule type="expression" dxfId="502" priority="498" stopIfTrue="1">
      <formula>希望&lt;&gt;0</formula>
    </cfRule>
  </conditionalFormatting>
  <conditionalFormatting sqref="H400:I400">
    <cfRule type="expression" dxfId="501" priority="497" stopIfTrue="1">
      <formula>希望&lt;&gt;0</formula>
    </cfRule>
  </conditionalFormatting>
  <conditionalFormatting sqref="H401:I401">
    <cfRule type="expression" dxfId="500" priority="496" stopIfTrue="1">
      <formula>希望&lt;&gt;0</formula>
    </cfRule>
  </conditionalFormatting>
  <conditionalFormatting sqref="H402:I402">
    <cfRule type="expression" dxfId="499" priority="495" stopIfTrue="1">
      <formula>希望&lt;&gt;0</formula>
    </cfRule>
  </conditionalFormatting>
  <conditionalFormatting sqref="H403:I403">
    <cfRule type="expression" dxfId="498" priority="494" stopIfTrue="1">
      <formula>希望&lt;&gt;0</formula>
    </cfRule>
  </conditionalFormatting>
  <conditionalFormatting sqref="H404:I404">
    <cfRule type="expression" dxfId="497" priority="493" stopIfTrue="1">
      <formula>希望&lt;&gt;0</formula>
    </cfRule>
  </conditionalFormatting>
  <conditionalFormatting sqref="H405:I405">
    <cfRule type="expression" dxfId="496" priority="492" stopIfTrue="1">
      <formula>希望&lt;&gt;0</formula>
    </cfRule>
  </conditionalFormatting>
  <conditionalFormatting sqref="H406:I406">
    <cfRule type="expression" dxfId="495" priority="491" stopIfTrue="1">
      <formula>希望&lt;&gt;0</formula>
    </cfRule>
  </conditionalFormatting>
  <conditionalFormatting sqref="H407:I407">
    <cfRule type="expression" dxfId="494" priority="490" stopIfTrue="1">
      <formula>希望&lt;&gt;0</formula>
    </cfRule>
  </conditionalFormatting>
  <conditionalFormatting sqref="H408:I408">
    <cfRule type="expression" dxfId="493" priority="489" stopIfTrue="1">
      <formula>希望&lt;&gt;0</formula>
    </cfRule>
  </conditionalFormatting>
  <conditionalFormatting sqref="H409:I409">
    <cfRule type="expression" dxfId="492" priority="488" stopIfTrue="1">
      <formula>希望&lt;&gt;0</formula>
    </cfRule>
  </conditionalFormatting>
  <conditionalFormatting sqref="H410:I410">
    <cfRule type="expression" dxfId="491" priority="487" stopIfTrue="1">
      <formula>希望&lt;&gt;0</formula>
    </cfRule>
  </conditionalFormatting>
  <conditionalFormatting sqref="H411:I411">
    <cfRule type="expression" dxfId="490" priority="486" stopIfTrue="1">
      <formula>希望&lt;&gt;0</formula>
    </cfRule>
  </conditionalFormatting>
  <conditionalFormatting sqref="H412:I412">
    <cfRule type="expression" dxfId="489" priority="485" stopIfTrue="1">
      <formula>希望&lt;&gt;0</formula>
    </cfRule>
  </conditionalFormatting>
  <conditionalFormatting sqref="H413:I413">
    <cfRule type="expression" dxfId="488" priority="484" stopIfTrue="1">
      <formula>希望&lt;&gt;0</formula>
    </cfRule>
  </conditionalFormatting>
  <conditionalFormatting sqref="H414:I414">
    <cfRule type="expression" dxfId="487" priority="483" stopIfTrue="1">
      <formula>希望&lt;&gt;0</formula>
    </cfRule>
  </conditionalFormatting>
  <conditionalFormatting sqref="H415:I415">
    <cfRule type="expression" dxfId="486" priority="482" stopIfTrue="1">
      <formula>希望&lt;&gt;0</formula>
    </cfRule>
  </conditionalFormatting>
  <conditionalFormatting sqref="H416:I416">
    <cfRule type="expression" dxfId="485" priority="481" stopIfTrue="1">
      <formula>希望&lt;&gt;0</formula>
    </cfRule>
  </conditionalFormatting>
  <conditionalFormatting sqref="H417:I417">
    <cfRule type="expression" dxfId="484" priority="480" stopIfTrue="1">
      <formula>希望&lt;&gt;0</formula>
    </cfRule>
  </conditionalFormatting>
  <conditionalFormatting sqref="H418:I418">
    <cfRule type="expression" dxfId="483" priority="479" stopIfTrue="1">
      <formula>希望&lt;&gt;0</formula>
    </cfRule>
  </conditionalFormatting>
  <conditionalFormatting sqref="H419:I419">
    <cfRule type="expression" dxfId="482" priority="478" stopIfTrue="1">
      <formula>希望&lt;&gt;0</formula>
    </cfRule>
  </conditionalFormatting>
  <conditionalFormatting sqref="H420:I420">
    <cfRule type="expression" dxfId="481" priority="477" stopIfTrue="1">
      <formula>希望&lt;&gt;0</formula>
    </cfRule>
  </conditionalFormatting>
  <conditionalFormatting sqref="H421:I421">
    <cfRule type="expression" dxfId="480" priority="476" stopIfTrue="1">
      <formula>希望&lt;&gt;0</formula>
    </cfRule>
  </conditionalFormatting>
  <conditionalFormatting sqref="H422:I422">
    <cfRule type="expression" dxfId="479" priority="475" stopIfTrue="1">
      <formula>希望&lt;&gt;0</formula>
    </cfRule>
  </conditionalFormatting>
  <conditionalFormatting sqref="H423:I423">
    <cfRule type="expression" dxfId="478" priority="474" stopIfTrue="1">
      <formula>希望&lt;&gt;0</formula>
    </cfRule>
  </conditionalFormatting>
  <conditionalFormatting sqref="H424:I424">
    <cfRule type="expression" dxfId="477" priority="473" stopIfTrue="1">
      <formula>希望&lt;&gt;0</formula>
    </cfRule>
  </conditionalFormatting>
  <conditionalFormatting sqref="H425:I425">
    <cfRule type="expression" dxfId="476" priority="472" stopIfTrue="1">
      <formula>希望&lt;&gt;0</formula>
    </cfRule>
  </conditionalFormatting>
  <conditionalFormatting sqref="Q425:Y425">
    <cfRule type="expression" dxfId="475" priority="471" stopIfTrue="1">
      <formula>AND(H425="○",TRIM($Q425)="")</formula>
    </cfRule>
  </conditionalFormatting>
  <conditionalFormatting sqref="H431:I431">
    <cfRule type="expression" dxfId="474" priority="470" stopIfTrue="1">
      <formula>希望&lt;&gt;0</formula>
    </cfRule>
  </conditionalFormatting>
  <conditionalFormatting sqref="H432:I432">
    <cfRule type="expression" dxfId="473" priority="469" stopIfTrue="1">
      <formula>希望&lt;&gt;0</formula>
    </cfRule>
  </conditionalFormatting>
  <conditionalFormatting sqref="H433:I433">
    <cfRule type="expression" dxfId="472" priority="468" stopIfTrue="1">
      <formula>希望&lt;&gt;0</formula>
    </cfRule>
  </conditionalFormatting>
  <conditionalFormatting sqref="H434:I434">
    <cfRule type="expression" dxfId="471" priority="467" stopIfTrue="1">
      <formula>希望&lt;&gt;0</formula>
    </cfRule>
  </conditionalFormatting>
  <conditionalFormatting sqref="H435:I435">
    <cfRule type="expression" dxfId="470" priority="466" stopIfTrue="1">
      <formula>希望&lt;&gt;0</formula>
    </cfRule>
  </conditionalFormatting>
  <conditionalFormatting sqref="H436:I436">
    <cfRule type="expression" dxfId="469" priority="465" stopIfTrue="1">
      <formula>希望&lt;&gt;0</formula>
    </cfRule>
  </conditionalFormatting>
  <conditionalFormatting sqref="H437:I437">
    <cfRule type="expression" dxfId="468" priority="464" stopIfTrue="1">
      <formula>希望&lt;&gt;0</formula>
    </cfRule>
  </conditionalFormatting>
  <conditionalFormatting sqref="H438:I438">
    <cfRule type="expression" dxfId="467" priority="463" stopIfTrue="1">
      <formula>希望&lt;&gt;0</formula>
    </cfRule>
  </conditionalFormatting>
  <conditionalFormatting sqref="H439:I439">
    <cfRule type="expression" dxfId="466" priority="462" stopIfTrue="1">
      <formula>希望&lt;&gt;0</formula>
    </cfRule>
  </conditionalFormatting>
  <conditionalFormatting sqref="H440:I440">
    <cfRule type="expression" dxfId="465" priority="461" stopIfTrue="1">
      <formula>希望&lt;&gt;0</formula>
    </cfRule>
  </conditionalFormatting>
  <conditionalFormatting sqref="H441:I441">
    <cfRule type="expression" dxfId="464" priority="460" stopIfTrue="1">
      <formula>希望&lt;&gt;0</formula>
    </cfRule>
  </conditionalFormatting>
  <conditionalFormatting sqref="H442:I442">
    <cfRule type="expression" dxfId="463" priority="459" stopIfTrue="1">
      <formula>希望&lt;&gt;0</formula>
    </cfRule>
  </conditionalFormatting>
  <conditionalFormatting sqref="H443:I443">
    <cfRule type="expression" dxfId="462" priority="458" stopIfTrue="1">
      <formula>希望&lt;&gt;0</formula>
    </cfRule>
  </conditionalFormatting>
  <conditionalFormatting sqref="H444:I444">
    <cfRule type="expression" dxfId="461" priority="457" stopIfTrue="1">
      <formula>希望&lt;&gt;0</formula>
    </cfRule>
  </conditionalFormatting>
  <conditionalFormatting sqref="H445:I445">
    <cfRule type="expression" dxfId="460" priority="456" stopIfTrue="1">
      <formula>希望&lt;&gt;0</formula>
    </cfRule>
  </conditionalFormatting>
  <conditionalFormatting sqref="H446:I446">
    <cfRule type="expression" dxfId="459" priority="455" stopIfTrue="1">
      <formula>希望&lt;&gt;0</formula>
    </cfRule>
  </conditionalFormatting>
  <conditionalFormatting sqref="H447:I447">
    <cfRule type="expression" dxfId="458" priority="454" stopIfTrue="1">
      <formula>希望&lt;&gt;0</formula>
    </cfRule>
  </conditionalFormatting>
  <conditionalFormatting sqref="H448:I448">
    <cfRule type="expression" dxfId="457" priority="453" stopIfTrue="1">
      <formula>希望&lt;&gt;0</formula>
    </cfRule>
  </conditionalFormatting>
  <conditionalFormatting sqref="H449:I449">
    <cfRule type="expression" dxfId="456" priority="452" stopIfTrue="1">
      <formula>希望&lt;&gt;0</formula>
    </cfRule>
  </conditionalFormatting>
  <conditionalFormatting sqref="H450:I450">
    <cfRule type="expression" dxfId="455" priority="451" stopIfTrue="1">
      <formula>希望&lt;&gt;0</formula>
    </cfRule>
  </conditionalFormatting>
  <conditionalFormatting sqref="H451:I451">
    <cfRule type="expression" dxfId="454" priority="450" stopIfTrue="1">
      <formula>希望&lt;&gt;0</formula>
    </cfRule>
  </conditionalFormatting>
  <conditionalFormatting sqref="H452:I452">
    <cfRule type="expression" dxfId="453" priority="449" stopIfTrue="1">
      <formula>希望&lt;&gt;0</formula>
    </cfRule>
  </conditionalFormatting>
  <conditionalFormatting sqref="H453:I453">
    <cfRule type="expression" dxfId="452" priority="448" stopIfTrue="1">
      <formula>希望&lt;&gt;0</formula>
    </cfRule>
  </conditionalFormatting>
  <conditionalFormatting sqref="H454:I454">
    <cfRule type="expression" dxfId="451" priority="447" stopIfTrue="1">
      <formula>希望&lt;&gt;0</formula>
    </cfRule>
  </conditionalFormatting>
  <conditionalFormatting sqref="H455:I455">
    <cfRule type="expression" dxfId="450" priority="446" stopIfTrue="1">
      <formula>希望&lt;&gt;0</formula>
    </cfRule>
  </conditionalFormatting>
  <conditionalFormatting sqref="H456:I456">
    <cfRule type="expression" dxfId="449" priority="445" stopIfTrue="1">
      <formula>希望&lt;&gt;0</formula>
    </cfRule>
  </conditionalFormatting>
  <conditionalFormatting sqref="H457:I457">
    <cfRule type="expression" dxfId="448" priority="444" stopIfTrue="1">
      <formula>希望&lt;&gt;0</formula>
    </cfRule>
  </conditionalFormatting>
  <conditionalFormatting sqref="H458:I458">
    <cfRule type="expression" dxfId="447" priority="443" stopIfTrue="1">
      <formula>希望&lt;&gt;0</formula>
    </cfRule>
  </conditionalFormatting>
  <conditionalFormatting sqref="H459:I459">
    <cfRule type="expression" dxfId="446" priority="442" stopIfTrue="1">
      <formula>希望&lt;&gt;0</formula>
    </cfRule>
  </conditionalFormatting>
  <conditionalFormatting sqref="H460:I460">
    <cfRule type="expression" dxfId="445" priority="441" stopIfTrue="1">
      <formula>希望&lt;&gt;0</formula>
    </cfRule>
  </conditionalFormatting>
  <conditionalFormatting sqref="H461:I461">
    <cfRule type="expression" dxfId="444" priority="440" stopIfTrue="1">
      <formula>希望&lt;&gt;0</formula>
    </cfRule>
  </conditionalFormatting>
  <conditionalFormatting sqref="H462:I462">
    <cfRule type="expression" dxfId="443" priority="439" stopIfTrue="1">
      <formula>希望&lt;&gt;0</formula>
    </cfRule>
  </conditionalFormatting>
  <conditionalFormatting sqref="H463:I463">
    <cfRule type="expression" dxfId="442" priority="438" stopIfTrue="1">
      <formula>希望&lt;&gt;0</formula>
    </cfRule>
  </conditionalFormatting>
  <conditionalFormatting sqref="H464:I464">
    <cfRule type="expression" dxfId="441" priority="437" stopIfTrue="1">
      <formula>希望&lt;&gt;0</formula>
    </cfRule>
  </conditionalFormatting>
  <conditionalFormatting sqref="H465:I465">
    <cfRule type="expression" dxfId="440" priority="436" stopIfTrue="1">
      <formula>希望&lt;&gt;0</formula>
    </cfRule>
  </conditionalFormatting>
  <conditionalFormatting sqref="H466:I466">
    <cfRule type="expression" dxfId="439" priority="435" stopIfTrue="1">
      <formula>希望&lt;&gt;0</formula>
    </cfRule>
  </conditionalFormatting>
  <conditionalFormatting sqref="H467:I467">
    <cfRule type="expression" dxfId="438" priority="434" stopIfTrue="1">
      <formula>希望&lt;&gt;0</formula>
    </cfRule>
  </conditionalFormatting>
  <conditionalFormatting sqref="H468:I468">
    <cfRule type="expression" dxfId="437" priority="433" stopIfTrue="1">
      <formula>希望&lt;&gt;0</formula>
    </cfRule>
  </conditionalFormatting>
  <conditionalFormatting sqref="H469:I469">
    <cfRule type="expression" dxfId="436" priority="432" stopIfTrue="1">
      <formula>希望&lt;&gt;0</formula>
    </cfRule>
  </conditionalFormatting>
  <conditionalFormatting sqref="H470:I470">
    <cfRule type="expression" dxfId="435" priority="431" stopIfTrue="1">
      <formula>希望&lt;&gt;0</formula>
    </cfRule>
  </conditionalFormatting>
  <conditionalFormatting sqref="H471:I471">
    <cfRule type="expression" dxfId="434" priority="430" stopIfTrue="1">
      <formula>希望&lt;&gt;0</formula>
    </cfRule>
  </conditionalFormatting>
  <conditionalFormatting sqref="H472:I472">
    <cfRule type="expression" dxfId="433" priority="429" stopIfTrue="1">
      <formula>希望&lt;&gt;0</formula>
    </cfRule>
  </conditionalFormatting>
  <conditionalFormatting sqref="H473:I473">
    <cfRule type="expression" dxfId="432" priority="428" stopIfTrue="1">
      <formula>希望&lt;&gt;0</formula>
    </cfRule>
  </conditionalFormatting>
  <conditionalFormatting sqref="H474:I474">
    <cfRule type="expression" dxfId="431" priority="427" stopIfTrue="1">
      <formula>希望&lt;&gt;0</formula>
    </cfRule>
  </conditionalFormatting>
  <conditionalFormatting sqref="H475:I475">
    <cfRule type="expression" dxfId="430" priority="426" stopIfTrue="1">
      <formula>希望&lt;&gt;0</formula>
    </cfRule>
  </conditionalFormatting>
  <conditionalFormatting sqref="H476:I476">
    <cfRule type="expression" dxfId="429" priority="425" stopIfTrue="1">
      <formula>希望&lt;&gt;0</formula>
    </cfRule>
  </conditionalFormatting>
  <conditionalFormatting sqref="H477:I477">
    <cfRule type="expression" dxfId="428" priority="424" stopIfTrue="1">
      <formula>希望&lt;&gt;0</formula>
    </cfRule>
  </conditionalFormatting>
  <conditionalFormatting sqref="H478:I478">
    <cfRule type="expression" dxfId="427" priority="423" stopIfTrue="1">
      <formula>希望&lt;&gt;0</formula>
    </cfRule>
  </conditionalFormatting>
  <conditionalFormatting sqref="H479:I479">
    <cfRule type="expression" dxfId="426" priority="422" stopIfTrue="1">
      <formula>希望&lt;&gt;0</formula>
    </cfRule>
  </conditionalFormatting>
  <conditionalFormatting sqref="H480:I480">
    <cfRule type="expression" dxfId="425" priority="421" stopIfTrue="1">
      <formula>希望&lt;&gt;0</formula>
    </cfRule>
  </conditionalFormatting>
  <conditionalFormatting sqref="H481:I481">
    <cfRule type="expression" dxfId="424" priority="420" stopIfTrue="1">
      <formula>希望&lt;&gt;0</formula>
    </cfRule>
  </conditionalFormatting>
  <conditionalFormatting sqref="H482:I482">
    <cfRule type="expression" dxfId="423" priority="419" stopIfTrue="1">
      <formula>希望&lt;&gt;0</formula>
    </cfRule>
  </conditionalFormatting>
  <conditionalFormatting sqref="H483:I483">
    <cfRule type="expression" dxfId="422" priority="418" stopIfTrue="1">
      <formula>希望&lt;&gt;0</formula>
    </cfRule>
  </conditionalFormatting>
  <conditionalFormatting sqref="H484:I484">
    <cfRule type="expression" dxfId="421" priority="417" stopIfTrue="1">
      <formula>希望&lt;&gt;0</formula>
    </cfRule>
  </conditionalFormatting>
  <conditionalFormatting sqref="H485:I485">
    <cfRule type="expression" dxfId="420" priority="416" stopIfTrue="1">
      <formula>希望&lt;&gt;0</formula>
    </cfRule>
  </conditionalFormatting>
  <conditionalFormatting sqref="H486:I486">
    <cfRule type="expression" dxfId="419" priority="415" stopIfTrue="1">
      <formula>希望&lt;&gt;0</formula>
    </cfRule>
  </conditionalFormatting>
  <conditionalFormatting sqref="H487:I487">
    <cfRule type="expression" dxfId="418" priority="414" stopIfTrue="1">
      <formula>希望&lt;&gt;0</formula>
    </cfRule>
  </conditionalFormatting>
  <conditionalFormatting sqref="H488:I488">
    <cfRule type="expression" dxfId="417" priority="413" stopIfTrue="1">
      <formula>希望&lt;&gt;0</formula>
    </cfRule>
  </conditionalFormatting>
  <conditionalFormatting sqref="H489:I489">
    <cfRule type="expression" dxfId="416" priority="412" stopIfTrue="1">
      <formula>希望&lt;&gt;0</formula>
    </cfRule>
  </conditionalFormatting>
  <conditionalFormatting sqref="H490:I490">
    <cfRule type="expression" dxfId="415" priority="411" stopIfTrue="1">
      <formula>希望&lt;&gt;0</formula>
    </cfRule>
  </conditionalFormatting>
  <conditionalFormatting sqref="H491:I491">
    <cfRule type="expression" dxfId="414" priority="410" stopIfTrue="1">
      <formula>希望&lt;&gt;0</formula>
    </cfRule>
  </conditionalFormatting>
  <conditionalFormatting sqref="H492:I492">
    <cfRule type="expression" dxfId="413" priority="409" stopIfTrue="1">
      <formula>希望&lt;&gt;0</formula>
    </cfRule>
  </conditionalFormatting>
  <conditionalFormatting sqref="H493:I493">
    <cfRule type="expression" dxfId="412" priority="408" stopIfTrue="1">
      <formula>希望&lt;&gt;0</formula>
    </cfRule>
  </conditionalFormatting>
  <conditionalFormatting sqref="H494:I494">
    <cfRule type="expression" dxfId="411" priority="407" stopIfTrue="1">
      <formula>希望&lt;&gt;0</formula>
    </cfRule>
  </conditionalFormatting>
  <conditionalFormatting sqref="H495:I495">
    <cfRule type="expression" dxfId="410" priority="406" stopIfTrue="1">
      <formula>希望&lt;&gt;0</formula>
    </cfRule>
  </conditionalFormatting>
  <conditionalFormatting sqref="Q495:Y495">
    <cfRule type="expression" dxfId="409" priority="405" stopIfTrue="1">
      <formula>AND(H495="○",TRIM($Q495)="")</formula>
    </cfRule>
  </conditionalFormatting>
  <conditionalFormatting sqref="H496:I496">
    <cfRule type="expression" dxfId="408" priority="404" stopIfTrue="1">
      <formula>希望&lt;&gt;0</formula>
    </cfRule>
  </conditionalFormatting>
  <conditionalFormatting sqref="H497:I497">
    <cfRule type="expression" dxfId="407" priority="403" stopIfTrue="1">
      <formula>希望&lt;&gt;0</formula>
    </cfRule>
  </conditionalFormatting>
  <conditionalFormatting sqref="H498:I498">
    <cfRule type="expression" dxfId="406" priority="402" stopIfTrue="1">
      <formula>希望&lt;&gt;0</formula>
    </cfRule>
  </conditionalFormatting>
  <conditionalFormatting sqref="H499:I499">
    <cfRule type="expression" dxfId="405" priority="401" stopIfTrue="1">
      <formula>希望&lt;&gt;0</formula>
    </cfRule>
  </conditionalFormatting>
  <conditionalFormatting sqref="H500:I500">
    <cfRule type="expression" dxfId="404" priority="400" stopIfTrue="1">
      <formula>希望&lt;&gt;0</formula>
    </cfRule>
  </conditionalFormatting>
  <conditionalFormatting sqref="H501:I501">
    <cfRule type="expression" dxfId="403" priority="399" stopIfTrue="1">
      <formula>希望&lt;&gt;0</formula>
    </cfRule>
  </conditionalFormatting>
  <conditionalFormatting sqref="H502:I502">
    <cfRule type="expression" dxfId="402" priority="398" stopIfTrue="1">
      <formula>希望&lt;&gt;0</formula>
    </cfRule>
  </conditionalFormatting>
  <conditionalFormatting sqref="H503:I503">
    <cfRule type="expression" dxfId="401" priority="397" stopIfTrue="1">
      <formula>希望&lt;&gt;0</formula>
    </cfRule>
  </conditionalFormatting>
  <conditionalFormatting sqref="H504:I504">
    <cfRule type="expression" dxfId="400" priority="396" stopIfTrue="1">
      <formula>希望&lt;&gt;0</formula>
    </cfRule>
  </conditionalFormatting>
  <conditionalFormatting sqref="H505:I505">
    <cfRule type="expression" dxfId="399" priority="395" stopIfTrue="1">
      <formula>希望&lt;&gt;0</formula>
    </cfRule>
  </conditionalFormatting>
  <conditionalFormatting sqref="H506:I506">
    <cfRule type="expression" dxfId="398" priority="394" stopIfTrue="1">
      <formula>希望&lt;&gt;0</formula>
    </cfRule>
  </conditionalFormatting>
  <conditionalFormatting sqref="H507:I507">
    <cfRule type="expression" dxfId="397" priority="393" stopIfTrue="1">
      <formula>希望&lt;&gt;0</formula>
    </cfRule>
  </conditionalFormatting>
  <conditionalFormatting sqref="H508:I508">
    <cfRule type="expression" dxfId="396" priority="392" stopIfTrue="1">
      <formula>希望&lt;&gt;0</formula>
    </cfRule>
  </conditionalFormatting>
  <conditionalFormatting sqref="H509:I509">
    <cfRule type="expression" dxfId="395" priority="391" stopIfTrue="1">
      <formula>希望&lt;&gt;0</formula>
    </cfRule>
  </conditionalFormatting>
  <conditionalFormatting sqref="H510:I510">
    <cfRule type="expression" dxfId="394" priority="390" stopIfTrue="1">
      <formula>希望&lt;&gt;0</formula>
    </cfRule>
  </conditionalFormatting>
  <conditionalFormatting sqref="H511:I511">
    <cfRule type="expression" dxfId="393" priority="389" stopIfTrue="1">
      <formula>希望&lt;&gt;0</formula>
    </cfRule>
  </conditionalFormatting>
  <conditionalFormatting sqref="H512:I512">
    <cfRule type="expression" dxfId="392" priority="388" stopIfTrue="1">
      <formula>希望&lt;&gt;0</formula>
    </cfRule>
  </conditionalFormatting>
  <conditionalFormatting sqref="H513:I513">
    <cfRule type="expression" dxfId="391" priority="387" stopIfTrue="1">
      <formula>希望&lt;&gt;0</formula>
    </cfRule>
  </conditionalFormatting>
  <conditionalFormatting sqref="H514:I514">
    <cfRule type="expression" dxfId="390" priority="386" stopIfTrue="1">
      <formula>希望&lt;&gt;0</formula>
    </cfRule>
  </conditionalFormatting>
  <conditionalFormatting sqref="H515:I515">
    <cfRule type="expression" dxfId="389" priority="385" stopIfTrue="1">
      <formula>希望&lt;&gt;0</formula>
    </cfRule>
  </conditionalFormatting>
  <conditionalFormatting sqref="H516:I516">
    <cfRule type="expression" dxfId="388" priority="384" stopIfTrue="1">
      <formula>希望&lt;&gt;0</formula>
    </cfRule>
  </conditionalFormatting>
  <conditionalFormatting sqref="H517:I517">
    <cfRule type="expression" dxfId="387" priority="383" stopIfTrue="1">
      <formula>希望&lt;&gt;0</formula>
    </cfRule>
  </conditionalFormatting>
  <conditionalFormatting sqref="H518:I518">
    <cfRule type="expression" dxfId="386" priority="382" stopIfTrue="1">
      <formula>希望&lt;&gt;0</formula>
    </cfRule>
  </conditionalFormatting>
  <conditionalFormatting sqref="H519:I519">
    <cfRule type="expression" dxfId="385" priority="381" stopIfTrue="1">
      <formula>希望&lt;&gt;0</formula>
    </cfRule>
  </conditionalFormatting>
  <conditionalFormatting sqref="H520:I520">
    <cfRule type="expression" dxfId="384" priority="380" stopIfTrue="1">
      <formula>希望&lt;&gt;0</formula>
    </cfRule>
  </conditionalFormatting>
  <conditionalFormatting sqref="H521:I521">
    <cfRule type="expression" dxfId="383" priority="379" stopIfTrue="1">
      <formula>希望&lt;&gt;0</formula>
    </cfRule>
  </conditionalFormatting>
  <conditionalFormatting sqref="H522:I522">
    <cfRule type="expression" dxfId="382" priority="378" stopIfTrue="1">
      <formula>希望&lt;&gt;0</formula>
    </cfRule>
  </conditionalFormatting>
  <conditionalFormatting sqref="H523:I523">
    <cfRule type="expression" dxfId="381" priority="377" stopIfTrue="1">
      <formula>希望&lt;&gt;0</formula>
    </cfRule>
  </conditionalFormatting>
  <conditionalFormatting sqref="H524:I524">
    <cfRule type="expression" dxfId="380" priority="376" stopIfTrue="1">
      <formula>希望&lt;&gt;0</formula>
    </cfRule>
  </conditionalFormatting>
  <conditionalFormatting sqref="H525:I525">
    <cfRule type="expression" dxfId="379" priority="375" stopIfTrue="1">
      <formula>希望&lt;&gt;0</formula>
    </cfRule>
  </conditionalFormatting>
  <conditionalFormatting sqref="H526:I526">
    <cfRule type="expression" dxfId="378" priority="374" stopIfTrue="1">
      <formula>希望&lt;&gt;0</formula>
    </cfRule>
  </conditionalFormatting>
  <conditionalFormatting sqref="H527:I527">
    <cfRule type="expression" dxfId="377" priority="373" stopIfTrue="1">
      <formula>希望&lt;&gt;0</formula>
    </cfRule>
  </conditionalFormatting>
  <conditionalFormatting sqref="H528:I528">
    <cfRule type="expression" dxfId="376" priority="372" stopIfTrue="1">
      <formula>希望&lt;&gt;0</formula>
    </cfRule>
  </conditionalFormatting>
  <conditionalFormatting sqref="H529:I529">
    <cfRule type="expression" dxfId="375" priority="371" stopIfTrue="1">
      <formula>希望&lt;&gt;0</formula>
    </cfRule>
  </conditionalFormatting>
  <conditionalFormatting sqref="H530:I530">
    <cfRule type="expression" dxfId="374" priority="370" stopIfTrue="1">
      <formula>希望&lt;&gt;0</formula>
    </cfRule>
  </conditionalFormatting>
  <conditionalFormatting sqref="H531:I531">
    <cfRule type="expression" dxfId="373" priority="369" stopIfTrue="1">
      <formula>希望&lt;&gt;0</formula>
    </cfRule>
  </conditionalFormatting>
  <conditionalFormatting sqref="H532:I532">
    <cfRule type="expression" dxfId="372" priority="368" stopIfTrue="1">
      <formula>希望&lt;&gt;0</formula>
    </cfRule>
  </conditionalFormatting>
  <conditionalFormatting sqref="H533:I533">
    <cfRule type="expression" dxfId="371" priority="367" stopIfTrue="1">
      <formula>希望&lt;&gt;0</formula>
    </cfRule>
  </conditionalFormatting>
  <conditionalFormatting sqref="H534:I534">
    <cfRule type="expression" dxfId="370" priority="366" stopIfTrue="1">
      <formula>希望&lt;&gt;0</formula>
    </cfRule>
  </conditionalFormatting>
  <conditionalFormatting sqref="H535:I535">
    <cfRule type="expression" dxfId="369" priority="365" stopIfTrue="1">
      <formula>希望&lt;&gt;0</formula>
    </cfRule>
  </conditionalFormatting>
  <conditionalFormatting sqref="H536:I536">
    <cfRule type="expression" dxfId="368" priority="364" stopIfTrue="1">
      <formula>希望&lt;&gt;0</formula>
    </cfRule>
  </conditionalFormatting>
  <conditionalFormatting sqref="H537:I537">
    <cfRule type="expression" dxfId="367" priority="363" stopIfTrue="1">
      <formula>希望&lt;&gt;0</formula>
    </cfRule>
  </conditionalFormatting>
  <conditionalFormatting sqref="H538:I538">
    <cfRule type="expression" dxfId="366" priority="362" stopIfTrue="1">
      <formula>希望&lt;&gt;0</formula>
    </cfRule>
  </conditionalFormatting>
  <conditionalFormatting sqref="H539:I539">
    <cfRule type="expression" dxfId="365" priority="361" stopIfTrue="1">
      <formula>希望&lt;&gt;0</formula>
    </cfRule>
  </conditionalFormatting>
  <conditionalFormatting sqref="H540:I540">
    <cfRule type="expression" dxfId="364" priority="360" stopIfTrue="1">
      <formula>希望&lt;&gt;0</formula>
    </cfRule>
  </conditionalFormatting>
  <conditionalFormatting sqref="H541:I541">
    <cfRule type="expression" dxfId="363" priority="359" stopIfTrue="1">
      <formula>希望&lt;&gt;0</formula>
    </cfRule>
  </conditionalFormatting>
  <conditionalFormatting sqref="H542:I542">
    <cfRule type="expression" dxfId="362" priority="358" stopIfTrue="1">
      <formula>希望&lt;&gt;0</formula>
    </cfRule>
  </conditionalFormatting>
  <conditionalFormatting sqref="H543:I543">
    <cfRule type="expression" dxfId="361" priority="357" stopIfTrue="1">
      <formula>希望&lt;&gt;0</formula>
    </cfRule>
  </conditionalFormatting>
  <conditionalFormatting sqref="H544:I544">
    <cfRule type="expression" dxfId="360" priority="356" stopIfTrue="1">
      <formula>希望&lt;&gt;0</formula>
    </cfRule>
  </conditionalFormatting>
  <conditionalFormatting sqref="H545:I545">
    <cfRule type="expression" dxfId="359" priority="355" stopIfTrue="1">
      <formula>希望&lt;&gt;0</formula>
    </cfRule>
  </conditionalFormatting>
  <conditionalFormatting sqref="H546:I546">
    <cfRule type="expression" dxfId="358" priority="354" stopIfTrue="1">
      <formula>希望&lt;&gt;0</formula>
    </cfRule>
  </conditionalFormatting>
  <conditionalFormatting sqref="H547:I547">
    <cfRule type="expression" dxfId="357" priority="353" stopIfTrue="1">
      <formula>希望&lt;&gt;0</formula>
    </cfRule>
  </conditionalFormatting>
  <conditionalFormatting sqref="H548:I548">
    <cfRule type="expression" dxfId="356" priority="352" stopIfTrue="1">
      <formula>希望&lt;&gt;0</formula>
    </cfRule>
  </conditionalFormatting>
  <conditionalFormatting sqref="Q548:Y548">
    <cfRule type="expression" dxfId="355" priority="351" stopIfTrue="1">
      <formula>AND(H548="○",TRIM($Q548)="")</formula>
    </cfRule>
  </conditionalFormatting>
  <conditionalFormatting sqref="D559:H559">
    <cfRule type="expression" dxfId="354" priority="350" stopIfTrue="1">
      <formula>AND(TRIM($D559)&lt;&gt;"",COUNTIF(営業品目,$D559)=0)</formula>
    </cfRule>
  </conditionalFormatting>
  <conditionalFormatting sqref="I559:M559">
    <cfRule type="expression" dxfId="353" priority="349" stopIfTrue="1">
      <formula>AND(TRIM($D559)&lt;&gt;"",TRIM($I559)="")</formula>
    </cfRule>
  </conditionalFormatting>
  <conditionalFormatting sqref="N559:P559">
    <cfRule type="expression" dxfId="352" priority="348" stopIfTrue="1">
      <formula>AND(TRIM($D559)&lt;&gt;"",TRIM($N559)="")</formula>
    </cfRule>
  </conditionalFormatting>
  <conditionalFormatting sqref="Q559:U559">
    <cfRule type="expression" dxfId="351" priority="347" stopIfTrue="1">
      <formula>AND(TRIM($D559)&lt;&gt;"",TRIM($Q559)="")</formula>
    </cfRule>
  </conditionalFormatting>
  <conditionalFormatting sqref="V559">
    <cfRule type="expression" dxfId="350" priority="346" stopIfTrue="1">
      <formula>AND(TRIM($D559)&lt;&gt;"",TRIM($V559)="")</formula>
    </cfRule>
  </conditionalFormatting>
  <conditionalFormatting sqref="W559">
    <cfRule type="expression" dxfId="349" priority="345" stopIfTrue="1">
      <formula>AND(TRIM($D559)&lt;&gt;"",TRIM($W559)="")</formula>
    </cfRule>
  </conditionalFormatting>
  <conditionalFormatting sqref="X559:Y559">
    <cfRule type="expression" dxfId="348" priority="344" stopIfTrue="1">
      <formula>AND(TRIM($D559)&lt;&gt;"",OR(TRIM($X559)="",AND(W559="R4",OR(X559="1",X559="2",X559="3"))))</formula>
    </cfRule>
  </conditionalFormatting>
  <conditionalFormatting sqref="D560:H560">
    <cfRule type="expression" dxfId="347" priority="343" stopIfTrue="1">
      <formula>AND(TRIM($D560)&lt;&gt;"",COUNTIF(営業品目,$D560)=0)</formula>
    </cfRule>
  </conditionalFormatting>
  <conditionalFormatting sqref="I560:M560">
    <cfRule type="expression" dxfId="346" priority="342" stopIfTrue="1">
      <formula>AND(TRIM($D560)&lt;&gt;"",TRIM($I560)="")</formula>
    </cfRule>
  </conditionalFormatting>
  <conditionalFormatting sqref="N560:P560">
    <cfRule type="expression" dxfId="345" priority="341" stopIfTrue="1">
      <formula>AND(TRIM($D560)&lt;&gt;"",TRIM($N560)="")</formula>
    </cfRule>
  </conditionalFormatting>
  <conditionalFormatting sqref="Q560:U560">
    <cfRule type="expression" dxfId="344" priority="340" stopIfTrue="1">
      <formula>AND(TRIM($D560)&lt;&gt;"",TRIM($Q560)="")</formula>
    </cfRule>
  </conditionalFormatting>
  <conditionalFormatting sqref="V560">
    <cfRule type="expression" dxfId="343" priority="339" stopIfTrue="1">
      <formula>AND(TRIM($D560)&lt;&gt;"",TRIM($V560)="")</formula>
    </cfRule>
  </conditionalFormatting>
  <conditionalFormatting sqref="W560">
    <cfRule type="expression" dxfId="342" priority="338" stopIfTrue="1">
      <formula>AND(TRIM($D560)&lt;&gt;"",TRIM($W560)="")</formula>
    </cfRule>
  </conditionalFormatting>
  <conditionalFormatting sqref="X560:Y560">
    <cfRule type="expression" dxfId="341" priority="337" stopIfTrue="1">
      <formula>AND(TRIM($D560)&lt;&gt;"",OR(TRIM($X560)="",AND(W560="R4",OR(X560="1",X560="2",X560="3"))))</formula>
    </cfRule>
  </conditionalFormatting>
  <conditionalFormatting sqref="D561:H561">
    <cfRule type="expression" dxfId="340" priority="336" stopIfTrue="1">
      <formula>AND(TRIM($D561)&lt;&gt;"",COUNTIF(営業品目,$D561)=0)</formula>
    </cfRule>
  </conditionalFormatting>
  <conditionalFormatting sqref="I561:M561">
    <cfRule type="expression" dxfId="339" priority="335" stopIfTrue="1">
      <formula>AND(TRIM($D561)&lt;&gt;"",TRIM($I561)="")</formula>
    </cfRule>
  </conditionalFormatting>
  <conditionalFormatting sqref="N561:P561">
    <cfRule type="expression" dxfId="338" priority="334" stopIfTrue="1">
      <formula>AND(TRIM($D561)&lt;&gt;"",TRIM($N561)="")</formula>
    </cfRule>
  </conditionalFormatting>
  <conditionalFormatting sqref="Q561:U561">
    <cfRule type="expression" dxfId="337" priority="333" stopIfTrue="1">
      <formula>AND(TRIM($D561)&lt;&gt;"",TRIM($Q561)="")</formula>
    </cfRule>
  </conditionalFormatting>
  <conditionalFormatting sqref="V561">
    <cfRule type="expression" dxfId="336" priority="332" stopIfTrue="1">
      <formula>AND(TRIM($D561)&lt;&gt;"",TRIM($V561)="")</formula>
    </cfRule>
  </conditionalFormatting>
  <conditionalFormatting sqref="W561">
    <cfRule type="expression" dxfId="335" priority="331" stopIfTrue="1">
      <formula>AND(TRIM($D561)&lt;&gt;"",TRIM($W561)="")</formula>
    </cfRule>
  </conditionalFormatting>
  <conditionalFormatting sqref="X561:Y561">
    <cfRule type="expression" dxfId="334" priority="330" stopIfTrue="1">
      <formula>AND(TRIM($D561)&lt;&gt;"",OR(TRIM($X561)="",AND(W561="R4",OR(X561="1",X561="2",X561="3"))))</formula>
    </cfRule>
  </conditionalFormatting>
  <conditionalFormatting sqref="D562:H562">
    <cfRule type="expression" dxfId="333" priority="329" stopIfTrue="1">
      <formula>AND(TRIM($D562)&lt;&gt;"",COUNTIF(営業品目,$D562)=0)</formula>
    </cfRule>
  </conditionalFormatting>
  <conditionalFormatting sqref="I562:M562">
    <cfRule type="expression" dxfId="332" priority="328" stopIfTrue="1">
      <formula>AND(TRIM($D562)&lt;&gt;"",TRIM($I562)="")</formula>
    </cfRule>
  </conditionalFormatting>
  <conditionalFormatting sqref="N562:P562">
    <cfRule type="expression" dxfId="331" priority="327" stopIfTrue="1">
      <formula>AND(TRIM($D562)&lt;&gt;"",TRIM($N562)="")</formula>
    </cfRule>
  </conditionalFormatting>
  <conditionalFormatting sqref="Q562:U562">
    <cfRule type="expression" dxfId="330" priority="326" stopIfTrue="1">
      <formula>AND(TRIM($D562)&lt;&gt;"",TRIM($Q562)="")</formula>
    </cfRule>
  </conditionalFormatting>
  <conditionalFormatting sqref="V562">
    <cfRule type="expression" dxfId="329" priority="325" stopIfTrue="1">
      <formula>AND(TRIM($D562)&lt;&gt;"",TRIM($V562)="")</formula>
    </cfRule>
  </conditionalFormatting>
  <conditionalFormatting sqref="W562">
    <cfRule type="expression" dxfId="328" priority="324" stopIfTrue="1">
      <formula>AND(TRIM($D562)&lt;&gt;"",TRIM($W562)="")</formula>
    </cfRule>
  </conditionalFormatting>
  <conditionalFormatting sqref="X562:Y562">
    <cfRule type="expression" dxfId="327" priority="323" stopIfTrue="1">
      <formula>AND(TRIM($D562)&lt;&gt;"",OR(TRIM($X562)="",AND(W562="R4",OR(X562="1",X562="2",X562="3"))))</formula>
    </cfRule>
  </conditionalFormatting>
  <conditionalFormatting sqref="D563:H563">
    <cfRule type="expression" dxfId="326" priority="322" stopIfTrue="1">
      <formula>AND(TRIM($D563)&lt;&gt;"",COUNTIF(営業品目,$D563)=0)</formula>
    </cfRule>
  </conditionalFormatting>
  <conditionalFormatting sqref="I563:M563">
    <cfRule type="expression" dxfId="325" priority="321" stopIfTrue="1">
      <formula>AND(TRIM($D563)&lt;&gt;"",TRIM($I563)="")</formula>
    </cfRule>
  </conditionalFormatting>
  <conditionalFormatting sqref="N563:P563">
    <cfRule type="expression" dxfId="324" priority="320" stopIfTrue="1">
      <formula>AND(TRIM($D563)&lt;&gt;"",TRIM($N563)="")</formula>
    </cfRule>
  </conditionalFormatting>
  <conditionalFormatting sqref="Q563:U563">
    <cfRule type="expression" dxfId="323" priority="319" stopIfTrue="1">
      <formula>AND(TRIM($D563)&lt;&gt;"",TRIM($Q563)="")</formula>
    </cfRule>
  </conditionalFormatting>
  <conditionalFormatting sqref="V563">
    <cfRule type="expression" dxfId="322" priority="318" stopIfTrue="1">
      <formula>AND(TRIM($D563)&lt;&gt;"",TRIM($V563)="")</formula>
    </cfRule>
  </conditionalFormatting>
  <conditionalFormatting sqref="W563">
    <cfRule type="expression" dxfId="321" priority="317" stopIfTrue="1">
      <formula>AND(TRIM($D563)&lt;&gt;"",TRIM($W563)="")</formula>
    </cfRule>
  </conditionalFormatting>
  <conditionalFormatting sqref="X563:Y563">
    <cfRule type="expression" dxfId="320" priority="316" stopIfTrue="1">
      <formula>AND(TRIM($D563)&lt;&gt;"",OR(TRIM($X563)="",AND(W563="R4",OR(X563="1",X563="2",X563="3"))))</formula>
    </cfRule>
  </conditionalFormatting>
  <conditionalFormatting sqref="D564:H564">
    <cfRule type="expression" dxfId="319" priority="315" stopIfTrue="1">
      <formula>AND(TRIM($D564)&lt;&gt;"",COUNTIF(営業品目,$D564)=0)</formula>
    </cfRule>
  </conditionalFormatting>
  <conditionalFormatting sqref="I564:M564">
    <cfRule type="expression" dxfId="318" priority="314" stopIfTrue="1">
      <formula>AND(TRIM($D564)&lt;&gt;"",TRIM($I564)="")</formula>
    </cfRule>
  </conditionalFormatting>
  <conditionalFormatting sqref="N564:P564">
    <cfRule type="expression" dxfId="317" priority="313" stopIfTrue="1">
      <formula>AND(TRIM($D564)&lt;&gt;"",TRIM($N564)="")</formula>
    </cfRule>
  </conditionalFormatting>
  <conditionalFormatting sqref="Q564:U564">
    <cfRule type="expression" dxfId="316" priority="312" stopIfTrue="1">
      <formula>AND(TRIM($D564)&lt;&gt;"",TRIM($Q564)="")</formula>
    </cfRule>
  </conditionalFormatting>
  <conditionalFormatting sqref="V564">
    <cfRule type="expression" dxfId="315" priority="311" stopIfTrue="1">
      <formula>AND(TRIM($D564)&lt;&gt;"",TRIM($V564)="")</formula>
    </cfRule>
  </conditionalFormatting>
  <conditionalFormatting sqref="W564">
    <cfRule type="expression" dxfId="314" priority="310" stopIfTrue="1">
      <formula>AND(TRIM($D564)&lt;&gt;"",TRIM($W564)="")</formula>
    </cfRule>
  </conditionalFormatting>
  <conditionalFormatting sqref="X564:Y564">
    <cfRule type="expression" dxfId="313" priority="309" stopIfTrue="1">
      <formula>AND(TRIM($D564)&lt;&gt;"",OR(TRIM($X564)="",AND(W564="R4",OR(X564="1",X564="2",X564="3"))))</formula>
    </cfRule>
  </conditionalFormatting>
  <conditionalFormatting sqref="D565:H565">
    <cfRule type="expression" dxfId="312" priority="308" stopIfTrue="1">
      <formula>AND(TRIM($D565)&lt;&gt;"",COUNTIF(営業品目,$D565)=0)</formula>
    </cfRule>
  </conditionalFormatting>
  <conditionalFormatting sqref="I565:M565">
    <cfRule type="expression" dxfId="311" priority="307" stopIfTrue="1">
      <formula>AND(TRIM($D565)&lt;&gt;"",TRIM($I565)="")</formula>
    </cfRule>
  </conditionalFormatting>
  <conditionalFormatting sqref="N565:P565">
    <cfRule type="expression" dxfId="310" priority="306" stopIfTrue="1">
      <formula>AND(TRIM($D565)&lt;&gt;"",TRIM($N565)="")</formula>
    </cfRule>
  </conditionalFormatting>
  <conditionalFormatting sqref="Q565:U565">
    <cfRule type="expression" dxfId="309" priority="305" stopIfTrue="1">
      <formula>AND(TRIM($D565)&lt;&gt;"",TRIM($Q565)="")</formula>
    </cfRule>
  </conditionalFormatting>
  <conditionalFormatting sqref="V565">
    <cfRule type="expression" dxfId="308" priority="304" stopIfTrue="1">
      <formula>AND(TRIM($D565)&lt;&gt;"",TRIM($V565)="")</formula>
    </cfRule>
  </conditionalFormatting>
  <conditionalFormatting sqref="W565">
    <cfRule type="expression" dxfId="307" priority="303" stopIfTrue="1">
      <formula>AND(TRIM($D565)&lt;&gt;"",TRIM($W565)="")</formula>
    </cfRule>
  </conditionalFormatting>
  <conditionalFormatting sqref="X565:Y565">
    <cfRule type="expression" dxfId="306" priority="302" stopIfTrue="1">
      <formula>AND(TRIM($D565)&lt;&gt;"",OR(TRIM($X565)="",AND(W565="R4",OR(X565="1",X565="2",X565="3"))))</formula>
    </cfRule>
  </conditionalFormatting>
  <conditionalFormatting sqref="D566:H566">
    <cfRule type="expression" dxfId="305" priority="301" stopIfTrue="1">
      <formula>AND(TRIM($D566)&lt;&gt;"",COUNTIF(営業品目,$D566)=0)</formula>
    </cfRule>
  </conditionalFormatting>
  <conditionalFormatting sqref="I566:M566">
    <cfRule type="expression" dxfId="304" priority="300" stopIfTrue="1">
      <formula>AND(TRIM($D566)&lt;&gt;"",TRIM($I566)="")</formula>
    </cfRule>
  </conditionalFormatting>
  <conditionalFormatting sqref="N566:P566">
    <cfRule type="expression" dxfId="303" priority="299" stopIfTrue="1">
      <formula>AND(TRIM($D566)&lt;&gt;"",TRIM($N566)="")</formula>
    </cfRule>
  </conditionalFormatting>
  <conditionalFormatting sqref="Q566:U566">
    <cfRule type="expression" dxfId="302" priority="298" stopIfTrue="1">
      <formula>AND(TRIM($D566)&lt;&gt;"",TRIM($Q566)="")</formula>
    </cfRule>
  </conditionalFormatting>
  <conditionalFormatting sqref="V566">
    <cfRule type="expression" dxfId="301" priority="297" stopIfTrue="1">
      <formula>AND(TRIM($D566)&lt;&gt;"",TRIM($V566)="")</formula>
    </cfRule>
  </conditionalFormatting>
  <conditionalFormatting sqref="W566">
    <cfRule type="expression" dxfId="300" priority="296" stopIfTrue="1">
      <formula>AND(TRIM($D566)&lt;&gt;"",TRIM($W566)="")</formula>
    </cfRule>
  </conditionalFormatting>
  <conditionalFormatting sqref="X566:Y566">
    <cfRule type="expression" dxfId="299" priority="295" stopIfTrue="1">
      <formula>AND(TRIM($D566)&lt;&gt;"",OR(TRIM($X566)="",AND(W566="R4",OR(X566="1",X566="2",X566="3"))))</formula>
    </cfRule>
  </conditionalFormatting>
  <conditionalFormatting sqref="D567:H567">
    <cfRule type="expression" dxfId="298" priority="294" stopIfTrue="1">
      <formula>AND(TRIM($D567)&lt;&gt;"",COUNTIF(営業品目,$D567)=0)</formula>
    </cfRule>
  </conditionalFormatting>
  <conditionalFormatting sqref="I567:M567">
    <cfRule type="expression" dxfId="297" priority="293" stopIfTrue="1">
      <formula>AND(TRIM($D567)&lt;&gt;"",TRIM($I567)="")</formula>
    </cfRule>
  </conditionalFormatting>
  <conditionalFormatting sqref="N567:P567">
    <cfRule type="expression" dxfId="296" priority="292" stopIfTrue="1">
      <formula>AND(TRIM($D567)&lt;&gt;"",TRIM($N567)="")</formula>
    </cfRule>
  </conditionalFormatting>
  <conditionalFormatting sqref="Q567:U567">
    <cfRule type="expression" dxfId="295" priority="291" stopIfTrue="1">
      <formula>AND(TRIM($D567)&lt;&gt;"",TRIM($Q567)="")</formula>
    </cfRule>
  </conditionalFormatting>
  <conditionalFormatting sqref="V567">
    <cfRule type="expression" dxfId="294" priority="290" stopIfTrue="1">
      <formula>AND(TRIM($D567)&lt;&gt;"",TRIM($V567)="")</formula>
    </cfRule>
  </conditionalFormatting>
  <conditionalFormatting sqref="W567">
    <cfRule type="expression" dxfId="293" priority="289" stopIfTrue="1">
      <formula>AND(TRIM($D567)&lt;&gt;"",TRIM($W567)="")</formula>
    </cfRule>
  </conditionalFormatting>
  <conditionalFormatting sqref="X567:Y567">
    <cfRule type="expression" dxfId="292" priority="288" stopIfTrue="1">
      <formula>AND(TRIM($D567)&lt;&gt;"",OR(TRIM($X567)="",AND(W567="R4",OR(X567="1",X567="2",X567="3"))))</formula>
    </cfRule>
  </conditionalFormatting>
  <conditionalFormatting sqref="D568:H568">
    <cfRule type="expression" dxfId="291" priority="287" stopIfTrue="1">
      <formula>AND(TRIM($D568)&lt;&gt;"",COUNTIF(営業品目,$D568)=0)</formula>
    </cfRule>
  </conditionalFormatting>
  <conditionalFormatting sqref="I568:M568">
    <cfRule type="expression" dxfId="290" priority="286" stopIfTrue="1">
      <formula>AND(TRIM($D568)&lt;&gt;"",TRIM($I568)="")</formula>
    </cfRule>
  </conditionalFormatting>
  <conditionalFormatting sqref="N568:P568">
    <cfRule type="expression" dxfId="289" priority="285" stopIfTrue="1">
      <formula>AND(TRIM($D568)&lt;&gt;"",TRIM($N568)="")</formula>
    </cfRule>
  </conditionalFormatting>
  <conditionalFormatting sqref="Q568:U568">
    <cfRule type="expression" dxfId="288" priority="284" stopIfTrue="1">
      <formula>AND(TRIM($D568)&lt;&gt;"",TRIM($Q568)="")</formula>
    </cfRule>
  </conditionalFormatting>
  <conditionalFormatting sqref="V568">
    <cfRule type="expression" dxfId="287" priority="283" stopIfTrue="1">
      <formula>AND(TRIM($D568)&lt;&gt;"",TRIM($V568)="")</formula>
    </cfRule>
  </conditionalFormatting>
  <conditionalFormatting sqref="W568">
    <cfRule type="expression" dxfId="286" priority="282" stopIfTrue="1">
      <formula>AND(TRIM($D568)&lt;&gt;"",TRIM($W568)="")</formula>
    </cfRule>
  </conditionalFormatting>
  <conditionalFormatting sqref="X568:Y568">
    <cfRule type="expression" dxfId="285" priority="281" stopIfTrue="1">
      <formula>AND(TRIM($D568)&lt;&gt;"",OR(TRIM($X568)="",AND(W568="R4",OR(X568="1",X568="2",X568="3"))))</formula>
    </cfRule>
  </conditionalFormatting>
  <conditionalFormatting sqref="D569:H569">
    <cfRule type="expression" dxfId="284" priority="280" stopIfTrue="1">
      <formula>AND(TRIM($D569)&lt;&gt;"",COUNTIF(営業品目,$D569)=0)</formula>
    </cfRule>
  </conditionalFormatting>
  <conditionalFormatting sqref="I569:M569">
    <cfRule type="expression" dxfId="283" priority="279" stopIfTrue="1">
      <formula>AND(TRIM($D569)&lt;&gt;"",TRIM($I569)="")</formula>
    </cfRule>
  </conditionalFormatting>
  <conditionalFormatting sqref="N569:P569">
    <cfRule type="expression" dxfId="282" priority="278" stopIfTrue="1">
      <formula>AND(TRIM($D569)&lt;&gt;"",TRIM($N569)="")</formula>
    </cfRule>
  </conditionalFormatting>
  <conditionalFormatting sqref="Q569:U569">
    <cfRule type="expression" dxfId="281" priority="277" stopIfTrue="1">
      <formula>AND(TRIM($D569)&lt;&gt;"",TRIM($Q569)="")</formula>
    </cfRule>
  </conditionalFormatting>
  <conditionalFormatting sqref="V569">
    <cfRule type="expression" dxfId="280" priority="276" stopIfTrue="1">
      <formula>AND(TRIM($D569)&lt;&gt;"",TRIM($V569)="")</formula>
    </cfRule>
  </conditionalFormatting>
  <conditionalFormatting sqref="W569">
    <cfRule type="expression" dxfId="279" priority="275" stopIfTrue="1">
      <formula>AND(TRIM($D569)&lt;&gt;"",TRIM($W569)="")</formula>
    </cfRule>
  </conditionalFormatting>
  <conditionalFormatting sqref="X569:Y569">
    <cfRule type="expression" dxfId="278" priority="274" stopIfTrue="1">
      <formula>AND(TRIM($D569)&lt;&gt;"",OR(TRIM($X569)="",AND(W569="R4",OR(X569="1",X569="2",X569="3"))))</formula>
    </cfRule>
  </conditionalFormatting>
  <conditionalFormatting sqref="D570:H570">
    <cfRule type="expression" dxfId="277" priority="273" stopIfTrue="1">
      <formula>AND(TRIM($D570)&lt;&gt;"",COUNTIF(営業品目,$D570)=0)</formula>
    </cfRule>
  </conditionalFormatting>
  <conditionalFormatting sqref="I570:M570">
    <cfRule type="expression" dxfId="276" priority="272" stopIfTrue="1">
      <formula>AND(TRIM($D570)&lt;&gt;"",TRIM($I570)="")</formula>
    </cfRule>
  </conditionalFormatting>
  <conditionalFormatting sqref="N570:P570">
    <cfRule type="expression" dxfId="275" priority="271" stopIfTrue="1">
      <formula>AND(TRIM($D570)&lt;&gt;"",TRIM($N570)="")</formula>
    </cfRule>
  </conditionalFormatting>
  <conditionalFormatting sqref="Q570:U570">
    <cfRule type="expression" dxfId="274" priority="270" stopIfTrue="1">
      <formula>AND(TRIM($D570)&lt;&gt;"",TRIM($Q570)="")</formula>
    </cfRule>
  </conditionalFormatting>
  <conditionalFormatting sqref="V570">
    <cfRule type="expression" dxfId="273" priority="269" stopIfTrue="1">
      <formula>AND(TRIM($D570)&lt;&gt;"",TRIM($V570)="")</formula>
    </cfRule>
  </conditionalFormatting>
  <conditionalFormatting sqref="W570">
    <cfRule type="expression" dxfId="272" priority="268" stopIfTrue="1">
      <formula>AND(TRIM($D570)&lt;&gt;"",TRIM($W570)="")</formula>
    </cfRule>
  </conditionalFormatting>
  <conditionalFormatting sqref="X570:Y570">
    <cfRule type="expression" dxfId="271" priority="267" stopIfTrue="1">
      <formula>AND(TRIM($D570)&lt;&gt;"",OR(TRIM($X570)="",AND(W570="R4",OR(X570="1",X570="2",X570="3"))))</formula>
    </cfRule>
  </conditionalFormatting>
  <conditionalFormatting sqref="D571:H571">
    <cfRule type="expression" dxfId="270" priority="266" stopIfTrue="1">
      <formula>AND(TRIM($D571)&lt;&gt;"",COUNTIF(営業品目,$D571)=0)</formula>
    </cfRule>
  </conditionalFormatting>
  <conditionalFormatting sqref="I571:M571">
    <cfRule type="expression" dxfId="269" priority="265" stopIfTrue="1">
      <formula>AND(TRIM($D571)&lt;&gt;"",TRIM($I571)="")</formula>
    </cfRule>
  </conditionalFormatting>
  <conditionalFormatting sqref="N571:P571">
    <cfRule type="expression" dxfId="268" priority="264" stopIfTrue="1">
      <formula>AND(TRIM($D571)&lt;&gt;"",TRIM($N571)="")</formula>
    </cfRule>
  </conditionalFormatting>
  <conditionalFormatting sqref="Q571:U571">
    <cfRule type="expression" dxfId="267" priority="263" stopIfTrue="1">
      <formula>AND(TRIM($D571)&lt;&gt;"",TRIM($Q571)="")</formula>
    </cfRule>
  </conditionalFormatting>
  <conditionalFormatting sqref="V571">
    <cfRule type="expression" dxfId="266" priority="262" stopIfTrue="1">
      <formula>AND(TRIM($D571)&lt;&gt;"",TRIM($V571)="")</formula>
    </cfRule>
  </conditionalFormatting>
  <conditionalFormatting sqref="W571">
    <cfRule type="expression" dxfId="265" priority="261" stopIfTrue="1">
      <formula>AND(TRIM($D571)&lt;&gt;"",TRIM($W571)="")</formula>
    </cfRule>
  </conditionalFormatting>
  <conditionalFormatting sqref="X571:Y571">
    <cfRule type="expression" dxfId="264" priority="260" stopIfTrue="1">
      <formula>AND(TRIM($D571)&lt;&gt;"",OR(TRIM($X571)="",AND(W571="R4",OR(X571="1",X571="2",X571="3"))))</formula>
    </cfRule>
  </conditionalFormatting>
  <conditionalFormatting sqref="D572:H572">
    <cfRule type="expression" dxfId="263" priority="259" stopIfTrue="1">
      <formula>AND(TRIM($D572)&lt;&gt;"",COUNTIF(営業品目,$D572)=0)</formula>
    </cfRule>
  </conditionalFormatting>
  <conditionalFormatting sqref="I572:M572">
    <cfRule type="expression" dxfId="262" priority="258" stopIfTrue="1">
      <formula>AND(TRIM($D572)&lt;&gt;"",TRIM($I572)="")</formula>
    </cfRule>
  </conditionalFormatting>
  <conditionalFormatting sqref="N572:P572">
    <cfRule type="expression" dxfId="261" priority="257" stopIfTrue="1">
      <formula>AND(TRIM($D572)&lt;&gt;"",TRIM($N572)="")</formula>
    </cfRule>
  </conditionalFormatting>
  <conditionalFormatting sqref="Q572:U572">
    <cfRule type="expression" dxfId="260" priority="256" stopIfTrue="1">
      <formula>AND(TRIM($D572)&lt;&gt;"",TRIM($Q572)="")</formula>
    </cfRule>
  </conditionalFormatting>
  <conditionalFormatting sqref="V572">
    <cfRule type="expression" dxfId="259" priority="255" stopIfTrue="1">
      <formula>AND(TRIM($D572)&lt;&gt;"",TRIM($V572)="")</formula>
    </cfRule>
  </conditionalFormatting>
  <conditionalFormatting sqref="W572">
    <cfRule type="expression" dxfId="258" priority="254" stopIfTrue="1">
      <formula>AND(TRIM($D572)&lt;&gt;"",TRIM($W572)="")</formula>
    </cfRule>
  </conditionalFormatting>
  <conditionalFormatting sqref="X572:Y572">
    <cfRule type="expression" dxfId="257" priority="253" stopIfTrue="1">
      <formula>AND(TRIM($D572)&lt;&gt;"",OR(TRIM($X572)="",AND(W572="R4",OR(X572="1",X572="2",X572="3"))))</formula>
    </cfRule>
  </conditionalFormatting>
  <conditionalFormatting sqref="D573:H573">
    <cfRule type="expression" dxfId="256" priority="252" stopIfTrue="1">
      <formula>AND(TRIM($D573)&lt;&gt;"",COUNTIF(営業品目,$D573)=0)</formula>
    </cfRule>
  </conditionalFormatting>
  <conditionalFormatting sqref="I573:M573">
    <cfRule type="expression" dxfId="255" priority="251" stopIfTrue="1">
      <formula>AND(TRIM($D573)&lt;&gt;"",TRIM($I573)="")</formula>
    </cfRule>
  </conditionalFormatting>
  <conditionalFormatting sqref="N573:P573">
    <cfRule type="expression" dxfId="254" priority="250" stopIfTrue="1">
      <formula>AND(TRIM($D573)&lt;&gt;"",TRIM($N573)="")</formula>
    </cfRule>
  </conditionalFormatting>
  <conditionalFormatting sqref="Q573:U573">
    <cfRule type="expression" dxfId="253" priority="249" stopIfTrue="1">
      <formula>AND(TRIM($D573)&lt;&gt;"",TRIM($Q573)="")</formula>
    </cfRule>
  </conditionalFormatting>
  <conditionalFormatting sqref="V573">
    <cfRule type="expression" dxfId="252" priority="248" stopIfTrue="1">
      <formula>AND(TRIM($D573)&lt;&gt;"",TRIM($V573)="")</formula>
    </cfRule>
  </conditionalFormatting>
  <conditionalFormatting sqref="W573">
    <cfRule type="expression" dxfId="251" priority="247" stopIfTrue="1">
      <formula>AND(TRIM($D573)&lt;&gt;"",TRIM($W573)="")</formula>
    </cfRule>
  </conditionalFormatting>
  <conditionalFormatting sqref="X573:Y573">
    <cfRule type="expression" dxfId="250" priority="246" stopIfTrue="1">
      <formula>AND(TRIM($D573)&lt;&gt;"",OR(TRIM($X573)="",AND(W573="R4",OR(X573="1",X573="2",X573="3"))))</formula>
    </cfRule>
  </conditionalFormatting>
  <conditionalFormatting sqref="D574:H574">
    <cfRule type="expression" dxfId="249" priority="245" stopIfTrue="1">
      <formula>AND(TRIM($D574)&lt;&gt;"",COUNTIF(営業品目,$D574)=0)</formula>
    </cfRule>
  </conditionalFormatting>
  <conditionalFormatting sqref="I574:M574">
    <cfRule type="expression" dxfId="248" priority="244" stopIfTrue="1">
      <formula>AND(TRIM($D574)&lt;&gt;"",TRIM($I574)="")</formula>
    </cfRule>
  </conditionalFormatting>
  <conditionalFormatting sqref="N574:P574">
    <cfRule type="expression" dxfId="247" priority="243" stopIfTrue="1">
      <formula>AND(TRIM($D574)&lt;&gt;"",TRIM($N574)="")</formula>
    </cfRule>
  </conditionalFormatting>
  <conditionalFormatting sqref="Q574:U574">
    <cfRule type="expression" dxfId="246" priority="242" stopIfTrue="1">
      <formula>AND(TRIM($D574)&lt;&gt;"",TRIM($Q574)="")</formula>
    </cfRule>
  </conditionalFormatting>
  <conditionalFormatting sqref="V574">
    <cfRule type="expression" dxfId="245" priority="241" stopIfTrue="1">
      <formula>AND(TRIM($D574)&lt;&gt;"",TRIM($V574)="")</formula>
    </cfRule>
  </conditionalFormatting>
  <conditionalFormatting sqref="W574">
    <cfRule type="expression" dxfId="244" priority="240" stopIfTrue="1">
      <formula>AND(TRIM($D574)&lt;&gt;"",TRIM($W574)="")</formula>
    </cfRule>
  </conditionalFormatting>
  <conditionalFormatting sqref="X574:Y574">
    <cfRule type="expression" dxfId="243" priority="239" stopIfTrue="1">
      <formula>AND(TRIM($D574)&lt;&gt;"",OR(TRIM($X574)="",AND(W574="R4",OR(X574="1",X574="2",X574="3"))))</formula>
    </cfRule>
  </conditionalFormatting>
  <conditionalFormatting sqref="D575:H575">
    <cfRule type="expression" dxfId="242" priority="238" stopIfTrue="1">
      <formula>AND(TRIM($D575)&lt;&gt;"",COUNTIF(営業品目,$D575)=0)</formula>
    </cfRule>
  </conditionalFormatting>
  <conditionalFormatting sqref="I575:M575">
    <cfRule type="expression" dxfId="241" priority="237" stopIfTrue="1">
      <formula>AND(TRIM($D575)&lt;&gt;"",TRIM($I575)="")</formula>
    </cfRule>
  </conditionalFormatting>
  <conditionalFormatting sqref="N575:P575">
    <cfRule type="expression" dxfId="240" priority="236" stopIfTrue="1">
      <formula>AND(TRIM($D575)&lt;&gt;"",TRIM($N575)="")</formula>
    </cfRule>
  </conditionalFormatting>
  <conditionalFormatting sqref="Q575:U575">
    <cfRule type="expression" dxfId="239" priority="235" stopIfTrue="1">
      <formula>AND(TRIM($D575)&lt;&gt;"",TRIM($Q575)="")</formula>
    </cfRule>
  </conditionalFormatting>
  <conditionalFormatting sqref="V575">
    <cfRule type="expression" dxfId="238" priority="234" stopIfTrue="1">
      <formula>AND(TRIM($D575)&lt;&gt;"",TRIM($V575)="")</formula>
    </cfRule>
  </conditionalFormatting>
  <conditionalFormatting sqref="W575">
    <cfRule type="expression" dxfId="237" priority="233" stopIfTrue="1">
      <formula>AND(TRIM($D575)&lt;&gt;"",TRIM($W575)="")</formula>
    </cfRule>
  </conditionalFormatting>
  <conditionalFormatting sqref="X575:Y575">
    <cfRule type="expression" dxfId="236" priority="232" stopIfTrue="1">
      <formula>AND(TRIM($D575)&lt;&gt;"",OR(TRIM($X575)="",AND(W575="R4",OR(X575="1",X575="2",X575="3"))))</formula>
    </cfRule>
  </conditionalFormatting>
  <conditionalFormatting sqref="D576:H576">
    <cfRule type="expression" dxfId="235" priority="231" stopIfTrue="1">
      <formula>AND(TRIM($D576)&lt;&gt;"",COUNTIF(営業品目,$D576)=0)</formula>
    </cfRule>
  </conditionalFormatting>
  <conditionalFormatting sqref="I576:M576">
    <cfRule type="expression" dxfId="234" priority="230" stopIfTrue="1">
      <formula>AND(TRIM($D576)&lt;&gt;"",TRIM($I576)="")</formula>
    </cfRule>
  </conditionalFormatting>
  <conditionalFormatting sqref="N576:P576">
    <cfRule type="expression" dxfId="233" priority="229" stopIfTrue="1">
      <formula>AND(TRIM($D576)&lt;&gt;"",TRIM($N576)="")</formula>
    </cfRule>
  </conditionalFormatting>
  <conditionalFormatting sqref="Q576:U576">
    <cfRule type="expression" dxfId="232" priority="228" stopIfTrue="1">
      <formula>AND(TRIM($D576)&lt;&gt;"",TRIM($Q576)="")</formula>
    </cfRule>
  </conditionalFormatting>
  <conditionalFormatting sqref="V576">
    <cfRule type="expression" dxfId="231" priority="227" stopIfTrue="1">
      <formula>AND(TRIM($D576)&lt;&gt;"",TRIM($V576)="")</formula>
    </cfRule>
  </conditionalFormatting>
  <conditionalFormatting sqref="W576">
    <cfRule type="expression" dxfId="230" priority="226" stopIfTrue="1">
      <formula>AND(TRIM($D576)&lt;&gt;"",TRIM($W576)="")</formula>
    </cfRule>
  </conditionalFormatting>
  <conditionalFormatting sqref="X576:Y576">
    <cfRule type="expression" dxfId="229" priority="225" stopIfTrue="1">
      <formula>AND(TRIM($D576)&lt;&gt;"",OR(TRIM($X576)="",AND(W576="R4",OR(X576="1",X576="2",X576="3"))))</formula>
    </cfRule>
  </conditionalFormatting>
  <conditionalFormatting sqref="D577:H577">
    <cfRule type="expression" dxfId="228" priority="224" stopIfTrue="1">
      <formula>AND(TRIM($D577)&lt;&gt;"",COUNTIF(営業品目,$D577)=0)</formula>
    </cfRule>
  </conditionalFormatting>
  <conditionalFormatting sqref="I577:M577">
    <cfRule type="expression" dxfId="227" priority="223" stopIfTrue="1">
      <formula>AND(TRIM($D577)&lt;&gt;"",TRIM($I577)="")</formula>
    </cfRule>
  </conditionalFormatting>
  <conditionalFormatting sqref="N577:P577">
    <cfRule type="expression" dxfId="226" priority="222" stopIfTrue="1">
      <formula>AND(TRIM($D577)&lt;&gt;"",TRIM($N577)="")</formula>
    </cfRule>
  </conditionalFormatting>
  <conditionalFormatting sqref="Q577:U577">
    <cfRule type="expression" dxfId="225" priority="221" stopIfTrue="1">
      <formula>AND(TRIM($D577)&lt;&gt;"",TRIM($Q577)="")</formula>
    </cfRule>
  </conditionalFormatting>
  <conditionalFormatting sqref="V577">
    <cfRule type="expression" dxfId="224" priority="220" stopIfTrue="1">
      <formula>AND(TRIM($D577)&lt;&gt;"",TRIM($V577)="")</formula>
    </cfRule>
  </conditionalFormatting>
  <conditionalFormatting sqref="W577">
    <cfRule type="expression" dxfId="223" priority="219" stopIfTrue="1">
      <formula>AND(TRIM($D577)&lt;&gt;"",TRIM($W577)="")</formula>
    </cfRule>
  </conditionalFormatting>
  <conditionalFormatting sqref="X577:Y577">
    <cfRule type="expression" dxfId="222" priority="218" stopIfTrue="1">
      <formula>AND(TRIM($D577)&lt;&gt;"",OR(TRIM($X577)="",AND(W577="R4",OR(X577="1",X577="2",X577="3"))))</formula>
    </cfRule>
  </conditionalFormatting>
  <conditionalFormatting sqref="D578:H578">
    <cfRule type="expression" dxfId="221" priority="217" stopIfTrue="1">
      <formula>AND(TRIM($D578)&lt;&gt;"",COUNTIF(営業品目,$D578)=0)</formula>
    </cfRule>
  </conditionalFormatting>
  <conditionalFormatting sqref="I578:M578">
    <cfRule type="expression" dxfId="220" priority="216" stopIfTrue="1">
      <formula>AND(TRIM($D578)&lt;&gt;"",TRIM($I578)="")</formula>
    </cfRule>
  </conditionalFormatting>
  <conditionalFormatting sqref="N578:P578">
    <cfRule type="expression" dxfId="219" priority="215" stopIfTrue="1">
      <formula>AND(TRIM($D578)&lt;&gt;"",TRIM($N578)="")</formula>
    </cfRule>
  </conditionalFormatting>
  <conditionalFormatting sqref="Q578:U578">
    <cfRule type="expression" dxfId="218" priority="214" stopIfTrue="1">
      <formula>AND(TRIM($D578)&lt;&gt;"",TRIM($Q578)="")</formula>
    </cfRule>
  </conditionalFormatting>
  <conditionalFormatting sqref="V578">
    <cfRule type="expression" dxfId="217" priority="213" stopIfTrue="1">
      <formula>AND(TRIM($D578)&lt;&gt;"",TRIM($V578)="")</formula>
    </cfRule>
  </conditionalFormatting>
  <conditionalFormatting sqref="W578">
    <cfRule type="expression" dxfId="216" priority="212" stopIfTrue="1">
      <formula>AND(TRIM($D578)&lt;&gt;"",TRIM($W578)="")</formula>
    </cfRule>
  </conditionalFormatting>
  <conditionalFormatting sqref="X578:Y578">
    <cfRule type="expression" dxfId="215" priority="211" stopIfTrue="1">
      <formula>AND(TRIM($D578)&lt;&gt;"",OR(TRIM($X578)="",AND(W578="R4",OR(X578="1",X578="2",X578="3"))))</formula>
    </cfRule>
  </conditionalFormatting>
  <conditionalFormatting sqref="D579:H579">
    <cfRule type="expression" dxfId="214" priority="210" stopIfTrue="1">
      <formula>AND(TRIM($D579)&lt;&gt;"",COUNTIF(営業品目,$D579)=0)</formula>
    </cfRule>
  </conditionalFormatting>
  <conditionalFormatting sqref="I579:M579">
    <cfRule type="expression" dxfId="213" priority="209" stopIfTrue="1">
      <formula>AND(TRIM($D579)&lt;&gt;"",TRIM($I579)="")</formula>
    </cfRule>
  </conditionalFormatting>
  <conditionalFormatting sqref="N579:P579">
    <cfRule type="expression" dxfId="212" priority="208" stopIfTrue="1">
      <formula>AND(TRIM($D579)&lt;&gt;"",TRIM($N579)="")</formula>
    </cfRule>
  </conditionalFormatting>
  <conditionalFormatting sqref="Q579:U579">
    <cfRule type="expression" dxfId="211" priority="207" stopIfTrue="1">
      <formula>AND(TRIM($D579)&lt;&gt;"",TRIM($Q579)="")</formula>
    </cfRule>
  </conditionalFormatting>
  <conditionalFormatting sqref="V579">
    <cfRule type="expression" dxfId="210" priority="206" stopIfTrue="1">
      <formula>AND(TRIM($D579)&lt;&gt;"",TRIM($V579)="")</formula>
    </cfRule>
  </conditionalFormatting>
  <conditionalFormatting sqref="W579">
    <cfRule type="expression" dxfId="209" priority="205" stopIfTrue="1">
      <formula>AND(TRIM($D579)&lt;&gt;"",TRIM($W579)="")</formula>
    </cfRule>
  </conditionalFormatting>
  <conditionalFormatting sqref="X579:Y579">
    <cfRule type="expression" dxfId="208" priority="204" stopIfTrue="1">
      <formula>AND(TRIM($D579)&lt;&gt;"",OR(TRIM($X579)="",AND(W579="R4",OR(X579="1",X579="2",X579="3"))))</formula>
    </cfRule>
  </conditionalFormatting>
  <conditionalFormatting sqref="D580:H580">
    <cfRule type="expression" dxfId="207" priority="203" stopIfTrue="1">
      <formula>AND(TRIM($D580)&lt;&gt;"",COUNTIF(営業品目,$D580)=0)</formula>
    </cfRule>
  </conditionalFormatting>
  <conditionalFormatting sqref="I580:M580">
    <cfRule type="expression" dxfId="206" priority="202" stopIfTrue="1">
      <formula>AND(TRIM($D580)&lt;&gt;"",TRIM($I580)="")</formula>
    </cfRule>
  </conditionalFormatting>
  <conditionalFormatting sqref="N580:P580">
    <cfRule type="expression" dxfId="205" priority="201" stopIfTrue="1">
      <formula>AND(TRIM($D580)&lt;&gt;"",TRIM($N580)="")</formula>
    </cfRule>
  </conditionalFormatting>
  <conditionalFormatting sqref="Q580:U580">
    <cfRule type="expression" dxfId="204" priority="200" stopIfTrue="1">
      <formula>AND(TRIM($D580)&lt;&gt;"",TRIM($Q580)="")</formula>
    </cfRule>
  </conditionalFormatting>
  <conditionalFormatting sqref="V580">
    <cfRule type="expression" dxfId="203" priority="199" stopIfTrue="1">
      <formula>AND(TRIM($D580)&lt;&gt;"",TRIM($V580)="")</formula>
    </cfRule>
  </conditionalFormatting>
  <conditionalFormatting sqref="W580">
    <cfRule type="expression" dxfId="202" priority="198" stopIfTrue="1">
      <formula>AND(TRIM($D580)&lt;&gt;"",TRIM($W580)="")</formula>
    </cfRule>
  </conditionalFormatting>
  <conditionalFormatting sqref="X580:Y580">
    <cfRule type="expression" dxfId="201" priority="197" stopIfTrue="1">
      <formula>AND(TRIM($D580)&lt;&gt;"",OR(TRIM($X580)="",AND(W580="R4",OR(X580="1",X580="2",X580="3"))))</formula>
    </cfRule>
  </conditionalFormatting>
  <conditionalFormatting sqref="D581:H581">
    <cfRule type="expression" dxfId="200" priority="196" stopIfTrue="1">
      <formula>AND(TRIM($D581)&lt;&gt;"",COUNTIF(営業品目,$D581)=0)</formula>
    </cfRule>
  </conditionalFormatting>
  <conditionalFormatting sqref="I581:M581">
    <cfRule type="expression" dxfId="199" priority="195" stopIfTrue="1">
      <formula>AND(TRIM($D581)&lt;&gt;"",TRIM($I581)="")</formula>
    </cfRule>
  </conditionalFormatting>
  <conditionalFormatting sqref="N581:P581">
    <cfRule type="expression" dxfId="198" priority="194" stopIfTrue="1">
      <formula>AND(TRIM($D581)&lt;&gt;"",TRIM($N581)="")</formula>
    </cfRule>
  </conditionalFormatting>
  <conditionalFormatting sqref="Q581:U581">
    <cfRule type="expression" dxfId="197" priority="193" stopIfTrue="1">
      <formula>AND(TRIM($D581)&lt;&gt;"",TRIM($Q581)="")</formula>
    </cfRule>
  </conditionalFormatting>
  <conditionalFormatting sqref="V581">
    <cfRule type="expression" dxfId="196" priority="192" stopIfTrue="1">
      <formula>AND(TRIM($D581)&lt;&gt;"",TRIM($V581)="")</formula>
    </cfRule>
  </conditionalFormatting>
  <conditionalFormatting sqref="W581">
    <cfRule type="expression" dxfId="195" priority="191" stopIfTrue="1">
      <formula>AND(TRIM($D581)&lt;&gt;"",TRIM($W581)="")</formula>
    </cfRule>
  </conditionalFormatting>
  <conditionalFormatting sqref="X581:Y581">
    <cfRule type="expression" dxfId="194" priority="190" stopIfTrue="1">
      <formula>AND(TRIM($D581)&lt;&gt;"",OR(TRIM($X581)="",AND(W581="R4",OR(X581="1",X581="2",X581="3"))))</formula>
    </cfRule>
  </conditionalFormatting>
  <conditionalFormatting sqref="D582:H582">
    <cfRule type="expression" dxfId="193" priority="189" stopIfTrue="1">
      <formula>AND(TRIM($D582)&lt;&gt;"",COUNTIF(営業品目,$D582)=0)</formula>
    </cfRule>
  </conditionalFormatting>
  <conditionalFormatting sqref="I582:M582">
    <cfRule type="expression" dxfId="192" priority="188" stopIfTrue="1">
      <formula>AND(TRIM($D582)&lt;&gt;"",TRIM($I582)="")</formula>
    </cfRule>
  </conditionalFormatting>
  <conditionalFormatting sqref="N582:P582">
    <cfRule type="expression" dxfId="191" priority="187" stopIfTrue="1">
      <formula>AND(TRIM($D582)&lt;&gt;"",TRIM($N582)="")</formula>
    </cfRule>
  </conditionalFormatting>
  <conditionalFormatting sqref="Q582:U582">
    <cfRule type="expression" dxfId="190" priority="186" stopIfTrue="1">
      <formula>AND(TRIM($D582)&lt;&gt;"",TRIM($Q582)="")</formula>
    </cfRule>
  </conditionalFormatting>
  <conditionalFormatting sqref="V582">
    <cfRule type="expression" dxfId="189" priority="185" stopIfTrue="1">
      <formula>AND(TRIM($D582)&lt;&gt;"",TRIM($V582)="")</formula>
    </cfRule>
  </conditionalFormatting>
  <conditionalFormatting sqref="W582">
    <cfRule type="expression" dxfId="188" priority="184" stopIfTrue="1">
      <formula>AND(TRIM($D582)&lt;&gt;"",TRIM($W582)="")</formula>
    </cfRule>
  </conditionalFormatting>
  <conditionalFormatting sqref="X582:Y582">
    <cfRule type="expression" dxfId="187" priority="183" stopIfTrue="1">
      <formula>AND(TRIM($D582)&lt;&gt;"",OR(TRIM($X582)="",AND(W582="R4",OR(X582="1",X582="2",X582="3"))))</formula>
    </cfRule>
  </conditionalFormatting>
  <conditionalFormatting sqref="D583:H583">
    <cfRule type="expression" dxfId="186" priority="182" stopIfTrue="1">
      <formula>AND(TRIM($D583)&lt;&gt;"",COUNTIF(営業品目,$D583)=0)</formula>
    </cfRule>
  </conditionalFormatting>
  <conditionalFormatting sqref="I583:M583">
    <cfRule type="expression" dxfId="185" priority="181" stopIfTrue="1">
      <formula>AND(TRIM($D583)&lt;&gt;"",TRIM($I583)="")</formula>
    </cfRule>
  </conditionalFormatting>
  <conditionalFormatting sqref="N583:P583">
    <cfRule type="expression" dxfId="184" priority="180" stopIfTrue="1">
      <formula>AND(TRIM($D583)&lt;&gt;"",TRIM($N583)="")</formula>
    </cfRule>
  </conditionalFormatting>
  <conditionalFormatting sqref="Q583:U583">
    <cfRule type="expression" dxfId="183" priority="179" stopIfTrue="1">
      <formula>AND(TRIM($D583)&lt;&gt;"",TRIM($Q583)="")</formula>
    </cfRule>
  </conditionalFormatting>
  <conditionalFormatting sqref="V583">
    <cfRule type="expression" dxfId="182" priority="178" stopIfTrue="1">
      <formula>AND(TRIM($D583)&lt;&gt;"",TRIM($V583)="")</formula>
    </cfRule>
  </conditionalFormatting>
  <conditionalFormatting sqref="W583">
    <cfRule type="expression" dxfId="181" priority="177" stopIfTrue="1">
      <formula>AND(TRIM($D583)&lt;&gt;"",TRIM($W583)="")</formula>
    </cfRule>
  </conditionalFormatting>
  <conditionalFormatting sqref="X583:Y583">
    <cfRule type="expression" dxfId="180" priority="176" stopIfTrue="1">
      <formula>AND(TRIM($D583)&lt;&gt;"",OR(TRIM($X583)="",AND(W583="R4",OR(X583="1",X583="2",X583="3"))))</formula>
    </cfRule>
  </conditionalFormatting>
  <conditionalFormatting sqref="D584:H584">
    <cfRule type="expression" dxfId="179" priority="175" stopIfTrue="1">
      <formula>AND(TRIM($D584)&lt;&gt;"",COUNTIF(営業品目,$D584)=0)</formula>
    </cfRule>
  </conditionalFormatting>
  <conditionalFormatting sqref="I584:M584">
    <cfRule type="expression" dxfId="178" priority="174" stopIfTrue="1">
      <formula>AND(TRIM($D584)&lt;&gt;"",TRIM($I584)="")</formula>
    </cfRule>
  </conditionalFormatting>
  <conditionalFormatting sqref="N584:P584">
    <cfRule type="expression" dxfId="177" priority="173" stopIfTrue="1">
      <formula>AND(TRIM($D584)&lt;&gt;"",TRIM($N584)="")</formula>
    </cfRule>
  </conditionalFormatting>
  <conditionalFormatting sqref="Q584:U584">
    <cfRule type="expression" dxfId="176" priority="172" stopIfTrue="1">
      <formula>AND(TRIM($D584)&lt;&gt;"",TRIM($Q584)="")</formula>
    </cfRule>
  </conditionalFormatting>
  <conditionalFormatting sqref="V584">
    <cfRule type="expression" dxfId="175" priority="171" stopIfTrue="1">
      <formula>AND(TRIM($D584)&lt;&gt;"",TRIM($V584)="")</formula>
    </cfRule>
  </conditionalFormatting>
  <conditionalFormatting sqref="W584">
    <cfRule type="expression" dxfId="174" priority="170" stopIfTrue="1">
      <formula>AND(TRIM($D584)&lt;&gt;"",TRIM($W584)="")</formula>
    </cfRule>
  </conditionalFormatting>
  <conditionalFormatting sqref="X584:Y584">
    <cfRule type="expression" dxfId="173" priority="169" stopIfTrue="1">
      <formula>AND(TRIM($D584)&lt;&gt;"",OR(TRIM($X584)="",AND(W584="R4",OR(X584="1",X584="2",X584="3"))))</formula>
    </cfRule>
  </conditionalFormatting>
  <conditionalFormatting sqref="D585:H585">
    <cfRule type="expression" dxfId="172" priority="168" stopIfTrue="1">
      <formula>AND(TRIM($D585)&lt;&gt;"",COUNTIF(営業品目,$D585)=0)</formula>
    </cfRule>
  </conditionalFormatting>
  <conditionalFormatting sqref="I585:M585">
    <cfRule type="expression" dxfId="171" priority="167" stopIfTrue="1">
      <formula>AND(TRIM($D585)&lt;&gt;"",TRIM($I585)="")</formula>
    </cfRule>
  </conditionalFormatting>
  <conditionalFormatting sqref="N585:P585">
    <cfRule type="expression" dxfId="170" priority="166" stopIfTrue="1">
      <formula>AND(TRIM($D585)&lt;&gt;"",TRIM($N585)="")</formula>
    </cfRule>
  </conditionalFormatting>
  <conditionalFormatting sqref="Q585:U585">
    <cfRule type="expression" dxfId="169" priority="165" stopIfTrue="1">
      <formula>AND(TRIM($D585)&lt;&gt;"",TRIM($Q585)="")</formula>
    </cfRule>
  </conditionalFormatting>
  <conditionalFormatting sqref="V585">
    <cfRule type="expression" dxfId="168" priority="164" stopIfTrue="1">
      <formula>AND(TRIM($D585)&lt;&gt;"",TRIM($V585)="")</formula>
    </cfRule>
  </conditionalFormatting>
  <conditionalFormatting sqref="W585">
    <cfRule type="expression" dxfId="167" priority="163" stopIfTrue="1">
      <formula>AND(TRIM($D585)&lt;&gt;"",TRIM($W585)="")</formula>
    </cfRule>
  </conditionalFormatting>
  <conditionalFormatting sqref="X585:Y585">
    <cfRule type="expression" dxfId="166" priority="162" stopIfTrue="1">
      <formula>AND(TRIM($D585)&lt;&gt;"",OR(TRIM($X585)="",AND(W585="R4",OR(X585="1",X585="2",X585="3"))))</formula>
    </cfRule>
  </conditionalFormatting>
  <conditionalFormatting sqref="D586:H586">
    <cfRule type="expression" dxfId="165" priority="161" stopIfTrue="1">
      <formula>AND(TRIM($D586)&lt;&gt;"",COUNTIF(営業品目,$D586)=0)</formula>
    </cfRule>
  </conditionalFormatting>
  <conditionalFormatting sqref="I586:M586">
    <cfRule type="expression" dxfId="164" priority="160" stopIfTrue="1">
      <formula>AND(TRIM($D586)&lt;&gt;"",TRIM($I586)="")</formula>
    </cfRule>
  </conditionalFormatting>
  <conditionalFormatting sqref="N586:P586">
    <cfRule type="expression" dxfId="163" priority="159" stopIfTrue="1">
      <formula>AND(TRIM($D586)&lt;&gt;"",TRIM($N586)="")</formula>
    </cfRule>
  </conditionalFormatting>
  <conditionalFormatting sqref="Q586:U586">
    <cfRule type="expression" dxfId="162" priority="158" stopIfTrue="1">
      <formula>AND(TRIM($D586)&lt;&gt;"",TRIM($Q586)="")</formula>
    </cfRule>
  </conditionalFormatting>
  <conditionalFormatting sqref="V586">
    <cfRule type="expression" dxfId="161" priority="157" stopIfTrue="1">
      <formula>AND(TRIM($D586)&lt;&gt;"",TRIM($V586)="")</formula>
    </cfRule>
  </conditionalFormatting>
  <conditionalFormatting sqref="W586">
    <cfRule type="expression" dxfId="160" priority="156" stopIfTrue="1">
      <formula>AND(TRIM($D586)&lt;&gt;"",TRIM($W586)="")</formula>
    </cfRule>
  </conditionalFormatting>
  <conditionalFormatting sqref="X586:Y586">
    <cfRule type="expression" dxfId="159" priority="155" stopIfTrue="1">
      <formula>AND(TRIM($D586)&lt;&gt;"",OR(TRIM($X586)="",AND(W586="R4",OR(X586="1",X586="2",X586="3"))))</formula>
    </cfRule>
  </conditionalFormatting>
  <conditionalFormatting sqref="D587:H587">
    <cfRule type="expression" dxfId="158" priority="154" stopIfTrue="1">
      <formula>AND(TRIM($D587)&lt;&gt;"",COUNTIF(営業品目,$D587)=0)</formula>
    </cfRule>
  </conditionalFormatting>
  <conditionalFormatting sqref="I587:M587">
    <cfRule type="expression" dxfId="157" priority="153" stopIfTrue="1">
      <formula>AND(TRIM($D587)&lt;&gt;"",TRIM($I587)="")</formula>
    </cfRule>
  </conditionalFormatting>
  <conditionalFormatting sqref="N587:P587">
    <cfRule type="expression" dxfId="156" priority="152" stopIfTrue="1">
      <formula>AND(TRIM($D587)&lt;&gt;"",TRIM($N587)="")</formula>
    </cfRule>
  </conditionalFormatting>
  <conditionalFormatting sqref="Q587:U587">
    <cfRule type="expression" dxfId="155" priority="151" stopIfTrue="1">
      <formula>AND(TRIM($D587)&lt;&gt;"",TRIM($Q587)="")</formula>
    </cfRule>
  </conditionalFormatting>
  <conditionalFormatting sqref="V587">
    <cfRule type="expression" dxfId="154" priority="150" stopIfTrue="1">
      <formula>AND(TRIM($D587)&lt;&gt;"",TRIM($V587)="")</formula>
    </cfRule>
  </conditionalFormatting>
  <conditionalFormatting sqref="W587">
    <cfRule type="expression" dxfId="153" priority="149" stopIfTrue="1">
      <formula>AND(TRIM($D587)&lt;&gt;"",TRIM($W587)="")</formula>
    </cfRule>
  </conditionalFormatting>
  <conditionalFormatting sqref="X587:Y587">
    <cfRule type="expression" dxfId="152" priority="148" stopIfTrue="1">
      <formula>AND(TRIM($D587)&lt;&gt;"",OR(TRIM($X587)="",AND(W587="R4",OR(X587="1",X587="2",X587="3"))))</formula>
    </cfRule>
  </conditionalFormatting>
  <conditionalFormatting sqref="D588:H588">
    <cfRule type="expression" dxfId="151" priority="147" stopIfTrue="1">
      <formula>AND(TRIM($D588)&lt;&gt;"",COUNTIF(営業品目,$D588)=0)</formula>
    </cfRule>
  </conditionalFormatting>
  <conditionalFormatting sqref="I588:M588">
    <cfRule type="expression" dxfId="150" priority="146" stopIfTrue="1">
      <formula>AND(TRIM($D588)&lt;&gt;"",TRIM($I588)="")</formula>
    </cfRule>
  </conditionalFormatting>
  <conditionalFormatting sqref="N588:P588">
    <cfRule type="expression" dxfId="149" priority="145" stopIfTrue="1">
      <formula>AND(TRIM($D588)&lt;&gt;"",TRIM($N588)="")</formula>
    </cfRule>
  </conditionalFormatting>
  <conditionalFormatting sqref="Q588:U588">
    <cfRule type="expression" dxfId="148" priority="144" stopIfTrue="1">
      <formula>AND(TRIM($D588)&lt;&gt;"",TRIM($Q588)="")</formula>
    </cfRule>
  </conditionalFormatting>
  <conditionalFormatting sqref="V588">
    <cfRule type="expression" dxfId="147" priority="143" stopIfTrue="1">
      <formula>AND(TRIM($D588)&lt;&gt;"",TRIM($V588)="")</formula>
    </cfRule>
  </conditionalFormatting>
  <conditionalFormatting sqref="W588">
    <cfRule type="expression" dxfId="146" priority="142" stopIfTrue="1">
      <formula>AND(TRIM($D588)&lt;&gt;"",TRIM($W588)="")</formula>
    </cfRule>
  </conditionalFormatting>
  <conditionalFormatting sqref="X588:Y588">
    <cfRule type="expression" dxfId="145" priority="141" stopIfTrue="1">
      <formula>AND(TRIM($D588)&lt;&gt;"",OR(TRIM($X588)="",AND(W588="R4",OR(X588="1",X588="2",X588="3"))))</formula>
    </cfRule>
  </conditionalFormatting>
  <conditionalFormatting sqref="D589:H589">
    <cfRule type="expression" dxfId="144" priority="140" stopIfTrue="1">
      <formula>AND(TRIM($D589)&lt;&gt;"",COUNTIF(営業品目,$D589)=0)</formula>
    </cfRule>
  </conditionalFormatting>
  <conditionalFormatting sqref="I589:M589">
    <cfRule type="expression" dxfId="143" priority="139" stopIfTrue="1">
      <formula>AND(TRIM($D589)&lt;&gt;"",TRIM($I589)="")</formula>
    </cfRule>
  </conditionalFormatting>
  <conditionalFormatting sqref="N589:P589">
    <cfRule type="expression" dxfId="142" priority="138" stopIfTrue="1">
      <formula>AND(TRIM($D589)&lt;&gt;"",TRIM($N589)="")</formula>
    </cfRule>
  </conditionalFormatting>
  <conditionalFormatting sqref="Q589:U589">
    <cfRule type="expression" dxfId="141" priority="137" stopIfTrue="1">
      <formula>AND(TRIM($D589)&lt;&gt;"",TRIM($Q589)="")</formula>
    </cfRule>
  </conditionalFormatting>
  <conditionalFormatting sqref="V589">
    <cfRule type="expression" dxfId="140" priority="136" stopIfTrue="1">
      <formula>AND(TRIM($D589)&lt;&gt;"",TRIM($V589)="")</formula>
    </cfRule>
  </conditionalFormatting>
  <conditionalFormatting sqref="W589">
    <cfRule type="expression" dxfId="139" priority="135" stopIfTrue="1">
      <formula>AND(TRIM($D589)&lt;&gt;"",TRIM($W589)="")</formula>
    </cfRule>
  </conditionalFormatting>
  <conditionalFormatting sqref="X589:Y589">
    <cfRule type="expression" dxfId="138" priority="134" stopIfTrue="1">
      <formula>AND(TRIM($D589)&lt;&gt;"",OR(TRIM($X589)="",AND(W589="R4",OR(X589="1",X589="2",X589="3"))))</formula>
    </cfRule>
  </conditionalFormatting>
  <conditionalFormatting sqref="D590:H590">
    <cfRule type="expression" dxfId="137" priority="133" stopIfTrue="1">
      <formula>AND(TRIM($D590)&lt;&gt;"",COUNTIF(営業品目,$D590)=0)</formula>
    </cfRule>
  </conditionalFormatting>
  <conditionalFormatting sqref="I590:M590">
    <cfRule type="expression" dxfId="136" priority="132" stopIfTrue="1">
      <formula>AND(TRIM($D590)&lt;&gt;"",TRIM($I590)="")</formula>
    </cfRule>
  </conditionalFormatting>
  <conditionalFormatting sqref="N590:P590">
    <cfRule type="expression" dxfId="135" priority="131" stopIfTrue="1">
      <formula>AND(TRIM($D590)&lt;&gt;"",TRIM($N590)="")</formula>
    </cfRule>
  </conditionalFormatting>
  <conditionalFormatting sqref="Q590:U590">
    <cfRule type="expression" dxfId="134" priority="130" stopIfTrue="1">
      <formula>AND(TRIM($D590)&lt;&gt;"",TRIM($Q590)="")</formula>
    </cfRule>
  </conditionalFormatting>
  <conditionalFormatting sqref="V590">
    <cfRule type="expression" dxfId="133" priority="129" stopIfTrue="1">
      <formula>AND(TRIM($D590)&lt;&gt;"",TRIM($V590)="")</formula>
    </cfRule>
  </conditionalFormatting>
  <conditionalFormatting sqref="W590">
    <cfRule type="expression" dxfId="132" priority="128" stopIfTrue="1">
      <formula>AND(TRIM($D590)&lt;&gt;"",TRIM($W590)="")</formula>
    </cfRule>
  </conditionalFormatting>
  <conditionalFormatting sqref="X590:Y590">
    <cfRule type="expression" dxfId="131" priority="127" stopIfTrue="1">
      <formula>AND(TRIM($D590)&lt;&gt;"",OR(TRIM($X590)="",AND(W590="R4",OR(X590="1",X590="2",X590="3"))))</formula>
    </cfRule>
  </conditionalFormatting>
  <conditionalFormatting sqref="D591:H591">
    <cfRule type="expression" dxfId="130" priority="126" stopIfTrue="1">
      <formula>AND(TRIM($D591)&lt;&gt;"",COUNTIF(営業品目,$D591)=0)</formula>
    </cfRule>
  </conditionalFormatting>
  <conditionalFormatting sqref="I591:M591">
    <cfRule type="expression" dxfId="129" priority="125" stopIfTrue="1">
      <formula>AND(TRIM($D591)&lt;&gt;"",TRIM($I591)="")</formula>
    </cfRule>
  </conditionalFormatting>
  <conditionalFormatting sqref="N591:P591">
    <cfRule type="expression" dxfId="128" priority="124" stopIfTrue="1">
      <formula>AND(TRIM($D591)&lt;&gt;"",TRIM($N591)="")</formula>
    </cfRule>
  </conditionalFormatting>
  <conditionalFormatting sqref="Q591:U591">
    <cfRule type="expression" dxfId="127" priority="123" stopIfTrue="1">
      <formula>AND(TRIM($D591)&lt;&gt;"",TRIM($Q591)="")</formula>
    </cfRule>
  </conditionalFormatting>
  <conditionalFormatting sqref="V591">
    <cfRule type="expression" dxfId="126" priority="122" stopIfTrue="1">
      <formula>AND(TRIM($D591)&lt;&gt;"",TRIM($V591)="")</formula>
    </cfRule>
  </conditionalFormatting>
  <conditionalFormatting sqref="W591">
    <cfRule type="expression" dxfId="125" priority="121" stopIfTrue="1">
      <formula>AND(TRIM($D591)&lt;&gt;"",TRIM($W591)="")</formula>
    </cfRule>
  </conditionalFormatting>
  <conditionalFormatting sqref="X591:Y591">
    <cfRule type="expression" dxfId="124" priority="120" stopIfTrue="1">
      <formula>AND(TRIM($D591)&lt;&gt;"",OR(TRIM($X591)="",AND(W591="R4",OR(X591="1",X591="2",X591="3"))))</formula>
    </cfRule>
  </conditionalFormatting>
  <conditionalFormatting sqref="D592:H592">
    <cfRule type="expression" dxfId="123" priority="119" stopIfTrue="1">
      <formula>AND(TRIM($D592)&lt;&gt;"",COUNTIF(営業品目,$D592)=0)</formula>
    </cfRule>
  </conditionalFormatting>
  <conditionalFormatting sqref="I592:M592">
    <cfRule type="expression" dxfId="122" priority="118" stopIfTrue="1">
      <formula>AND(TRIM($D592)&lt;&gt;"",TRIM($I592)="")</formula>
    </cfRule>
  </conditionalFormatting>
  <conditionalFormatting sqref="N592:P592">
    <cfRule type="expression" dxfId="121" priority="117" stopIfTrue="1">
      <formula>AND(TRIM($D592)&lt;&gt;"",TRIM($N592)="")</formula>
    </cfRule>
  </conditionalFormatting>
  <conditionalFormatting sqref="Q592:U592">
    <cfRule type="expression" dxfId="120" priority="116" stopIfTrue="1">
      <formula>AND(TRIM($D592)&lt;&gt;"",TRIM($Q592)="")</formula>
    </cfRule>
  </conditionalFormatting>
  <conditionalFormatting sqref="V592">
    <cfRule type="expression" dxfId="119" priority="115" stopIfTrue="1">
      <formula>AND(TRIM($D592)&lt;&gt;"",TRIM($V592)="")</formula>
    </cfRule>
  </conditionalFormatting>
  <conditionalFormatting sqref="W592">
    <cfRule type="expression" dxfId="118" priority="114" stopIfTrue="1">
      <formula>AND(TRIM($D592)&lt;&gt;"",TRIM($W592)="")</formula>
    </cfRule>
  </conditionalFormatting>
  <conditionalFormatting sqref="X592:Y592">
    <cfRule type="expression" dxfId="117" priority="113" stopIfTrue="1">
      <formula>AND(TRIM($D592)&lt;&gt;"",OR(TRIM($X592)="",AND(W592="R4",OR(X592="1",X592="2",X592="3"))))</formula>
    </cfRule>
  </conditionalFormatting>
  <conditionalFormatting sqref="D593:H593">
    <cfRule type="expression" dxfId="116" priority="112" stopIfTrue="1">
      <formula>AND(TRIM($D593)&lt;&gt;"",COUNTIF(営業品目,$D593)=0)</formula>
    </cfRule>
  </conditionalFormatting>
  <conditionalFormatting sqref="I593:M593">
    <cfRule type="expression" dxfId="115" priority="111" stopIfTrue="1">
      <formula>AND(TRIM($D593)&lt;&gt;"",TRIM($I593)="")</formula>
    </cfRule>
  </conditionalFormatting>
  <conditionalFormatting sqref="N593:P593">
    <cfRule type="expression" dxfId="114" priority="110" stopIfTrue="1">
      <formula>AND(TRIM($D593)&lt;&gt;"",TRIM($N593)="")</formula>
    </cfRule>
  </conditionalFormatting>
  <conditionalFormatting sqref="Q593:U593">
    <cfRule type="expression" dxfId="113" priority="109" stopIfTrue="1">
      <formula>AND(TRIM($D593)&lt;&gt;"",TRIM($Q593)="")</formula>
    </cfRule>
  </conditionalFormatting>
  <conditionalFormatting sqref="V593">
    <cfRule type="expression" dxfId="112" priority="108" stopIfTrue="1">
      <formula>AND(TRIM($D593)&lt;&gt;"",TRIM($V593)="")</formula>
    </cfRule>
  </conditionalFormatting>
  <conditionalFormatting sqref="W593">
    <cfRule type="expression" dxfId="111" priority="107" stopIfTrue="1">
      <formula>AND(TRIM($D593)&lt;&gt;"",TRIM($W593)="")</formula>
    </cfRule>
  </conditionalFormatting>
  <conditionalFormatting sqref="X593:Y593">
    <cfRule type="expression" dxfId="110" priority="106" stopIfTrue="1">
      <formula>AND(TRIM($D593)&lt;&gt;"",OR(TRIM($X593)="",AND(W593="R4",OR(X593="1",X593="2",X593="3"))))</formula>
    </cfRule>
  </conditionalFormatting>
  <conditionalFormatting sqref="D594:H594">
    <cfRule type="expression" dxfId="109" priority="105" stopIfTrue="1">
      <formula>AND(TRIM($D594)&lt;&gt;"",COUNTIF(営業品目,$D594)=0)</formula>
    </cfRule>
  </conditionalFormatting>
  <conditionalFormatting sqref="I594:M594">
    <cfRule type="expression" dxfId="108" priority="104" stopIfTrue="1">
      <formula>AND(TRIM($D594)&lt;&gt;"",TRIM($I594)="")</formula>
    </cfRule>
  </conditionalFormatting>
  <conditionalFormatting sqref="N594:P594">
    <cfRule type="expression" dxfId="107" priority="103" stopIfTrue="1">
      <formula>AND(TRIM($D594)&lt;&gt;"",TRIM($N594)="")</formula>
    </cfRule>
  </conditionalFormatting>
  <conditionalFormatting sqref="Q594:U594">
    <cfRule type="expression" dxfId="106" priority="102" stopIfTrue="1">
      <formula>AND(TRIM($D594)&lt;&gt;"",TRIM($Q594)="")</formula>
    </cfRule>
  </conditionalFormatting>
  <conditionalFormatting sqref="V594">
    <cfRule type="expression" dxfId="105" priority="101" stopIfTrue="1">
      <formula>AND(TRIM($D594)&lt;&gt;"",TRIM($V594)="")</formula>
    </cfRule>
  </conditionalFormatting>
  <conditionalFormatting sqref="W594">
    <cfRule type="expression" dxfId="104" priority="100" stopIfTrue="1">
      <formula>AND(TRIM($D594)&lt;&gt;"",TRIM($W594)="")</formula>
    </cfRule>
  </conditionalFormatting>
  <conditionalFormatting sqref="X594:Y594">
    <cfRule type="expression" dxfId="103" priority="99" stopIfTrue="1">
      <formula>AND(TRIM($D594)&lt;&gt;"",OR(TRIM($X594)="",AND(W594="R4",OR(X594="1",X594="2",X594="3"))))</formula>
    </cfRule>
  </conditionalFormatting>
  <conditionalFormatting sqref="D595:H595">
    <cfRule type="expression" dxfId="102" priority="98" stopIfTrue="1">
      <formula>AND(TRIM($D595)&lt;&gt;"",COUNTIF(営業品目,$D595)=0)</formula>
    </cfRule>
  </conditionalFormatting>
  <conditionalFormatting sqref="I595:M595">
    <cfRule type="expression" dxfId="101" priority="97" stopIfTrue="1">
      <formula>AND(TRIM($D595)&lt;&gt;"",TRIM($I595)="")</formula>
    </cfRule>
  </conditionalFormatting>
  <conditionalFormatting sqref="N595:P595">
    <cfRule type="expression" dxfId="100" priority="96" stopIfTrue="1">
      <formula>AND(TRIM($D595)&lt;&gt;"",TRIM($N595)="")</formula>
    </cfRule>
  </conditionalFormatting>
  <conditionalFormatting sqref="Q595:U595">
    <cfRule type="expression" dxfId="99" priority="95" stopIfTrue="1">
      <formula>AND(TRIM($D595)&lt;&gt;"",TRIM($Q595)="")</formula>
    </cfRule>
  </conditionalFormatting>
  <conditionalFormatting sqref="V595">
    <cfRule type="expression" dxfId="98" priority="94" stopIfTrue="1">
      <formula>AND(TRIM($D595)&lt;&gt;"",TRIM($V595)="")</formula>
    </cfRule>
  </conditionalFormatting>
  <conditionalFormatting sqref="W595">
    <cfRule type="expression" dxfId="97" priority="93" stopIfTrue="1">
      <formula>AND(TRIM($D595)&lt;&gt;"",TRIM($W595)="")</formula>
    </cfRule>
  </conditionalFormatting>
  <conditionalFormatting sqref="X595:Y595">
    <cfRule type="expression" dxfId="96" priority="92" stopIfTrue="1">
      <formula>AND(TRIM($D595)&lt;&gt;"",OR(TRIM($X595)="",AND(W595="R4",OR(X595="1",X595="2",X595="3"))))</formula>
    </cfRule>
  </conditionalFormatting>
  <conditionalFormatting sqref="D596:H596">
    <cfRule type="expression" dxfId="95" priority="91" stopIfTrue="1">
      <formula>AND(TRIM($D596)&lt;&gt;"",COUNTIF(営業品目,$D596)=0)</formula>
    </cfRule>
  </conditionalFormatting>
  <conditionalFormatting sqref="I596:M596">
    <cfRule type="expression" dxfId="94" priority="90" stopIfTrue="1">
      <formula>AND(TRIM($D596)&lt;&gt;"",TRIM($I596)="")</formula>
    </cfRule>
  </conditionalFormatting>
  <conditionalFormatting sqref="N596:P596">
    <cfRule type="expression" dxfId="93" priority="89" stopIfTrue="1">
      <formula>AND(TRIM($D596)&lt;&gt;"",TRIM($N596)="")</formula>
    </cfRule>
  </conditionalFormatting>
  <conditionalFormatting sqref="Q596:U596">
    <cfRule type="expression" dxfId="92" priority="88" stopIfTrue="1">
      <formula>AND(TRIM($D596)&lt;&gt;"",TRIM($Q596)="")</formula>
    </cfRule>
  </conditionalFormatting>
  <conditionalFormatting sqref="V596">
    <cfRule type="expression" dxfId="91" priority="87" stopIfTrue="1">
      <formula>AND(TRIM($D596)&lt;&gt;"",TRIM($V596)="")</formula>
    </cfRule>
  </conditionalFormatting>
  <conditionalFormatting sqref="W596">
    <cfRule type="expression" dxfId="90" priority="86" stopIfTrue="1">
      <formula>AND(TRIM($D596)&lt;&gt;"",TRIM($W596)="")</formula>
    </cfRule>
  </conditionalFormatting>
  <conditionalFormatting sqref="X596:Y596">
    <cfRule type="expression" dxfId="89" priority="85" stopIfTrue="1">
      <formula>AND(TRIM($D596)&lt;&gt;"",OR(TRIM($X596)="",AND(W596="R4",OR(X596="1",X596="2",X596="3"))))</formula>
    </cfRule>
  </conditionalFormatting>
  <conditionalFormatting sqref="D597:H597">
    <cfRule type="expression" dxfId="88" priority="84" stopIfTrue="1">
      <formula>AND(TRIM($D597)&lt;&gt;"",COUNTIF(営業品目,$D597)=0)</formula>
    </cfRule>
  </conditionalFormatting>
  <conditionalFormatting sqref="I597:M597">
    <cfRule type="expression" dxfId="87" priority="83" stopIfTrue="1">
      <formula>AND(TRIM($D597)&lt;&gt;"",TRIM($I597)="")</formula>
    </cfRule>
  </conditionalFormatting>
  <conditionalFormatting sqref="N597:P597">
    <cfRule type="expression" dxfId="86" priority="82" stopIfTrue="1">
      <formula>AND(TRIM($D597)&lt;&gt;"",TRIM($N597)="")</formula>
    </cfRule>
  </conditionalFormatting>
  <conditionalFormatting sqref="Q597:U597">
    <cfRule type="expression" dxfId="85" priority="81" stopIfTrue="1">
      <formula>AND(TRIM($D597)&lt;&gt;"",TRIM($Q597)="")</formula>
    </cfRule>
  </conditionalFormatting>
  <conditionalFormatting sqref="V597">
    <cfRule type="expression" dxfId="84" priority="80" stopIfTrue="1">
      <formula>AND(TRIM($D597)&lt;&gt;"",TRIM($V597)="")</formula>
    </cfRule>
  </conditionalFormatting>
  <conditionalFormatting sqref="W597">
    <cfRule type="expression" dxfId="83" priority="79" stopIfTrue="1">
      <formula>AND(TRIM($D597)&lt;&gt;"",TRIM($W597)="")</formula>
    </cfRule>
  </conditionalFormatting>
  <conditionalFormatting sqref="X597:Y597">
    <cfRule type="expression" dxfId="82" priority="78" stopIfTrue="1">
      <formula>AND(TRIM($D597)&lt;&gt;"",OR(TRIM($X597)="",AND(W597="R4",OR(X597="1",X597="2",X597="3"))))</formula>
    </cfRule>
  </conditionalFormatting>
  <conditionalFormatting sqref="D598:H598">
    <cfRule type="expression" dxfId="81" priority="77" stopIfTrue="1">
      <formula>AND(TRIM($D598)&lt;&gt;"",COUNTIF(営業品目,$D598)=0)</formula>
    </cfRule>
  </conditionalFormatting>
  <conditionalFormatting sqref="I598:M598">
    <cfRule type="expression" dxfId="80" priority="76" stopIfTrue="1">
      <formula>AND(TRIM($D598)&lt;&gt;"",TRIM($I598)="")</formula>
    </cfRule>
  </conditionalFormatting>
  <conditionalFormatting sqref="N598:P598">
    <cfRule type="expression" dxfId="79" priority="75" stopIfTrue="1">
      <formula>AND(TRIM($D598)&lt;&gt;"",TRIM($N598)="")</formula>
    </cfRule>
  </conditionalFormatting>
  <conditionalFormatting sqref="Q598:U598">
    <cfRule type="expression" dxfId="78" priority="74" stopIfTrue="1">
      <formula>AND(TRIM($D598)&lt;&gt;"",TRIM($Q598)="")</formula>
    </cfRule>
  </conditionalFormatting>
  <conditionalFormatting sqref="V598">
    <cfRule type="expression" dxfId="77" priority="73" stopIfTrue="1">
      <formula>AND(TRIM($D598)&lt;&gt;"",TRIM($V598)="")</formula>
    </cfRule>
  </conditionalFormatting>
  <conditionalFormatting sqref="W598">
    <cfRule type="expression" dxfId="76" priority="72" stopIfTrue="1">
      <formula>AND(TRIM($D598)&lt;&gt;"",TRIM($W598)="")</formula>
    </cfRule>
  </conditionalFormatting>
  <conditionalFormatting sqref="X598:Y598">
    <cfRule type="expression" dxfId="75" priority="71" stopIfTrue="1">
      <formula>AND(TRIM($D598)&lt;&gt;"",OR(TRIM($X598)="",AND(W598="R4",OR(X598="1",X598="2",X598="3"))))</formula>
    </cfRule>
  </conditionalFormatting>
  <conditionalFormatting sqref="D599:H599">
    <cfRule type="expression" dxfId="74" priority="70" stopIfTrue="1">
      <formula>AND(TRIM($D599)&lt;&gt;"",COUNTIF(営業品目,$D599)=0)</formula>
    </cfRule>
  </conditionalFormatting>
  <conditionalFormatting sqref="I599:M599">
    <cfRule type="expression" dxfId="73" priority="69" stopIfTrue="1">
      <formula>AND(TRIM($D599)&lt;&gt;"",TRIM($I599)="")</formula>
    </cfRule>
  </conditionalFormatting>
  <conditionalFormatting sqref="N599:P599">
    <cfRule type="expression" dxfId="72" priority="68" stopIfTrue="1">
      <formula>AND(TRIM($D599)&lt;&gt;"",TRIM($N599)="")</formula>
    </cfRule>
  </conditionalFormatting>
  <conditionalFormatting sqref="Q599:U599">
    <cfRule type="expression" dxfId="71" priority="67" stopIfTrue="1">
      <formula>AND(TRIM($D599)&lt;&gt;"",TRIM($Q599)="")</formula>
    </cfRule>
  </conditionalFormatting>
  <conditionalFormatting sqref="V599">
    <cfRule type="expression" dxfId="70" priority="66" stopIfTrue="1">
      <formula>AND(TRIM($D599)&lt;&gt;"",TRIM($V599)="")</formula>
    </cfRule>
  </conditionalFormatting>
  <conditionalFormatting sqref="W599">
    <cfRule type="expression" dxfId="69" priority="65" stopIfTrue="1">
      <formula>AND(TRIM($D599)&lt;&gt;"",TRIM($W599)="")</formula>
    </cfRule>
  </conditionalFormatting>
  <conditionalFormatting sqref="X599:Y599">
    <cfRule type="expression" dxfId="68" priority="64" stopIfTrue="1">
      <formula>AND(TRIM($D599)&lt;&gt;"",OR(TRIM($X599)="",AND(W599="R4",OR(X599="1",X599="2",X599="3"))))</formula>
    </cfRule>
  </conditionalFormatting>
  <conditionalFormatting sqref="D600:H600">
    <cfRule type="expression" dxfId="67" priority="63" stopIfTrue="1">
      <formula>AND(TRIM($D600)&lt;&gt;"",COUNTIF(営業品目,$D600)=0)</formula>
    </cfRule>
  </conditionalFormatting>
  <conditionalFormatting sqref="I600:M600">
    <cfRule type="expression" dxfId="66" priority="62" stopIfTrue="1">
      <formula>AND(TRIM($D600)&lt;&gt;"",TRIM($I600)="")</formula>
    </cfRule>
  </conditionalFormatting>
  <conditionalFormatting sqref="N600:P600">
    <cfRule type="expression" dxfId="65" priority="61" stopIfTrue="1">
      <formula>AND(TRIM($D600)&lt;&gt;"",TRIM($N600)="")</formula>
    </cfRule>
  </conditionalFormatting>
  <conditionalFormatting sqref="Q600:U600">
    <cfRule type="expression" dxfId="64" priority="60" stopIfTrue="1">
      <formula>AND(TRIM($D600)&lt;&gt;"",TRIM($Q600)="")</formula>
    </cfRule>
  </conditionalFormatting>
  <conditionalFormatting sqref="V600">
    <cfRule type="expression" dxfId="63" priority="59" stopIfTrue="1">
      <formula>AND(TRIM($D600)&lt;&gt;"",TRIM($V600)="")</formula>
    </cfRule>
  </conditionalFormatting>
  <conditionalFormatting sqref="W600">
    <cfRule type="expression" dxfId="62" priority="58" stopIfTrue="1">
      <formula>AND(TRIM($D600)&lt;&gt;"",TRIM($W600)="")</formula>
    </cfRule>
  </conditionalFormatting>
  <conditionalFormatting sqref="X600:Y600">
    <cfRule type="expression" dxfId="61" priority="57" stopIfTrue="1">
      <formula>AND(TRIM($D600)&lt;&gt;"",OR(TRIM($X600)="",AND(W600="R4",OR(X600="1",X600="2",X600="3"))))</formula>
    </cfRule>
  </conditionalFormatting>
  <conditionalFormatting sqref="D601:H601">
    <cfRule type="expression" dxfId="60" priority="56" stopIfTrue="1">
      <formula>AND(TRIM($D601)&lt;&gt;"",COUNTIF(営業品目,$D601)=0)</formula>
    </cfRule>
  </conditionalFormatting>
  <conditionalFormatting sqref="I601:M601">
    <cfRule type="expression" dxfId="59" priority="55" stopIfTrue="1">
      <formula>AND(TRIM($D601)&lt;&gt;"",TRIM($I601)="")</formula>
    </cfRule>
  </conditionalFormatting>
  <conditionalFormatting sqref="N601:P601">
    <cfRule type="expression" dxfId="58" priority="54" stopIfTrue="1">
      <formula>AND(TRIM($D601)&lt;&gt;"",TRIM($N601)="")</formula>
    </cfRule>
  </conditionalFormatting>
  <conditionalFormatting sqref="Q601:U601">
    <cfRule type="expression" dxfId="57" priority="53" stopIfTrue="1">
      <formula>AND(TRIM($D601)&lt;&gt;"",TRIM($Q601)="")</formula>
    </cfRule>
  </conditionalFormatting>
  <conditionalFormatting sqref="V601">
    <cfRule type="expression" dxfId="56" priority="52" stopIfTrue="1">
      <formula>AND(TRIM($D601)&lt;&gt;"",TRIM($V601)="")</formula>
    </cfRule>
  </conditionalFormatting>
  <conditionalFormatting sqref="W601">
    <cfRule type="expression" dxfId="55" priority="51" stopIfTrue="1">
      <formula>AND(TRIM($D601)&lt;&gt;"",TRIM($W601)="")</formula>
    </cfRule>
  </conditionalFormatting>
  <conditionalFormatting sqref="X601:Y601">
    <cfRule type="expression" dxfId="54" priority="50" stopIfTrue="1">
      <formula>AND(TRIM($D601)&lt;&gt;"",OR(TRIM($X601)="",AND(W601="R4",OR(X601="1",X601="2",X601="3"))))</formula>
    </cfRule>
  </conditionalFormatting>
  <conditionalFormatting sqref="D602:H602">
    <cfRule type="expression" dxfId="53" priority="49" stopIfTrue="1">
      <formula>AND(TRIM($D602)&lt;&gt;"",COUNTIF(営業品目,$D602)=0)</formula>
    </cfRule>
  </conditionalFormatting>
  <conditionalFormatting sqref="I602:M602">
    <cfRule type="expression" dxfId="52" priority="48" stopIfTrue="1">
      <formula>AND(TRIM($D602)&lt;&gt;"",TRIM($I602)="")</formula>
    </cfRule>
  </conditionalFormatting>
  <conditionalFormatting sqref="N602:P602">
    <cfRule type="expression" dxfId="51" priority="47" stopIfTrue="1">
      <formula>AND(TRIM($D602)&lt;&gt;"",TRIM($N602)="")</formula>
    </cfRule>
  </conditionalFormatting>
  <conditionalFormatting sqref="Q602:U602">
    <cfRule type="expression" dxfId="50" priority="46" stopIfTrue="1">
      <formula>AND(TRIM($D602)&lt;&gt;"",TRIM($Q602)="")</formula>
    </cfRule>
  </conditionalFormatting>
  <conditionalFormatting sqref="V602">
    <cfRule type="expression" dxfId="49" priority="45" stopIfTrue="1">
      <formula>AND(TRIM($D602)&lt;&gt;"",TRIM($V602)="")</formula>
    </cfRule>
  </conditionalFormatting>
  <conditionalFormatting sqref="W602">
    <cfRule type="expression" dxfId="48" priority="44" stopIfTrue="1">
      <formula>AND(TRIM($D602)&lt;&gt;"",TRIM($W602)="")</formula>
    </cfRule>
  </conditionalFormatting>
  <conditionalFormatting sqref="X602:Y602">
    <cfRule type="expression" dxfId="47" priority="43" stopIfTrue="1">
      <formula>AND(TRIM($D602)&lt;&gt;"",OR(TRIM($X602)="",AND(W602="R4",OR(X602="1",X602="2",X602="3"))))</formula>
    </cfRule>
  </conditionalFormatting>
  <conditionalFormatting sqref="D603:H603">
    <cfRule type="expression" dxfId="46" priority="42" stopIfTrue="1">
      <formula>AND(TRIM($D603)&lt;&gt;"",COUNTIF(営業品目,$D603)=0)</formula>
    </cfRule>
  </conditionalFormatting>
  <conditionalFormatting sqref="I603:M603">
    <cfRule type="expression" dxfId="45" priority="41" stopIfTrue="1">
      <formula>AND(TRIM($D603)&lt;&gt;"",TRIM($I603)="")</formula>
    </cfRule>
  </conditionalFormatting>
  <conditionalFormatting sqref="N603:P603">
    <cfRule type="expression" dxfId="44" priority="40" stopIfTrue="1">
      <formula>AND(TRIM($D603)&lt;&gt;"",TRIM($N603)="")</formula>
    </cfRule>
  </conditionalFormatting>
  <conditionalFormatting sqref="Q603:U603">
    <cfRule type="expression" dxfId="43" priority="39" stopIfTrue="1">
      <formula>AND(TRIM($D603)&lt;&gt;"",TRIM($Q603)="")</formula>
    </cfRule>
  </conditionalFormatting>
  <conditionalFormatting sqref="V603">
    <cfRule type="expression" dxfId="42" priority="38" stopIfTrue="1">
      <formula>AND(TRIM($D603)&lt;&gt;"",TRIM($V603)="")</formula>
    </cfRule>
  </conditionalFormatting>
  <conditionalFormatting sqref="W603">
    <cfRule type="expression" dxfId="41" priority="37" stopIfTrue="1">
      <formula>AND(TRIM($D603)&lt;&gt;"",TRIM($W603)="")</formula>
    </cfRule>
  </conditionalFormatting>
  <conditionalFormatting sqref="X603:Y603">
    <cfRule type="expression" dxfId="40" priority="36" stopIfTrue="1">
      <formula>AND(TRIM($D603)&lt;&gt;"",OR(TRIM($X603)="",AND(W603="R4",OR(X603="1",X603="2",X603="3"))))</formula>
    </cfRule>
  </conditionalFormatting>
  <conditionalFormatting sqref="D604:H604">
    <cfRule type="expression" dxfId="39" priority="35" stopIfTrue="1">
      <formula>AND(TRIM($D604)&lt;&gt;"",COUNTIF(営業品目,$D604)=0)</formula>
    </cfRule>
  </conditionalFormatting>
  <conditionalFormatting sqref="I604:M604">
    <cfRule type="expression" dxfId="38" priority="34" stopIfTrue="1">
      <formula>AND(TRIM($D604)&lt;&gt;"",TRIM($I604)="")</formula>
    </cfRule>
  </conditionalFormatting>
  <conditionalFormatting sqref="N604:P604">
    <cfRule type="expression" dxfId="37" priority="33" stopIfTrue="1">
      <formula>AND(TRIM($D604)&lt;&gt;"",TRIM($N604)="")</formula>
    </cfRule>
  </conditionalFormatting>
  <conditionalFormatting sqref="Q604:U604">
    <cfRule type="expression" dxfId="36" priority="32" stopIfTrue="1">
      <formula>AND(TRIM($D604)&lt;&gt;"",TRIM($Q604)="")</formula>
    </cfRule>
  </conditionalFormatting>
  <conditionalFormatting sqref="V604">
    <cfRule type="expression" dxfId="35" priority="31" stopIfTrue="1">
      <formula>AND(TRIM($D604)&lt;&gt;"",TRIM($V604)="")</formula>
    </cfRule>
  </conditionalFormatting>
  <conditionalFormatting sqref="W604">
    <cfRule type="expression" dxfId="34" priority="30" stopIfTrue="1">
      <formula>AND(TRIM($D604)&lt;&gt;"",TRIM($W604)="")</formula>
    </cfRule>
  </conditionalFormatting>
  <conditionalFormatting sqref="X604:Y604">
    <cfRule type="expression" dxfId="33" priority="29" stopIfTrue="1">
      <formula>AND(TRIM($D604)&lt;&gt;"",OR(TRIM($X604)="",AND(W604="R4",OR(X604="1",X604="2",X604="3"))))</formula>
    </cfRule>
  </conditionalFormatting>
  <conditionalFormatting sqref="D605:H605">
    <cfRule type="expression" dxfId="32" priority="28" stopIfTrue="1">
      <formula>AND(TRIM($D605)&lt;&gt;"",COUNTIF(営業品目,$D605)=0)</formula>
    </cfRule>
  </conditionalFormatting>
  <conditionalFormatting sqref="I605:M605">
    <cfRule type="expression" dxfId="31" priority="27" stopIfTrue="1">
      <formula>AND(TRIM($D605)&lt;&gt;"",TRIM($I605)="")</formula>
    </cfRule>
  </conditionalFormatting>
  <conditionalFormatting sqref="N605:P605">
    <cfRule type="expression" dxfId="30" priority="26" stopIfTrue="1">
      <formula>AND(TRIM($D605)&lt;&gt;"",TRIM($N605)="")</formula>
    </cfRule>
  </conditionalFormatting>
  <conditionalFormatting sqref="Q605:U605">
    <cfRule type="expression" dxfId="29" priority="25" stopIfTrue="1">
      <formula>AND(TRIM($D605)&lt;&gt;"",TRIM($Q605)="")</formula>
    </cfRule>
  </conditionalFormatting>
  <conditionalFormatting sqref="V605">
    <cfRule type="expression" dxfId="28" priority="24" stopIfTrue="1">
      <formula>AND(TRIM($D605)&lt;&gt;"",TRIM($V605)="")</formula>
    </cfRule>
  </conditionalFormatting>
  <conditionalFormatting sqref="W605">
    <cfRule type="expression" dxfId="27" priority="23" stopIfTrue="1">
      <formula>AND(TRIM($D605)&lt;&gt;"",TRIM($W605)="")</formula>
    </cfRule>
  </conditionalFormatting>
  <conditionalFormatting sqref="X605:Y605">
    <cfRule type="expression" dxfId="26" priority="22" stopIfTrue="1">
      <formula>AND(TRIM($D605)&lt;&gt;"",OR(TRIM($X605)="",AND(W605="R4",OR(X605="1",X605="2",X605="3"))))</formula>
    </cfRule>
  </conditionalFormatting>
  <conditionalFormatting sqref="D606:H606">
    <cfRule type="expression" dxfId="25" priority="21" stopIfTrue="1">
      <formula>AND(TRIM($D606)&lt;&gt;"",COUNTIF(営業品目,$D606)=0)</formula>
    </cfRule>
  </conditionalFormatting>
  <conditionalFormatting sqref="I606:M606">
    <cfRule type="expression" dxfId="24" priority="20" stopIfTrue="1">
      <formula>AND(TRIM($D606)&lt;&gt;"",TRIM($I606)="")</formula>
    </cfRule>
  </conditionalFormatting>
  <conditionalFormatting sqref="N606:P606">
    <cfRule type="expression" dxfId="23" priority="19" stopIfTrue="1">
      <formula>AND(TRIM($D606)&lt;&gt;"",TRIM($N606)="")</formula>
    </cfRule>
  </conditionalFormatting>
  <conditionalFormatting sqref="Q606:U606">
    <cfRule type="expression" dxfId="22" priority="18" stopIfTrue="1">
      <formula>AND(TRIM($D606)&lt;&gt;"",TRIM($Q606)="")</formula>
    </cfRule>
  </conditionalFormatting>
  <conditionalFormatting sqref="V606">
    <cfRule type="expression" dxfId="21" priority="17" stopIfTrue="1">
      <formula>AND(TRIM($D606)&lt;&gt;"",TRIM($V606)="")</formula>
    </cfRule>
  </conditionalFormatting>
  <conditionalFormatting sqref="W606">
    <cfRule type="expression" dxfId="20" priority="16" stopIfTrue="1">
      <formula>AND(TRIM($D606)&lt;&gt;"",TRIM($W606)="")</formula>
    </cfRule>
  </conditionalFormatting>
  <conditionalFormatting sqref="X606:Y606">
    <cfRule type="expression" dxfId="19" priority="15" stopIfTrue="1">
      <formula>AND(TRIM($D606)&lt;&gt;"",OR(TRIM($X606)="",AND(W606="R4",OR(X606="1",X606="2",X606="3"))))</formula>
    </cfRule>
  </conditionalFormatting>
  <conditionalFormatting sqref="D607:H607">
    <cfRule type="expression" dxfId="18" priority="14" stopIfTrue="1">
      <formula>AND(TRIM($D607)&lt;&gt;"",COUNTIF(営業品目,$D607)=0)</formula>
    </cfRule>
  </conditionalFormatting>
  <conditionalFormatting sqref="I607:M607">
    <cfRule type="expression" dxfId="17" priority="13" stopIfTrue="1">
      <formula>AND(TRIM($D607)&lt;&gt;"",TRIM($I607)="")</formula>
    </cfRule>
  </conditionalFormatting>
  <conditionalFormatting sqref="N607:P607">
    <cfRule type="expression" dxfId="16" priority="12" stopIfTrue="1">
      <formula>AND(TRIM($D607)&lt;&gt;"",TRIM($N607)="")</formula>
    </cfRule>
  </conditionalFormatting>
  <conditionalFormatting sqref="Q607:U607">
    <cfRule type="expression" dxfId="15" priority="11" stopIfTrue="1">
      <formula>AND(TRIM($D607)&lt;&gt;"",TRIM($Q607)="")</formula>
    </cfRule>
  </conditionalFormatting>
  <conditionalFormatting sqref="V607">
    <cfRule type="expression" dxfId="14" priority="10" stopIfTrue="1">
      <formula>AND(TRIM($D607)&lt;&gt;"",TRIM($V607)="")</formula>
    </cfRule>
  </conditionalFormatting>
  <conditionalFormatting sqref="W607">
    <cfRule type="expression" dxfId="13" priority="9" stopIfTrue="1">
      <formula>AND(TRIM($D607)&lt;&gt;"",TRIM($W607)="")</formula>
    </cfRule>
  </conditionalFormatting>
  <conditionalFormatting sqref="X607:Y607">
    <cfRule type="expression" dxfId="12" priority="8" stopIfTrue="1">
      <formula>AND(TRIM($D607)&lt;&gt;"",OR(TRIM($X607)="",AND(W607="R4",OR(X607="1",X607="2",X607="3"))))</formula>
    </cfRule>
  </conditionalFormatting>
  <conditionalFormatting sqref="D608:H608">
    <cfRule type="expression" dxfId="11" priority="7" stopIfTrue="1">
      <formula>AND(TRIM($D608)&lt;&gt;"",COUNTIF(営業品目,$D608)=0)</formula>
    </cfRule>
  </conditionalFormatting>
  <conditionalFormatting sqref="I608:M608">
    <cfRule type="expression" dxfId="10" priority="6" stopIfTrue="1">
      <formula>AND(TRIM($D608)&lt;&gt;"",TRIM($I608)="")</formula>
    </cfRule>
  </conditionalFormatting>
  <conditionalFormatting sqref="N608:P608">
    <cfRule type="expression" dxfId="9" priority="5" stopIfTrue="1">
      <formula>AND(TRIM($D608)&lt;&gt;"",TRIM($N608)="")</formula>
    </cfRule>
  </conditionalFormatting>
  <conditionalFormatting sqref="Q608:U608">
    <cfRule type="expression" dxfId="8" priority="4" stopIfTrue="1">
      <formula>AND(TRIM($D608)&lt;&gt;"",TRIM($Q608)="")</formula>
    </cfRule>
  </conditionalFormatting>
  <conditionalFormatting sqref="V608">
    <cfRule type="expression" dxfId="7" priority="3" stopIfTrue="1">
      <formula>AND(TRIM($D608)&lt;&gt;"",TRIM($V608)="")</formula>
    </cfRule>
  </conditionalFormatting>
  <conditionalFormatting sqref="W608">
    <cfRule type="expression" dxfId="6" priority="2" stopIfTrue="1">
      <formula>AND(TRIM($D608)&lt;&gt;"",TRIM($W608)="")</formula>
    </cfRule>
  </conditionalFormatting>
  <conditionalFormatting sqref="X608:Y608">
    <cfRule type="expression" dxfId="5" priority="1" stopIfTrue="1">
      <formula>AND(TRIM($D608)&lt;&gt;"",OR(TRIM($X608)="",AND(W608="R4",OR(X608="1",X608="2",X608="3"))))</formula>
    </cfRule>
  </conditionalFormatting>
  <dataValidations count="742">
    <dataValidation type="whole" imeMode="halfAlpha" allowBlank="1" showInputMessage="1" showErrorMessage="1" error="7桁の数字を入力してください" sqref="I20:M20" xr:uid="{BABA6246-EF6C-43BC-861F-4849C3EFF7DE}">
      <formula1>0</formula1>
      <formula2>9999999</formula2>
    </dataValidation>
    <dataValidation errorStyle="warning" imeMode="hiragana" allowBlank="1" showInputMessage="1" showErrorMessage="1" sqref="I22:Y22" xr:uid="{E97D8F68-F360-485D-8CC7-B3824D238159}"/>
    <dataValidation errorStyle="warning" imeMode="fullKatakana" allowBlank="1" showInputMessage="1" showErrorMessage="1" sqref="I24:Y24" xr:uid="{EA62CF3B-8506-47DA-83E1-FDA7147C0E5A}"/>
    <dataValidation errorStyle="warning" imeMode="hiragana" allowBlank="1" showInputMessage="1" showErrorMessage="1" sqref="I26:Y26" xr:uid="{B880A3C2-3ECE-463E-8AA6-D01CA62AD0E7}"/>
    <dataValidation errorStyle="warning" imeMode="hiragana" allowBlank="1" showInputMessage="1" showErrorMessage="1" sqref="I28:Y28" xr:uid="{55ACC786-CF84-4C25-8E53-0C991072B25E}"/>
    <dataValidation errorStyle="warning" imeMode="fullKatakana" allowBlank="1" showInputMessage="1" showErrorMessage="1" sqref="I30:Y30" xr:uid="{73B0CE4B-53B5-45AD-83A4-C64AC6B08F97}"/>
    <dataValidation errorStyle="warning" imeMode="hiragana" allowBlank="1" showInputMessage="1" showErrorMessage="1" sqref="I32:Y32" xr:uid="{2ABE569E-6AFE-47A6-B40D-EE2A99E774E7}"/>
    <dataValidation errorStyle="warning" imeMode="halfAlpha" allowBlank="1" showInputMessage="1" showErrorMessage="1" sqref="I34:M34" xr:uid="{36542AFE-51BD-472C-BA55-5015395DAF77}"/>
    <dataValidation errorStyle="warning" imeMode="halfAlpha" allowBlank="1" showInputMessage="1" showErrorMessage="1" sqref="I36:M36" xr:uid="{61B24AEA-56AE-4AFA-850B-02B8F55C5644}"/>
    <dataValidation errorStyle="warning" imeMode="halfAlpha" allowBlank="1" showInputMessage="1" showErrorMessage="1" sqref="I38:Y38" xr:uid="{1CBBCE6F-0355-4741-810D-3B9B5ED18A77}"/>
    <dataValidation type="list" imeMode="halfAlpha" allowBlank="1" showInputMessage="1" showErrorMessage="1" error="リストから選択してください" sqref="I40:M40" xr:uid="{2A6730F6-7497-47D4-851C-0F54F5E77097}">
      <formula1>"一致する,一致しない"</formula1>
    </dataValidation>
    <dataValidation type="list" imeMode="halfAlpha" allowBlank="1" showInputMessage="1" showErrorMessage="1" error="リストから選択してください" sqref="I63:M63" xr:uid="{97DDAAA2-7CFF-4630-A7B4-B2564A4AE05E}">
      <formula1>"しない,する"</formula1>
    </dataValidation>
    <dataValidation type="whole" imeMode="halfAlpha" allowBlank="1" showInputMessage="1" showErrorMessage="1" error="7桁の数字を入力してください" sqref="I69:M69" xr:uid="{BACFB5B2-A7E4-40E7-9CD4-EAD074E2DBAE}">
      <formula1>0</formula1>
      <formula2>9999999</formula2>
    </dataValidation>
    <dataValidation errorStyle="warning" imeMode="hiragana" allowBlank="1" showInputMessage="1" showErrorMessage="1" sqref="I71:Y71" xr:uid="{B8BB9E95-CBC6-4000-AEA7-A15F28B30390}"/>
    <dataValidation errorStyle="warning" imeMode="fullKatakana" allowBlank="1" showInputMessage="1" showErrorMessage="1" sqref="I73:Y73" xr:uid="{4B1E1A86-B27D-40A9-9803-35207AB240CC}"/>
    <dataValidation errorStyle="warning" imeMode="hiragana" allowBlank="1" showInputMessage="1" showErrorMessage="1" sqref="I75:Y75" xr:uid="{913A5A2F-BAC6-4F6A-8F08-685973A1A137}"/>
    <dataValidation errorStyle="warning" imeMode="hiragana" allowBlank="1" showInputMessage="1" showErrorMessage="1" sqref="I77:Y77" xr:uid="{4C4B6627-8B7B-4978-A625-42F28A928426}"/>
    <dataValidation errorStyle="warning" imeMode="fullKatakana" allowBlank="1" showInputMessage="1" showErrorMessage="1" sqref="I79:Y79" xr:uid="{97D0D2B1-817A-4CDD-9F9F-F19F2697FA11}"/>
    <dataValidation errorStyle="warning" imeMode="hiragana" allowBlank="1" showInputMessage="1" showErrorMessage="1" sqref="I81:Y81" xr:uid="{D8569D0E-CDD6-47AC-A79D-33A5E95DC7C4}"/>
    <dataValidation errorStyle="warning" imeMode="halfAlpha" allowBlank="1" showInputMessage="1" showErrorMessage="1" sqref="I83:M83" xr:uid="{DFF43FF6-77D0-48A1-86DF-58D95B012B6B}"/>
    <dataValidation errorStyle="warning" imeMode="halfAlpha" allowBlank="1" showInputMessage="1" showErrorMessage="1" sqref="I85:M85" xr:uid="{CA2782F7-6FC0-418F-91C5-58601288A4EB}"/>
    <dataValidation errorStyle="warning" imeMode="halfAlpha" allowBlank="1" showInputMessage="1" showErrorMessage="1" sqref="I87:Y87" xr:uid="{67AA8EA5-EFD1-4BA4-AEC2-FB6C538F0A10}"/>
    <dataValidation errorStyle="warning" imeMode="hiragana" allowBlank="1" showInputMessage="1" showErrorMessage="1" sqref="I112:Y112" xr:uid="{971FFBA0-1D1F-4976-AD26-61B46ED55D14}"/>
    <dataValidation errorStyle="warning" imeMode="fullKatakana" allowBlank="1" showInputMessage="1" showErrorMessage="1" sqref="I114:Y114" xr:uid="{C264E7BC-08E1-4801-BAF4-9718D35428CF}"/>
    <dataValidation errorStyle="warning" imeMode="hiragana" allowBlank="1" showInputMessage="1" showErrorMessage="1" sqref="I116:Y116" xr:uid="{19C51672-3AC6-4FB0-A066-2ADCB382E96A}"/>
    <dataValidation errorStyle="warning" imeMode="halfAlpha" allowBlank="1" showInputMessage="1" showErrorMessage="1" sqref="I118:M118" xr:uid="{931245AB-5704-4617-A7E3-6C0E110C9FE0}"/>
    <dataValidation errorStyle="warning" imeMode="halfAlpha" allowBlank="1" showInputMessage="1" showErrorMessage="1" sqref="I120:M120" xr:uid="{3EBAC466-83DE-429B-9F67-7E7CF88E5079}"/>
    <dataValidation errorStyle="warning" imeMode="halfAlpha" allowBlank="1" showInputMessage="1" showErrorMessage="1" sqref="I122:Y122" xr:uid="{AAEE095D-434E-4226-8F8C-ED46DF71E9AE}"/>
    <dataValidation type="list" imeMode="halfAlpha" allowBlank="1" showInputMessage="1" showErrorMessage="1" error="リストから選択してください" sqref="I149:M149" xr:uid="{81C0B287-3527-4A82-90DA-57BEF51F7A59}">
      <formula1>"しない,する"</formula1>
    </dataValidation>
    <dataValidation type="whole" imeMode="halfAlpha" allowBlank="1" showInputMessage="1" showErrorMessage="1" error="7桁の数字を入力してください" sqref="I151:M151" xr:uid="{CFE5E5B8-CC3D-442B-A20F-F041D59F180D}">
      <formula1>0</formula1>
      <formula2>9999999</formula2>
    </dataValidation>
    <dataValidation errorStyle="warning" imeMode="hiragana" allowBlank="1" showInputMessage="1" showErrorMessage="1" sqref="I153:Y153" xr:uid="{A652504F-4DA2-42EA-A387-2DBC4C75A3BF}"/>
    <dataValidation errorStyle="warning" imeMode="fullKatakana" allowBlank="1" showInputMessage="1" showErrorMessage="1" sqref="I155:Y155" xr:uid="{5B9BBCB8-4BF8-41DD-8D52-98A9B8862308}"/>
    <dataValidation errorStyle="warning" imeMode="hiragana" allowBlank="1" showInputMessage="1" showErrorMessage="1" sqref="I157:Y157" xr:uid="{15A34736-5255-4B84-B2C4-90A5A2923746}"/>
    <dataValidation errorStyle="warning" imeMode="halfAlpha" allowBlank="1" showInputMessage="1" showErrorMessage="1" sqref="I159:M159" xr:uid="{4F68A772-3338-472D-AF1F-F2B6926D7D60}"/>
    <dataValidation errorStyle="warning" imeMode="halfAlpha" allowBlank="1" showInputMessage="1" showErrorMessage="1" sqref="I161:M161" xr:uid="{B385CDE7-B823-48BD-9C58-DEBFE17C68A1}"/>
    <dataValidation type="whole" imeMode="halfAlpha" allowBlank="1" showInputMessage="1" showErrorMessage="1" error="有効な数字を入力してください。10兆円以上になる場合は、9,999,999,999と入力してください" sqref="I169:M169" xr:uid="{A55AEEA7-1CE7-4C24-8814-6BFEE2634773}">
      <formula1>-9999999999</formula1>
      <formula2>9999999999</formula2>
    </dataValidation>
    <dataValidation type="date" imeMode="halfAlpha" allowBlank="1" showInputMessage="1" showErrorMessage="1" error="有効な日付を入力してください" sqref="I171:M171" xr:uid="{3ED95E80-26F5-4120-9C78-37E0A95A60BB}">
      <formula1>92</formula1>
      <formula2>73415</formula2>
    </dataValidation>
    <dataValidation errorStyle="warning" imeMode="hiragana" allowBlank="1" showInputMessage="1" showErrorMessage="1" sqref="I173:M173" xr:uid="{FE9D1DDC-4355-4078-BD78-0C618ACF5169}"/>
    <dataValidation type="date" imeMode="halfAlpha" allowBlank="1" showInputMessage="1" showErrorMessage="1" error="有効な日付を入力してください" sqref="I175:M175" xr:uid="{1716B78D-5ED6-4A53-9E03-6FD3CC105BBE}">
      <formula1>92</formula1>
      <formula2>73415</formula2>
    </dataValidation>
    <dataValidation type="date" imeMode="halfAlpha" allowBlank="1" showInputMessage="1" showErrorMessage="1" error="有効な日付を入力してください" sqref="O175:Q175" xr:uid="{9011184A-4249-4430-B26B-37310B058C8D}">
      <formula1>92</formula1>
      <formula2>73415</formula2>
    </dataValidation>
    <dataValidation type="date" imeMode="halfAlpha" allowBlank="1" showInputMessage="1" showErrorMessage="1" error="有効な日付を入力してください" sqref="I177:M177" xr:uid="{EB928D6C-BCCC-448B-926A-7E5B3FF2DAE3}">
      <formula1>92</formula1>
      <formula2>73415</formula2>
    </dataValidation>
    <dataValidation type="whole" imeMode="halfAlpha" allowBlank="1" showInputMessage="1" showErrorMessage="1" error="有効な数字を入力してください" sqref="I179:M179" xr:uid="{61F06412-7C43-48F3-8725-9F590918909E}">
      <formula1>0</formula1>
      <formula2>9999999999</formula2>
    </dataValidation>
    <dataValidation type="whole" imeMode="halfAlpha" allowBlank="1" showInputMessage="1" showErrorMessage="1" error="有効な数字を入力してください" sqref="I181:M181" xr:uid="{FD7A2838-53CD-4917-AE7C-092CFF11B099}">
      <formula1>0</formula1>
      <formula2>9999999999</formula2>
    </dataValidation>
    <dataValidation type="whole" imeMode="halfAlpha" allowBlank="1" showInputMessage="1" showErrorMessage="1" error="有効な数字を入力してください" sqref="I183:M183" xr:uid="{3876F980-EE55-4EE2-8883-E1F62E358547}">
      <formula1>0</formula1>
      <formula2>9999999999</formula2>
    </dataValidation>
    <dataValidation type="list" imeMode="halfAlpha" allowBlank="1" showInputMessage="1" showErrorMessage="1" error="リストから選択してください" sqref="I185:M185" xr:uid="{395CD4E1-2C20-4DBF-A08D-DE195690A996}">
      <formula1>"課税,免税"</formula1>
    </dataValidation>
    <dataValidation type="whole" imeMode="halfAlpha" allowBlank="1" showInputMessage="1" showErrorMessage="1" error="有効な数字を入力してください。10兆円以上になる場合は、9,999,999,999と入力してください" sqref="I188:N188" xr:uid="{BDF06564-15C2-4B3A-B751-7B21CBEAAD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188:R188" xr:uid="{92EBA5FC-14AB-49B8-B577-9654480AAB6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88:Y188" xr:uid="{E8D5DC0E-5543-4B8E-9518-D4E4AE7596D2}">
      <formula1>-9999999999</formula1>
      <formula2>9999999999</formula2>
    </dataValidation>
    <dataValidation errorStyle="warning" imeMode="hiragana" allowBlank="1" showInputMessage="1" showErrorMessage="1" sqref="E192:Y192" xr:uid="{ABAD8DFA-0FD2-4A12-8721-0B577417E970}"/>
    <dataValidation errorStyle="warning" imeMode="hiragana" allowBlank="1" showInputMessage="1" showErrorMessage="1" sqref="E193:Y193" xr:uid="{CEACEE16-A3D0-42B7-BA92-119A9DB44098}"/>
    <dataValidation errorStyle="warning" imeMode="hiragana" allowBlank="1" showInputMessage="1" showErrorMessage="1" sqref="E194:Y194" xr:uid="{501D8D29-A003-42F2-B248-DAF80C471EA5}"/>
    <dataValidation errorStyle="warning" imeMode="hiragana" allowBlank="1" showInputMessage="1" showErrorMessage="1" sqref="E195:Y195" xr:uid="{C1461D2A-B5D6-408F-9341-A48DC1F28DCB}"/>
    <dataValidation errorStyle="warning" imeMode="hiragana" allowBlank="1" showInputMessage="1" showErrorMessage="1" sqref="E196:Y196" xr:uid="{CE13DC80-B470-4363-A69B-43F328E05185}"/>
    <dataValidation errorStyle="warning" imeMode="hiragana" allowBlank="1" showInputMessage="1" showErrorMessage="1" sqref="E197:Y197" xr:uid="{6B719ACC-D278-4CC0-92D9-E8DA1A483D3B}"/>
    <dataValidation errorStyle="warning" imeMode="hiragana" allowBlank="1" showInputMessage="1" showErrorMessage="1" sqref="E198:Y198" xr:uid="{C14C4112-47AF-440D-A395-96130BF580BD}"/>
    <dataValidation errorStyle="warning" imeMode="hiragana" allowBlank="1" showInputMessage="1" showErrorMessage="1" sqref="E199:Y199" xr:uid="{700DE66D-2128-4C13-AA5D-8857FA7249D5}"/>
    <dataValidation errorStyle="warning" imeMode="hiragana" allowBlank="1" showInputMessage="1" showErrorMessage="1" sqref="E200:Y200" xr:uid="{947BF9F0-31C1-45A2-99E2-D6A603A84B84}"/>
    <dataValidation type="list" imeMode="halfAlpha" allowBlank="1" showInputMessage="1" showErrorMessage="1" error="リストから選択してください" sqref="H212:I212" xr:uid="{7D35FB25-8018-4731-932C-55BC179A72B2}">
      <formula1>"○,　"</formula1>
    </dataValidation>
    <dataValidation type="list" imeMode="halfAlpha" allowBlank="1" showInputMessage="1" showErrorMessage="1" error="リストから選択してください" sqref="H213:I213" xr:uid="{AAA7D7DA-C149-48E5-8A16-1C5D16496209}">
      <formula1>"○,　"</formula1>
    </dataValidation>
    <dataValidation type="list" imeMode="halfAlpha" allowBlank="1" showInputMessage="1" showErrorMessage="1" error="リストから選択してください" sqref="H214:I214" xr:uid="{7439642F-B304-4D93-9D23-729AEFA2FE6B}">
      <formula1>"○,　"</formula1>
    </dataValidation>
    <dataValidation type="list" imeMode="halfAlpha" allowBlank="1" showInputMessage="1" showErrorMessage="1" error="リストから選択してください" sqref="H215:I215" xr:uid="{02A03B4B-0320-4141-A874-E1C1607C7943}">
      <formula1>"○,　"</formula1>
    </dataValidation>
    <dataValidation type="list" imeMode="halfAlpha" allowBlank="1" showInputMessage="1" showErrorMessage="1" error="リストから選択してください" sqref="H216:I216" xr:uid="{3C23A920-7AAF-4E92-A6DA-A8E3C84F9BB4}">
      <formula1>"○,　"</formula1>
    </dataValidation>
    <dataValidation type="list" imeMode="halfAlpha" allowBlank="1" showInputMessage="1" showErrorMessage="1" error="リストから選択してください" sqref="H217:I217" xr:uid="{16576191-2BE1-4A1A-978C-B5154CFB27EC}">
      <formula1>"○,　"</formula1>
    </dataValidation>
    <dataValidation type="list" imeMode="halfAlpha" allowBlank="1" showInputMessage="1" showErrorMessage="1" error="リストから選択してください" sqref="H218:I218" xr:uid="{4A062BBD-9C7B-44BC-91C1-D08C989E7B4F}">
      <formula1>"○,　"</formula1>
    </dataValidation>
    <dataValidation type="list" imeMode="halfAlpha" allowBlank="1" showInputMessage="1" showErrorMessage="1" error="リストから選択してください" sqref="H219:I219" xr:uid="{5C04069B-6988-4A7E-B5BE-7E5188AF84CC}">
      <formula1>"○,　"</formula1>
    </dataValidation>
    <dataValidation type="list" imeMode="halfAlpha" allowBlank="1" showInputMessage="1" showErrorMessage="1" error="リストから選択してください" sqref="H220:I220" xr:uid="{CE49521A-1A93-414F-8AEA-09BA526082C4}">
      <formula1>"○,　"</formula1>
    </dataValidation>
    <dataValidation type="list" imeMode="halfAlpha" allowBlank="1" showInputMessage="1" showErrorMessage="1" error="リストから選択してください" sqref="H221:I221" xr:uid="{EB8902B1-F1DD-4F9A-B5D7-5F8B6BAAFE99}">
      <formula1>"○,　"</formula1>
    </dataValidation>
    <dataValidation type="list" imeMode="halfAlpha" allowBlank="1" showInputMessage="1" showErrorMessage="1" error="リストから選択してください" sqref="H222:I222" xr:uid="{DEFC5992-FEED-490D-8B29-6EE60C8E95E7}">
      <formula1>"○,　"</formula1>
    </dataValidation>
    <dataValidation type="list" imeMode="halfAlpha" allowBlank="1" showInputMessage="1" showErrorMessage="1" error="リストから選択してください" sqref="H223:I223" xr:uid="{32D72E90-BE5C-4C21-B3E2-C0F901694341}">
      <formula1>"○,　"</formula1>
    </dataValidation>
    <dataValidation type="list" imeMode="halfAlpha" allowBlank="1" showInputMessage="1" showErrorMessage="1" error="リストから選択してください" sqref="H224:I224" xr:uid="{2CBD026C-03F6-42CA-8141-1F3F100DED06}">
      <formula1>"○,　"</formula1>
    </dataValidation>
    <dataValidation type="list" imeMode="halfAlpha" allowBlank="1" showInputMessage="1" showErrorMessage="1" error="リストから選択してください" sqref="H225:I225" xr:uid="{E93CAFBF-B6F8-4A48-932C-1BF6749B48C0}">
      <formula1>"○,　"</formula1>
    </dataValidation>
    <dataValidation type="list" imeMode="halfAlpha" allowBlank="1" showInputMessage="1" showErrorMessage="1" error="リストから選択してください" sqref="H226:I226" xr:uid="{C2733BD8-BB13-4BE1-91A3-1E0FA1F9F8F7}">
      <formula1>"○,　"</formula1>
    </dataValidation>
    <dataValidation type="list" imeMode="halfAlpha" allowBlank="1" showInputMessage="1" showErrorMessage="1" error="リストから選択してください" sqref="H227:I227" xr:uid="{E909032D-3C56-42BA-A5AF-03CB5C9DB9D1}">
      <formula1>"○,　"</formula1>
    </dataValidation>
    <dataValidation type="list" imeMode="halfAlpha" allowBlank="1" showInputMessage="1" showErrorMessage="1" error="リストから選択してください" sqref="H228:I228" xr:uid="{D6F7125D-02D7-44E1-A804-8B0F53E86872}">
      <formula1>"○,　"</formula1>
    </dataValidation>
    <dataValidation type="list" imeMode="halfAlpha" allowBlank="1" showInputMessage="1" showErrorMessage="1" error="リストから選択してください" sqref="H229:I229" xr:uid="{87C32E6F-EA13-4652-930C-BB96E93EE470}">
      <formula1>"○,　"</formula1>
    </dataValidation>
    <dataValidation type="list" imeMode="halfAlpha" allowBlank="1" showInputMessage="1" showErrorMessage="1" error="リストから選択してください" sqref="H230:I230" xr:uid="{04F07672-0730-4CFD-88C7-F3B4B139D839}">
      <formula1>"○,　"</formula1>
    </dataValidation>
    <dataValidation type="list" imeMode="halfAlpha" allowBlank="1" showInputMessage="1" showErrorMessage="1" error="リストから選択してください" sqref="H231:I231" xr:uid="{21C958AE-0014-412C-BF9F-00AE6CEAC3B2}">
      <formula1>"○,　"</formula1>
    </dataValidation>
    <dataValidation type="list" imeMode="halfAlpha" allowBlank="1" showInputMessage="1" showErrorMessage="1" error="リストから選択してください" sqref="H232:I232" xr:uid="{34FE4B35-F7E9-4CB8-8941-1E9B30555DFD}">
      <formula1>"○,　"</formula1>
    </dataValidation>
    <dataValidation type="list" imeMode="halfAlpha" allowBlank="1" showInputMessage="1" showErrorMessage="1" error="リストから選択してください" sqref="H233:I233" xr:uid="{38555B22-FB7F-46AC-B50A-5A569B7C2DED}">
      <formula1>"○,　"</formula1>
    </dataValidation>
    <dataValidation type="list" imeMode="halfAlpha" allowBlank="1" showInputMessage="1" showErrorMessage="1" error="リストから選択してください" sqref="H234:I234" xr:uid="{42E33A2C-3EEB-4618-93DF-4F1E96CF23EC}">
      <formula1>"○,　"</formula1>
    </dataValidation>
    <dataValidation type="list" imeMode="halfAlpha" allowBlank="1" showInputMessage="1" showErrorMessage="1" error="リストから選択してください" sqref="H235:I235" xr:uid="{79934CDF-D7DC-4B34-9D10-94A157E90534}">
      <formula1>"○,　"</formula1>
    </dataValidation>
    <dataValidation type="list" imeMode="halfAlpha" allowBlank="1" showInputMessage="1" showErrorMessage="1" error="リストから選択してください" sqref="H236:I236" xr:uid="{E87F2FFC-7E82-4BA0-85C9-626DD68A5509}">
      <formula1>"○,　"</formula1>
    </dataValidation>
    <dataValidation type="list" imeMode="halfAlpha" allowBlank="1" showInputMessage="1" showErrorMessage="1" error="リストから選択してください" sqref="H237:I237" xr:uid="{64A89DB9-533F-4E08-8669-3699764F6DD2}">
      <formula1>"○,　"</formula1>
    </dataValidation>
    <dataValidation type="list" imeMode="halfAlpha" allowBlank="1" showInputMessage="1" showErrorMessage="1" error="リストから選択してください" sqref="H238:I238" xr:uid="{08026497-8E4D-4E2D-85FC-4F62B5AA6A2E}">
      <formula1>"○,　"</formula1>
    </dataValidation>
    <dataValidation type="list" imeMode="halfAlpha" allowBlank="1" showInputMessage="1" showErrorMessage="1" error="リストから選択してください" sqref="H239:I239" xr:uid="{0CB39758-AB5A-44E5-A587-A8BF5A368CE9}">
      <formula1>"○,　"</formula1>
    </dataValidation>
    <dataValidation type="list" imeMode="halfAlpha" allowBlank="1" showInputMessage="1" showErrorMessage="1" error="リストから選択してください" sqref="H240:I240" xr:uid="{B5CCD86B-80B6-4A6F-8C5D-1B3B5C396F8C}">
      <formula1>"○,　"</formula1>
    </dataValidation>
    <dataValidation type="list" imeMode="halfAlpha" allowBlank="1" showInputMessage="1" showErrorMessage="1" error="リストから選択してください" sqref="H241:I241" xr:uid="{61B7D87B-04BF-491A-9512-954C33A2F2B5}">
      <formula1>"○,　"</formula1>
    </dataValidation>
    <dataValidation type="list" imeMode="halfAlpha" allowBlank="1" showInputMessage="1" showErrorMessage="1" error="リストから選択してください" sqref="H242:I242" xr:uid="{DD2DF3B9-E557-41A5-8404-665ADA70F133}">
      <formula1>"○,　"</formula1>
    </dataValidation>
    <dataValidation type="list" imeMode="halfAlpha" allowBlank="1" showInputMessage="1" showErrorMessage="1" error="リストから選択してください" sqref="H243:I243" xr:uid="{7CCF1D79-6B4F-4343-B0AD-9D194579AFA2}">
      <formula1>"○,　"</formula1>
    </dataValidation>
    <dataValidation type="list" imeMode="halfAlpha" allowBlank="1" showInputMessage="1" showErrorMessage="1" error="リストから選択してください" sqref="H244:I244" xr:uid="{0948D867-1280-4BA8-ACB2-BBE9FA49654A}">
      <formula1>"○,　"</formula1>
    </dataValidation>
    <dataValidation type="list" imeMode="halfAlpha" allowBlank="1" showInputMessage="1" showErrorMessage="1" error="リストから選択してください" sqref="H245:I245" xr:uid="{6A25A692-2E37-4003-87E4-A58EBC7F675D}">
      <formula1>"○,　"</formula1>
    </dataValidation>
    <dataValidation type="list" imeMode="halfAlpha" allowBlank="1" showInputMessage="1" showErrorMessage="1" error="リストから選択してください" sqref="H246:I246" xr:uid="{90C8EB45-A6F7-4BFE-9F71-BA8AE6C62BCF}">
      <formula1>"○,　"</formula1>
    </dataValidation>
    <dataValidation type="list" imeMode="halfAlpha" allowBlank="1" showInputMessage="1" showErrorMessage="1" error="リストから選択してください" sqref="H247:I247" xr:uid="{9AA0B184-1532-40E4-A83E-BB33DD7BFA19}">
      <formula1>"○,　"</formula1>
    </dataValidation>
    <dataValidation type="list" imeMode="halfAlpha" allowBlank="1" showInputMessage="1" showErrorMessage="1" error="リストから選択してください" sqref="H248:I248" xr:uid="{DF7C3321-D2EB-4DC3-96AA-3F65B97B677B}">
      <formula1>"○,　"</formula1>
    </dataValidation>
    <dataValidation type="list" imeMode="halfAlpha" allowBlank="1" showInputMessage="1" showErrorMessage="1" error="リストから選択してください" sqref="H249:I249" xr:uid="{5211D141-20EC-4D17-B3BC-CB57ADCD0059}">
      <formula1>"○,　"</formula1>
    </dataValidation>
    <dataValidation type="list" imeMode="halfAlpha" allowBlank="1" showInputMessage="1" showErrorMessage="1" error="リストから選択してください" sqref="H250:I250" xr:uid="{C66F5555-AAE8-4238-B6CB-BA905E16CBE1}">
      <formula1>"○,　"</formula1>
    </dataValidation>
    <dataValidation type="list" imeMode="halfAlpha" allowBlank="1" showInputMessage="1" showErrorMessage="1" error="リストから選択してください" sqref="H251:I251" xr:uid="{760FD9D2-BB1B-4868-8C37-BC7B25C08481}">
      <formula1>"○,　"</formula1>
    </dataValidation>
    <dataValidation type="list" imeMode="halfAlpha" allowBlank="1" showInputMessage="1" showErrorMessage="1" error="リストから選択してください" sqref="H252:I252" xr:uid="{29B51400-FB8D-4467-B9F9-178DA712325E}">
      <formula1>"○,　"</formula1>
    </dataValidation>
    <dataValidation type="list" imeMode="halfAlpha" allowBlank="1" showInputMessage="1" showErrorMessage="1" error="リストから選択してください" sqref="H253:I253" xr:uid="{B9E500CE-F60E-4347-A864-25F344311EA4}">
      <formula1>"○,　"</formula1>
    </dataValidation>
    <dataValidation type="list" imeMode="halfAlpha" allowBlank="1" showInputMessage="1" showErrorMessage="1" error="リストから選択してください" sqref="H254:I254" xr:uid="{95CF65BC-9E83-40B0-B46B-7391FF5B0AE4}">
      <formula1>"○,　"</formula1>
    </dataValidation>
    <dataValidation type="list" imeMode="halfAlpha" allowBlank="1" showInputMessage="1" showErrorMessage="1" error="リストから選択してください" sqref="H255:I255" xr:uid="{2D3BABC2-91FD-41A6-A629-68223D9D526C}">
      <formula1>"○,　"</formula1>
    </dataValidation>
    <dataValidation type="list" imeMode="halfAlpha" allowBlank="1" showInputMessage="1" showErrorMessage="1" error="リストから選択してください" sqref="H256:I256" xr:uid="{E9E5228D-4EA8-464E-AC33-41F385A53464}">
      <formula1>"○,　"</formula1>
    </dataValidation>
    <dataValidation type="list" imeMode="halfAlpha" allowBlank="1" showInputMessage="1" showErrorMessage="1" error="リストから選択してください" sqref="H257:I257" xr:uid="{9F531A78-E19D-43EB-BAF3-580885D1C71A}">
      <formula1>"○,　"</formula1>
    </dataValidation>
    <dataValidation type="list" imeMode="halfAlpha" allowBlank="1" showInputMessage="1" showErrorMessage="1" error="リストから選択してください" sqref="H258:I258" xr:uid="{E5A83817-DC64-4F18-B624-ECF6E7747B3A}">
      <formula1>"○,　"</formula1>
    </dataValidation>
    <dataValidation type="list" imeMode="halfAlpha" allowBlank="1" showInputMessage="1" showErrorMessage="1" error="リストから選択してください" sqref="H259:I259" xr:uid="{C9F1018B-B645-4D4F-AE61-3FBC94E1E2CA}">
      <formula1>"○,　"</formula1>
    </dataValidation>
    <dataValidation type="list" imeMode="halfAlpha" allowBlank="1" showInputMessage="1" showErrorMessage="1" error="リストから選択してください" sqref="H260:I260" xr:uid="{211643DF-A03C-4E81-BA83-24BD8B970807}">
      <formula1>"○,　"</formula1>
    </dataValidation>
    <dataValidation type="list" imeMode="halfAlpha" allowBlank="1" showInputMessage="1" showErrorMessage="1" error="リストから選択してください" sqref="H261:I261" xr:uid="{94C05C69-CF91-4316-BA2B-87CFB5CCE1F3}">
      <formula1>"○,　"</formula1>
    </dataValidation>
    <dataValidation type="list" imeMode="halfAlpha" allowBlank="1" showInputMessage="1" showErrorMessage="1" error="リストから選択してください" sqref="H262:I262" xr:uid="{F8C4A6C2-66D2-4B5D-9143-ED73A2E8970F}">
      <formula1>"○,　"</formula1>
    </dataValidation>
    <dataValidation type="list" imeMode="halfAlpha" allowBlank="1" showInputMessage="1" showErrorMessage="1" error="リストから選択してください" sqref="H263:I263" xr:uid="{EE36708C-B105-43A7-A8B0-5BF954CA315C}">
      <formula1>"○,　"</formula1>
    </dataValidation>
    <dataValidation type="list" imeMode="halfAlpha" allowBlank="1" showInputMessage="1" showErrorMessage="1" error="リストから選択してください" sqref="H264:I264" xr:uid="{C3F39F25-6C3E-43E5-8EBA-70821D6E9D48}">
      <formula1>"○,　"</formula1>
    </dataValidation>
    <dataValidation type="list" imeMode="halfAlpha" allowBlank="1" showInputMessage="1" showErrorMessage="1" error="リストから選択してください" sqref="H265:I265" xr:uid="{78332D10-EBBF-4E71-95A1-6D61D55D4389}">
      <formula1>"○,　"</formula1>
    </dataValidation>
    <dataValidation type="list" imeMode="halfAlpha" allowBlank="1" showInputMessage="1" showErrorMessage="1" error="リストから選択してください" sqref="H266:I266" xr:uid="{7F4EAF8E-28CE-465C-BAA5-8B56A1D3E95D}">
      <formula1>"○,　"</formula1>
    </dataValidation>
    <dataValidation type="list" imeMode="halfAlpha" allowBlank="1" showInputMessage="1" showErrorMessage="1" error="リストから選択してください" sqref="H267:I267" xr:uid="{322D7E4B-1A11-4832-9939-3FF98780FFEA}">
      <formula1>"○,　"</formula1>
    </dataValidation>
    <dataValidation type="list" imeMode="halfAlpha" allowBlank="1" showInputMessage="1" showErrorMessage="1" error="リストから選択してください" sqref="H268:I268" xr:uid="{534AF301-0038-4908-AE6A-D1DF826153D9}">
      <formula1>"○,　"</formula1>
    </dataValidation>
    <dataValidation type="list" imeMode="halfAlpha" allowBlank="1" showInputMessage="1" showErrorMessage="1" error="リストから選択してください" sqref="H269:I269" xr:uid="{CD01DEBD-A3BF-4AA1-BB45-DCAD11BA4D37}">
      <formula1>"○,　"</formula1>
    </dataValidation>
    <dataValidation type="list" imeMode="halfAlpha" allowBlank="1" showInputMessage="1" showErrorMessage="1" error="リストから選択してください" sqref="H270:I270" xr:uid="{207CAE26-C366-4698-93D0-EB45CA6E0D5C}">
      <formula1>"○,　"</formula1>
    </dataValidation>
    <dataValidation type="list" imeMode="halfAlpha" allowBlank="1" showInputMessage="1" showErrorMessage="1" error="リストから選択してください" sqref="H271:I271" xr:uid="{03A1910D-AC01-43FD-B631-1A9B2D6FB29A}">
      <formula1>"○,　"</formula1>
    </dataValidation>
    <dataValidation type="list" imeMode="halfAlpha" allowBlank="1" showInputMessage="1" showErrorMessage="1" error="リストから選択してください" sqref="H272:I272" xr:uid="{7F553604-29FC-4C67-AB73-9228BE326B3B}">
      <formula1>"○,　"</formula1>
    </dataValidation>
    <dataValidation type="list" imeMode="halfAlpha" allowBlank="1" showInputMessage="1" showErrorMessage="1" error="リストから選択してください" sqref="H273:I273" xr:uid="{E65EDC1A-1852-4EB9-B1B1-51E2EBB64651}">
      <formula1>"○,　"</formula1>
    </dataValidation>
    <dataValidation type="list" imeMode="halfAlpha" allowBlank="1" showInputMessage="1" showErrorMessage="1" error="リストから選択してください" sqref="H274:I274" xr:uid="{C4711AE6-A3E6-4480-9A42-F264CBCBCDE6}">
      <formula1>"○,　"</formula1>
    </dataValidation>
    <dataValidation type="list" imeMode="halfAlpha" allowBlank="1" showInputMessage="1" showErrorMessage="1" error="リストから選択してください" sqref="H275:I275" xr:uid="{6BF495FA-4140-4ECA-90EC-47408D0D10EA}">
      <formula1>"○,　"</formula1>
    </dataValidation>
    <dataValidation type="list" imeMode="halfAlpha" allowBlank="1" showInputMessage="1" showErrorMessage="1" error="リストから選択してください" sqref="H276:I276" xr:uid="{FB37837D-A1DC-4478-892D-7D3DC7D9CE9B}">
      <formula1>"○,　"</formula1>
    </dataValidation>
    <dataValidation type="list" imeMode="halfAlpha" allowBlank="1" showInputMessage="1" showErrorMessage="1" error="リストから選択してください" sqref="H277:I277" xr:uid="{910751F0-1928-4643-AF3C-902026ED5F63}">
      <formula1>"○,　"</formula1>
    </dataValidation>
    <dataValidation type="list" imeMode="halfAlpha" allowBlank="1" showInputMessage="1" showErrorMessage="1" error="リストから選択してください" sqref="H278:I278" xr:uid="{A28C7E7D-BDC8-47A6-8B27-9D28D53FEBC1}">
      <formula1>"○,　"</formula1>
    </dataValidation>
    <dataValidation type="list" imeMode="halfAlpha" allowBlank="1" showInputMessage="1" showErrorMessage="1" error="リストから選択してください" sqref="H279:I279" xr:uid="{BE4486C4-84C4-4C6C-B327-07298DD7E10A}">
      <formula1>"○,　"</formula1>
    </dataValidation>
    <dataValidation type="list" imeMode="halfAlpha" allowBlank="1" showInputMessage="1" showErrorMessage="1" error="リストから選択してください" sqref="H280:I280" xr:uid="{DDB42AF2-2687-4572-BEDD-12B6963DBF70}">
      <formula1>"○,　"</formula1>
    </dataValidation>
    <dataValidation type="list" imeMode="halfAlpha" allowBlank="1" showInputMessage="1" showErrorMessage="1" error="リストから選択してください" sqref="H281:I281" xr:uid="{1EC476AA-20B2-4865-95D8-24141FC7BC97}">
      <formula1>"○,　"</formula1>
    </dataValidation>
    <dataValidation type="list" imeMode="halfAlpha" allowBlank="1" showInputMessage="1" showErrorMessage="1" error="リストから選択してください" sqref="H282:I282" xr:uid="{99C1F9C4-8F76-4FCD-AE49-BF1BE1D1EC5D}">
      <formula1>"○,　"</formula1>
    </dataValidation>
    <dataValidation type="list" imeMode="halfAlpha" allowBlank="1" showInputMessage="1" showErrorMessage="1" error="リストから選択してください" sqref="H283:I283" xr:uid="{194B72DC-3057-4CDA-8A65-02D69F7BFFD4}">
      <formula1>"○,　"</formula1>
    </dataValidation>
    <dataValidation type="list" imeMode="halfAlpha" allowBlank="1" showInputMessage="1" showErrorMessage="1" error="リストから選択してください" sqref="H284:I284" xr:uid="{57E29705-229F-4A5A-9D77-33332BBC0881}">
      <formula1>"○,　"</formula1>
    </dataValidation>
    <dataValidation type="list" imeMode="halfAlpha" allowBlank="1" showInputMessage="1" showErrorMessage="1" error="リストから選択してください" sqref="H285:I285" xr:uid="{DB149B02-15CC-40A6-B87C-93CDD12FD635}">
      <formula1>"○,　"</formula1>
    </dataValidation>
    <dataValidation type="list" imeMode="halfAlpha" allowBlank="1" showInputMessage="1" showErrorMessage="1" error="リストから選択してください" sqref="H286:I286" xr:uid="{C8531459-FA77-4724-BE63-2212B40B62DD}">
      <formula1>"○,　"</formula1>
    </dataValidation>
    <dataValidation type="list" imeMode="halfAlpha" allowBlank="1" showInputMessage="1" showErrorMessage="1" error="リストから選択してください" sqref="H287:I287" xr:uid="{CE1FA0BA-3873-4E0F-979C-5A55A5FDE258}">
      <formula1>"○,　"</formula1>
    </dataValidation>
    <dataValidation type="list" imeMode="halfAlpha" allowBlank="1" showInputMessage="1" showErrorMessage="1" error="リストから選択してください" sqref="H288:I288" xr:uid="{5052B4EC-4A52-486A-8B81-B1DE4A41C327}">
      <formula1>"○,　"</formula1>
    </dataValidation>
    <dataValidation type="list" imeMode="halfAlpha" allowBlank="1" showInputMessage="1" showErrorMessage="1" error="リストから選択してください" sqref="H289:I289" xr:uid="{B2202323-6E07-419B-88BD-415BE79C7998}">
      <formula1>"○,　"</formula1>
    </dataValidation>
    <dataValidation type="list" imeMode="halfAlpha" allowBlank="1" showInputMessage="1" showErrorMessage="1" error="リストから選択してください" sqref="H290:I290" xr:uid="{396A3E4D-EA71-4E28-A774-6152EB53CB11}">
      <formula1>"○,　"</formula1>
    </dataValidation>
    <dataValidation type="list" imeMode="halfAlpha" allowBlank="1" showInputMessage="1" showErrorMessage="1" error="リストから選択してください" sqref="H291:I291" xr:uid="{50E797E1-7E94-45A3-84E5-7D207A62338D}">
      <formula1>"○,　"</formula1>
    </dataValidation>
    <dataValidation type="list" imeMode="halfAlpha" allowBlank="1" showInputMessage="1" showErrorMessage="1" error="リストから選択してください" sqref="H292:I292" xr:uid="{F021284B-1FE7-4615-A324-E40C821F7444}">
      <formula1>"○,　"</formula1>
    </dataValidation>
    <dataValidation type="list" imeMode="halfAlpha" allowBlank="1" showInputMessage="1" showErrorMessage="1" error="リストから選択してください" sqref="H293:I293" xr:uid="{CDCF00C9-AFC8-43D3-BDBD-F02572D5CDFF}">
      <formula1>"○,　"</formula1>
    </dataValidation>
    <dataValidation type="list" imeMode="halfAlpha" allowBlank="1" showInputMessage="1" showErrorMessage="1" error="リストから選択してください" sqref="H294:I294" xr:uid="{EE4E070A-F570-4247-8201-621A9F7CB74C}">
      <formula1>"○,　"</formula1>
    </dataValidation>
    <dataValidation type="list" imeMode="halfAlpha" allowBlank="1" showInputMessage="1" showErrorMessage="1" error="リストから選択してください" sqref="H295:I295" xr:uid="{72C53343-D4EA-435C-8E49-B915F86067F1}">
      <formula1>"○,　"</formula1>
    </dataValidation>
    <dataValidation type="list" imeMode="halfAlpha" allowBlank="1" showInputMessage="1" showErrorMessage="1" error="リストから選択してください" sqref="H296:I296" xr:uid="{A211398E-2083-45CC-AD87-EA6B53E0E7D5}">
      <formula1>"○,　"</formula1>
    </dataValidation>
    <dataValidation type="list" imeMode="halfAlpha" allowBlank="1" showInputMessage="1" showErrorMessage="1" error="リストから選択してください" sqref="H297:I297" xr:uid="{AC98F217-2180-4023-A2DD-88E52EF61C73}">
      <formula1>"○,　"</formula1>
    </dataValidation>
    <dataValidation type="list" imeMode="halfAlpha" allowBlank="1" showInputMessage="1" showErrorMessage="1" error="リストから選択してください" sqref="H298:I298" xr:uid="{03DBF856-3DAE-46B3-8EA3-01C339E610F6}">
      <formula1>"○,　"</formula1>
    </dataValidation>
    <dataValidation type="list" imeMode="halfAlpha" allowBlank="1" showInputMessage="1" showErrorMessage="1" error="リストから選択してください" sqref="H299:I299" xr:uid="{C2EF1C4C-C861-4034-89F9-3AE0B21B351D}">
      <formula1>"○,　"</formula1>
    </dataValidation>
    <dataValidation type="list" imeMode="halfAlpha" allowBlank="1" showInputMessage="1" showErrorMessage="1" error="リストから選択してください" sqref="H300:I300" xr:uid="{EA652696-FD9A-4003-B325-7206A83E57A6}">
      <formula1>"○,　"</formula1>
    </dataValidation>
    <dataValidation type="list" imeMode="halfAlpha" allowBlank="1" showInputMessage="1" showErrorMessage="1" error="リストから選択してください" sqref="H301:I301" xr:uid="{5D08DE75-A3FF-447F-9DC5-14F0A70BABE3}">
      <formula1>"○,　"</formula1>
    </dataValidation>
    <dataValidation type="list" imeMode="halfAlpha" allowBlank="1" showInputMessage="1" showErrorMessage="1" error="リストから選択してください" sqref="H302:I302" xr:uid="{EC5D8E9F-9A23-45F6-8E16-7C7E662CAF44}">
      <formula1>"○,　"</formula1>
    </dataValidation>
    <dataValidation type="list" imeMode="halfAlpha" allowBlank="1" showInputMessage="1" showErrorMessage="1" error="リストから選択してください" sqref="H303:I303" xr:uid="{DAC604D1-B205-423D-AA1F-05CE925AED84}">
      <formula1>"○,　"</formula1>
    </dataValidation>
    <dataValidation type="list" imeMode="halfAlpha" allowBlank="1" showInputMessage="1" showErrorMessage="1" error="リストから選択してください" sqref="H304:I304" xr:uid="{30338FC4-C54C-4B85-8122-9E4D64589227}">
      <formula1>"○,　"</formula1>
    </dataValidation>
    <dataValidation type="list" imeMode="halfAlpha" allowBlank="1" showInputMessage="1" showErrorMessage="1" error="リストから選択してください" sqref="H305:I305" xr:uid="{3F4A95A2-5DEC-4B25-8E06-1E43FDB7CA27}">
      <formula1>"○,　"</formula1>
    </dataValidation>
    <dataValidation type="list" imeMode="halfAlpha" allowBlank="1" showInputMessage="1" showErrorMessage="1" error="リストから選択してください" sqref="H306:I306" xr:uid="{E3DE68EE-5017-469E-9613-27AD17F43057}">
      <formula1>"○,　"</formula1>
    </dataValidation>
    <dataValidation type="list" imeMode="halfAlpha" allowBlank="1" showInputMessage="1" showErrorMessage="1" error="リストから選択してください" sqref="H307:I307" xr:uid="{A2B32F6B-AC0A-4979-9CBB-45BA6D4B8213}">
      <formula1>"○,　"</formula1>
    </dataValidation>
    <dataValidation type="list" imeMode="halfAlpha" allowBlank="1" showInputMessage="1" showErrorMessage="1" error="リストから選択してください" sqref="H308:I308" xr:uid="{8DB7310F-7DD4-41FB-9B8F-79A3D49C459D}">
      <formula1>"○,　"</formula1>
    </dataValidation>
    <dataValidation type="list" imeMode="halfAlpha" allowBlank="1" showInputMessage="1" showErrorMessage="1" error="リストから選択してください" sqref="H309:I309" xr:uid="{22A7C06D-258C-48D1-A783-F38513B8B1A8}">
      <formula1>"○,　"</formula1>
    </dataValidation>
    <dataValidation type="list" imeMode="halfAlpha" allowBlank="1" showInputMessage="1" showErrorMessage="1" error="リストから選択してください" sqref="H310:I310" xr:uid="{C71A95A1-35E0-470E-B5A2-BA60B720703F}">
      <formula1>"○,　"</formula1>
    </dataValidation>
    <dataValidation type="list" imeMode="halfAlpha" allowBlank="1" showInputMessage="1" showErrorMessage="1" error="リストから選択してください" sqref="H311:I311" xr:uid="{BB5C031F-A58F-4BDB-94B8-CE5D972E9989}">
      <formula1>"○,　"</formula1>
    </dataValidation>
    <dataValidation type="list" imeMode="halfAlpha" allowBlank="1" showInputMessage="1" showErrorMessage="1" error="リストから選択してください" sqref="H312:I312" xr:uid="{3CC94E4B-A857-41A7-88DE-4AD5AA0D48B0}">
      <formula1>"○,　"</formula1>
    </dataValidation>
    <dataValidation type="list" imeMode="halfAlpha" allowBlank="1" showInputMessage="1" showErrorMessage="1" error="リストから選択してください" sqref="H313:I313" xr:uid="{7374B21C-3FCC-4AE6-892A-B204A45E09FC}">
      <formula1>"○,　"</formula1>
    </dataValidation>
    <dataValidation type="list" imeMode="halfAlpha" allowBlank="1" showInputMessage="1" showErrorMessage="1" error="リストから選択してください" sqref="H314:I314" xr:uid="{EDB93BAC-0B9E-4701-A915-8692FA9EA055}">
      <formula1>"○,　"</formula1>
    </dataValidation>
    <dataValidation type="list" imeMode="halfAlpha" allowBlank="1" showInputMessage="1" showErrorMessage="1" error="リストから選択してください" sqref="H315:I315" xr:uid="{5D41F1A8-62F3-490D-A813-BC66F8733AF1}">
      <formula1>"○,　"</formula1>
    </dataValidation>
    <dataValidation type="list" imeMode="halfAlpha" allowBlank="1" showInputMessage="1" showErrorMessage="1" error="リストから選択してください" sqref="H316:I316" xr:uid="{1AD688C2-9A9A-4317-B87A-68FEDC124764}">
      <formula1>"○,　"</formula1>
    </dataValidation>
    <dataValidation type="list" imeMode="halfAlpha" allowBlank="1" showInputMessage="1" showErrorMessage="1" error="リストから選択してください" sqref="H317:I317" xr:uid="{DD21D45A-0003-4CA7-A8C9-5FEF53C4785C}">
      <formula1>"○,　"</formula1>
    </dataValidation>
    <dataValidation type="list" imeMode="halfAlpha" allowBlank="1" showInputMessage="1" showErrorMessage="1" error="リストから選択してください" sqref="H318:I318" xr:uid="{F706676C-A318-42EF-A141-86354EE6F9E8}">
      <formula1>"○,　"</formula1>
    </dataValidation>
    <dataValidation type="list" imeMode="halfAlpha" allowBlank="1" showInputMessage="1" showErrorMessage="1" error="リストから選択してください" sqref="H319:I319" xr:uid="{426F35AA-726A-43D3-81C9-EA57DCB6075C}">
      <formula1>"○,　"</formula1>
    </dataValidation>
    <dataValidation type="list" imeMode="halfAlpha" allowBlank="1" showInputMessage="1" showErrorMessage="1" error="リストから選択してください" sqref="H320:I320" xr:uid="{D679A5C3-322B-4511-8614-F8249237B6A2}">
      <formula1>"○,　"</formula1>
    </dataValidation>
    <dataValidation type="list" imeMode="halfAlpha" allowBlank="1" showInputMessage="1" showErrorMessage="1" error="リストから選択してください" sqref="H321:I321" xr:uid="{A78BD6F6-916A-4783-8ACA-A342133EC70C}">
      <formula1>"○,　"</formula1>
    </dataValidation>
    <dataValidation type="list" imeMode="halfAlpha" allowBlank="1" showInputMessage="1" showErrorMessage="1" error="リストから選択してください" sqref="H322:I322" xr:uid="{E91BBA39-DE3C-4941-A2D8-85F3E9846E02}">
      <formula1>"○,　"</formula1>
    </dataValidation>
    <dataValidation type="list" imeMode="halfAlpha" allowBlank="1" showInputMessage="1" showErrorMessage="1" error="リストから選択してください" sqref="H323:I323" xr:uid="{50DAAB4B-761E-4F74-B7D3-D28407A56146}">
      <formula1>"○,　"</formula1>
    </dataValidation>
    <dataValidation type="list" imeMode="halfAlpha" allowBlank="1" showInputMessage="1" showErrorMessage="1" error="リストから選択してください" sqref="H324:I324" xr:uid="{47A964B0-D8F8-48D4-A03E-8D9D37C9805D}">
      <formula1>"○,　"</formula1>
    </dataValidation>
    <dataValidation type="list" imeMode="halfAlpha" allowBlank="1" showInputMessage="1" showErrorMessage="1" error="リストから選択してください" sqref="H325:I325" xr:uid="{257B96E4-5F0B-4637-B682-9E6840FB3DBC}">
      <formula1>"○,　"</formula1>
    </dataValidation>
    <dataValidation type="list" imeMode="halfAlpha" allowBlank="1" showInputMessage="1" showErrorMessage="1" error="リストから選択してください" sqref="H326:I326" xr:uid="{CEACC308-1818-4751-97DA-2CC7B2E13DD7}">
      <formula1>"○,　"</formula1>
    </dataValidation>
    <dataValidation type="list" imeMode="halfAlpha" allowBlank="1" showInputMessage="1" showErrorMessage="1" error="リストから選択してください" sqref="H327:I327" xr:uid="{F8F76F40-7310-4812-963D-D9EC3191F9D0}">
      <formula1>"○,　"</formula1>
    </dataValidation>
    <dataValidation type="list" imeMode="halfAlpha" allowBlank="1" showInputMessage="1" showErrorMessage="1" error="リストから選択してください" sqref="H328:I328" xr:uid="{54B4F28E-14CA-4440-8278-140EA20EF512}">
      <formula1>"○,　"</formula1>
    </dataValidation>
    <dataValidation type="list" imeMode="halfAlpha" allowBlank="1" showInputMessage="1" showErrorMessage="1" error="リストから選択してください" sqref="H329:I329" xr:uid="{35B618DA-DF7F-472C-9453-226172C3BBDC}">
      <formula1>"○,　"</formula1>
    </dataValidation>
    <dataValidation type="list" imeMode="halfAlpha" allowBlank="1" showInputMessage="1" showErrorMessage="1" error="リストから選択してください" sqref="H330:I330" xr:uid="{C74ED690-930A-42DA-A4AE-99527116C70B}">
      <formula1>"○,　"</formula1>
    </dataValidation>
    <dataValidation type="list" imeMode="halfAlpha" allowBlank="1" showInputMessage="1" showErrorMessage="1" error="リストから選択してください" sqref="H331:I331" xr:uid="{941085B4-8F97-4649-9E06-82B298D81077}">
      <formula1>"○,　"</formula1>
    </dataValidation>
    <dataValidation type="list" imeMode="halfAlpha" allowBlank="1" showInputMessage="1" showErrorMessage="1" error="リストから選択してください" sqref="H332:I332" xr:uid="{0F610564-924C-4F48-B277-85058623637A}">
      <formula1>"○,　"</formula1>
    </dataValidation>
    <dataValidation type="list" imeMode="halfAlpha" allowBlank="1" showInputMessage="1" showErrorMessage="1" error="リストから選択してください" sqref="H333:I333" xr:uid="{5C655ECF-7B51-4206-BFFC-C01C9DB2B488}">
      <formula1>"○,　"</formula1>
    </dataValidation>
    <dataValidation type="list" imeMode="halfAlpha" allowBlank="1" showInputMessage="1" showErrorMessage="1" error="リストから選択してください" sqref="H334:I334" xr:uid="{2FC325DA-E412-400B-B07E-9E00055B7050}">
      <formula1>"○,　"</formula1>
    </dataValidation>
    <dataValidation type="list" imeMode="halfAlpha" allowBlank="1" showInputMessage="1" showErrorMessage="1" error="リストから選択してください" sqref="H335:I335" xr:uid="{1F78AC1B-8E6D-4DB5-8914-5AB682BE9EED}">
      <formula1>"○,　"</formula1>
    </dataValidation>
    <dataValidation type="list" imeMode="halfAlpha" allowBlank="1" showInputMessage="1" showErrorMessage="1" error="リストから選択してください" sqref="H336:I336" xr:uid="{7D24C7C9-E4CA-4A74-9DF7-8564613AA8B5}">
      <formula1>"○,　"</formula1>
    </dataValidation>
    <dataValidation type="list" imeMode="halfAlpha" allowBlank="1" showInputMessage="1" showErrorMessage="1" error="リストから選択してください" sqref="H337:I337" xr:uid="{8A261BE8-7DE9-4396-B016-3DE487A65BF4}">
      <formula1>"○,　"</formula1>
    </dataValidation>
    <dataValidation type="list" imeMode="halfAlpha" allowBlank="1" showInputMessage="1" showErrorMessage="1" error="リストから選択してください" sqref="H338:I338" xr:uid="{B8362D1E-DB2A-413F-9082-5CC0A52030D6}">
      <formula1>"○,　"</formula1>
    </dataValidation>
    <dataValidation type="list" imeMode="halfAlpha" allowBlank="1" showInputMessage="1" showErrorMessage="1" error="リストから選択してください" sqref="H339:I339" xr:uid="{74FE658E-DA99-4538-9A96-68794FA876B4}">
      <formula1>"○,　"</formula1>
    </dataValidation>
    <dataValidation type="list" imeMode="halfAlpha" allowBlank="1" showInputMessage="1" showErrorMessage="1" error="リストから選択してください" sqref="H340:I340" xr:uid="{04A41052-6B38-4427-9BC8-B723895ACB3D}">
      <formula1>"○,　"</formula1>
    </dataValidation>
    <dataValidation type="list" imeMode="halfAlpha" allowBlank="1" showInputMessage="1" showErrorMessage="1" error="リストから選択してください" sqref="H341:I341" xr:uid="{6386872E-5A8F-4F86-AB22-04B45B64EB42}">
      <formula1>"○,　"</formula1>
    </dataValidation>
    <dataValidation type="list" imeMode="halfAlpha" allowBlank="1" showInputMessage="1" showErrorMessage="1" error="リストから選択してください" sqref="H342:I342" xr:uid="{7ECD7A19-8A3F-4BE9-BF82-B091B447D349}">
      <formula1>"○,　"</formula1>
    </dataValidation>
    <dataValidation type="list" imeMode="halfAlpha" allowBlank="1" showInputMessage="1" showErrorMessage="1" error="リストから選択してください" sqref="H343:I343" xr:uid="{A35846D4-0E4E-48FE-B998-548B0CF486BF}">
      <formula1>"○,　"</formula1>
    </dataValidation>
    <dataValidation type="list" imeMode="halfAlpha" allowBlank="1" showInputMessage="1" showErrorMessage="1" error="リストから選択してください" sqref="H344:I344" xr:uid="{E87D7A4D-A991-4D58-8581-7AE5481CDF93}">
      <formula1>"○,　"</formula1>
    </dataValidation>
    <dataValidation type="list" imeMode="halfAlpha" allowBlank="1" showInputMessage="1" showErrorMessage="1" error="リストから選択してください" sqref="H345:I345" xr:uid="{2DC425DC-127A-450D-A595-CD31F7E0A4ED}">
      <formula1>"○,　"</formula1>
    </dataValidation>
    <dataValidation type="list" imeMode="halfAlpha" allowBlank="1" showInputMessage="1" showErrorMessage="1" error="リストから選択してください" sqref="H346:I346" xr:uid="{7F471DDC-3265-40C5-B203-16240983D641}">
      <formula1>"○,　"</formula1>
    </dataValidation>
    <dataValidation type="list" imeMode="halfAlpha" allowBlank="1" showInputMessage="1" showErrorMessage="1" error="リストから選択してください" sqref="H347:I347" xr:uid="{5AED8301-A48D-46CD-BC7C-5627773FA400}">
      <formula1>"○,　"</formula1>
    </dataValidation>
    <dataValidation type="list" imeMode="halfAlpha" allowBlank="1" showInputMessage="1" showErrorMessage="1" error="リストから選択してください" sqref="H348:I348" xr:uid="{90BF664D-EEE3-478C-B174-A9F042F68F8F}">
      <formula1>"○,　"</formula1>
    </dataValidation>
    <dataValidation type="list" imeMode="halfAlpha" allowBlank="1" showInputMessage="1" showErrorMessage="1" error="リストから選択してください" sqref="H349:I349" xr:uid="{A37E69DD-895B-4D41-8724-FC593C8BC636}">
      <formula1>"○,　"</formula1>
    </dataValidation>
    <dataValidation type="list" imeMode="halfAlpha" allowBlank="1" showInputMessage="1" showErrorMessage="1" error="リストから選択してください" sqref="H350:I350" xr:uid="{F66468DC-15D3-4BFA-BB22-8264E2043C15}">
      <formula1>"○,　"</formula1>
    </dataValidation>
    <dataValidation type="list" imeMode="halfAlpha" allowBlank="1" showInputMessage="1" showErrorMessage="1" error="リストから選択してください" sqref="H351:I351" xr:uid="{B59DE076-8B07-4491-A780-1F0D37E14D38}">
      <formula1>"○,　"</formula1>
    </dataValidation>
    <dataValidation type="list" imeMode="halfAlpha" allowBlank="1" showInputMessage="1" showErrorMessage="1" error="リストから選択してください" sqref="H352:I352" xr:uid="{6D83CE87-3328-4A06-BD32-78F742DBFFC9}">
      <formula1>"○,　"</formula1>
    </dataValidation>
    <dataValidation type="list" imeMode="halfAlpha" allowBlank="1" showInputMessage="1" showErrorMessage="1" error="リストから選択してください" sqref="H353:I353" xr:uid="{869007B9-2BFA-434D-A7CA-D44B5371C48D}">
      <formula1>"○,　"</formula1>
    </dataValidation>
    <dataValidation type="list" imeMode="halfAlpha" allowBlank="1" showInputMessage="1" showErrorMessage="1" error="リストから選択してください" sqref="H354:I354" xr:uid="{DB546DF1-1A1D-4E12-9972-F44C2A642D83}">
      <formula1>"○,　"</formula1>
    </dataValidation>
    <dataValidation type="list" imeMode="halfAlpha" allowBlank="1" showInputMessage="1" showErrorMessage="1" error="リストから選択してください" sqref="H355:I355" xr:uid="{758416C3-2407-422A-949E-79DE9547374E}">
      <formula1>"○,　"</formula1>
    </dataValidation>
    <dataValidation type="list" imeMode="halfAlpha" allowBlank="1" showInputMessage="1" showErrorMessage="1" error="リストから選択してください" sqref="H356:I356" xr:uid="{D418C009-0226-4772-AFDF-4C1D465706EB}">
      <formula1>"○,　"</formula1>
    </dataValidation>
    <dataValidation type="list" imeMode="halfAlpha" allowBlank="1" showInputMessage="1" showErrorMessage="1" error="リストから選択してください" sqref="H357:I357" xr:uid="{54542FFC-266C-4E96-AA5A-68048C69883F}">
      <formula1>"○,　"</formula1>
    </dataValidation>
    <dataValidation type="list" imeMode="halfAlpha" allowBlank="1" showInputMessage="1" showErrorMessage="1" error="リストから選択してください" sqref="H358:I358" xr:uid="{9C2B4075-E173-4E11-848C-5CBF83F6801B}">
      <formula1>"○,　"</formula1>
    </dataValidation>
    <dataValidation type="list" imeMode="halfAlpha" allowBlank="1" showInputMessage="1" showErrorMessage="1" error="リストから選択してください" sqref="H359:I359" xr:uid="{E2F7A13D-5EC2-4184-9605-6AF3C40DBD12}">
      <formula1>"○,　"</formula1>
    </dataValidation>
    <dataValidation type="list" imeMode="halfAlpha" allowBlank="1" showInputMessage="1" showErrorMessage="1" error="リストから選択してください" sqref="H360:I360" xr:uid="{51AE6567-5CEF-4307-88FC-C3D946EB6205}">
      <formula1>"○,　"</formula1>
    </dataValidation>
    <dataValidation type="list" imeMode="halfAlpha" allowBlank="1" showInputMessage="1" showErrorMessage="1" error="リストから選択してください" sqref="H361:I361" xr:uid="{4FD70101-5AD5-400D-AA48-3FF6F0047664}">
      <formula1>"○,　"</formula1>
    </dataValidation>
    <dataValidation type="list" imeMode="halfAlpha" allowBlank="1" showInputMessage="1" showErrorMessage="1" error="リストから選択してください" sqref="H362:I362" xr:uid="{EAD31538-871D-41BB-B995-0AF7D7D95A9B}">
      <formula1>"○,　"</formula1>
    </dataValidation>
    <dataValidation type="list" imeMode="halfAlpha" allowBlank="1" showInputMessage="1" showErrorMessage="1" error="リストから選択してください" sqref="H363:I363" xr:uid="{D21B8560-1F6B-417C-8EC1-BEAAE349CE59}">
      <formula1>"○,　"</formula1>
    </dataValidation>
    <dataValidation type="list" imeMode="halfAlpha" allowBlank="1" showInputMessage="1" showErrorMessage="1" error="リストから選択してください" sqref="H364:I364" xr:uid="{AB19BA9E-CB0E-4A42-B72E-88B9E0FC4745}">
      <formula1>"○,　"</formula1>
    </dataValidation>
    <dataValidation type="list" imeMode="halfAlpha" allowBlank="1" showInputMessage="1" showErrorMessage="1" error="リストから選択してください" sqref="H365:I365" xr:uid="{CF12AC48-D446-4BB6-BE30-EF6C57807089}">
      <formula1>"○,　"</formula1>
    </dataValidation>
    <dataValidation type="list" imeMode="halfAlpha" allowBlank="1" showInputMessage="1" showErrorMessage="1" error="リストから選択してください" sqref="H366:I366" xr:uid="{FDD23194-77AB-4093-84D7-33FFDD2AD439}">
      <formula1>"○,　"</formula1>
    </dataValidation>
    <dataValidation type="list" imeMode="halfAlpha" allowBlank="1" showInputMessage="1" showErrorMessage="1" error="リストから選択してください" sqref="H367:I367" xr:uid="{82B449B1-FBEE-4CEB-8664-C6AAD79ADA1A}">
      <formula1>"○,　"</formula1>
    </dataValidation>
    <dataValidation type="list" imeMode="halfAlpha" allowBlank="1" showInputMessage="1" showErrorMessage="1" error="リストから選択してください" sqref="H368:I368" xr:uid="{12418223-DDDB-4D4E-983A-0A8C289CE759}">
      <formula1>"○,　"</formula1>
    </dataValidation>
    <dataValidation type="list" imeMode="halfAlpha" allowBlank="1" showInputMessage="1" showErrorMessage="1" error="リストから選択してください" sqref="H369:I369" xr:uid="{DAD39800-259F-4EF3-AE41-0548600F01D6}">
      <formula1>"○,　"</formula1>
    </dataValidation>
    <dataValidation type="list" imeMode="halfAlpha" allowBlank="1" showInputMessage="1" showErrorMessage="1" error="リストから選択してください" sqref="H370:I370" xr:uid="{4D8A47D7-361A-4599-AD76-D8E2DEE80A28}">
      <formula1>"○,　"</formula1>
    </dataValidation>
    <dataValidation type="list" imeMode="halfAlpha" allowBlank="1" showInputMessage="1" showErrorMessage="1" error="リストから選択してください" sqref="H371:I371" xr:uid="{3E6B00A2-51D7-4267-84F0-BFC9C14A0D9B}">
      <formula1>"○,　"</formula1>
    </dataValidation>
    <dataValidation type="list" imeMode="halfAlpha" allowBlank="1" showInputMessage="1" showErrorMessage="1" error="リストから選択してください" sqref="H372:I372" xr:uid="{8DA503CC-6843-420F-9424-4F62EF418343}">
      <formula1>"○,　"</formula1>
    </dataValidation>
    <dataValidation type="list" imeMode="halfAlpha" allowBlank="1" showInputMessage="1" showErrorMessage="1" error="リストから選択してください" sqref="H373:I373" xr:uid="{393CF70D-DC18-4442-968D-8F49E2248180}">
      <formula1>"○,　"</formula1>
    </dataValidation>
    <dataValidation type="list" imeMode="halfAlpha" allowBlank="1" showInputMessage="1" showErrorMessage="1" error="リストから選択してください" sqref="H374:I374" xr:uid="{0E52B88D-34A9-43B9-A627-B2CEE0A9B8A6}">
      <formula1>"○,　"</formula1>
    </dataValidation>
    <dataValidation type="list" imeMode="halfAlpha" allowBlank="1" showInputMessage="1" showErrorMessage="1" error="リストから選択してください" sqref="H375:I375" xr:uid="{D21EBE76-09CA-4C8B-9928-FA63C9955CBB}">
      <formula1>"○,　"</formula1>
    </dataValidation>
    <dataValidation type="list" imeMode="halfAlpha" allowBlank="1" showInputMessage="1" showErrorMessage="1" error="リストから選択してください" sqref="H376:I376" xr:uid="{5CF9949B-EE3F-4A39-A15A-A5DBFCF3C6E1}">
      <formula1>"○,　"</formula1>
    </dataValidation>
    <dataValidation type="list" imeMode="halfAlpha" allowBlank="1" showInputMessage="1" showErrorMessage="1" error="リストから選択してください" sqref="H377:I377" xr:uid="{550DDC1D-41D5-4A28-9248-0D0EEEB35312}">
      <formula1>"○,　"</formula1>
    </dataValidation>
    <dataValidation type="list" imeMode="halfAlpha" allowBlank="1" showInputMessage="1" showErrorMessage="1" error="リストから選択してください" sqref="H378:I378" xr:uid="{5DC5DDA5-75D5-4B46-BBB3-614CF4F1F555}">
      <formula1>"○,　"</formula1>
    </dataValidation>
    <dataValidation type="list" imeMode="halfAlpha" allowBlank="1" showInputMessage="1" showErrorMessage="1" error="リストから選択してください" sqref="H379:I379" xr:uid="{883A6333-87AD-4421-9BD0-9E9CD8401BEC}">
      <formula1>"○,　"</formula1>
    </dataValidation>
    <dataValidation type="list" imeMode="halfAlpha" allowBlank="1" showInputMessage="1" showErrorMessage="1" error="リストから選択してください" sqref="H380:I380" xr:uid="{21A8B2C4-9794-4FCF-BE1B-31B6C9B6A437}">
      <formula1>"○,　"</formula1>
    </dataValidation>
    <dataValidation type="list" imeMode="halfAlpha" allowBlank="1" showInputMessage="1" showErrorMessage="1" error="リストから選択してください" sqref="H381:I381" xr:uid="{32AE5EA7-BEDD-4FB2-B2BD-9947E11240C6}">
      <formula1>"○,　"</formula1>
    </dataValidation>
    <dataValidation type="list" imeMode="halfAlpha" allowBlank="1" showInputMessage="1" showErrorMessage="1" error="リストから選択してください" sqref="H382:I382" xr:uid="{839ED606-33C6-4715-8470-C14D60363647}">
      <formula1>"○,　"</formula1>
    </dataValidation>
    <dataValidation type="list" imeMode="halfAlpha" allowBlank="1" showInputMessage="1" showErrorMessage="1" error="リストから選択してください" sqref="H383:I383" xr:uid="{E713E28E-F153-4966-A0D6-66B019EC8ADF}">
      <formula1>"○,　"</formula1>
    </dataValidation>
    <dataValidation type="list" imeMode="halfAlpha" allowBlank="1" showInputMessage="1" showErrorMessage="1" error="リストから選択してください" sqref="H384:I384" xr:uid="{749DE844-6296-4A1E-9A00-9E7ED2FD3593}">
      <formula1>"○,　"</formula1>
    </dataValidation>
    <dataValidation type="list" imeMode="halfAlpha" allowBlank="1" showInputMessage="1" showErrorMessage="1" error="リストから選択してください" sqref="H385:I385" xr:uid="{10C43493-1323-4CEB-8A07-D193057FFEB8}">
      <formula1>"○,　"</formula1>
    </dataValidation>
    <dataValidation type="list" imeMode="halfAlpha" allowBlank="1" showInputMessage="1" showErrorMessage="1" error="リストから選択してください" sqref="H386:I386" xr:uid="{0200A2C7-B574-4B98-AE2A-B52E765D8070}">
      <formula1>"○,　"</formula1>
    </dataValidation>
    <dataValidation type="list" imeMode="halfAlpha" allowBlank="1" showInputMessage="1" showErrorMessage="1" error="リストから選択してください" sqref="H387:I387" xr:uid="{8A3723B1-0F5E-447B-BB6D-75A06CD63C92}">
      <formula1>"○,　"</formula1>
    </dataValidation>
    <dataValidation type="list" imeMode="halfAlpha" allowBlank="1" showInputMessage="1" showErrorMessage="1" error="リストから選択してください" sqref="H388:I388" xr:uid="{92E40D96-4193-4C7C-9C51-0557C5846773}">
      <formula1>"○,　"</formula1>
    </dataValidation>
    <dataValidation type="list" imeMode="halfAlpha" allowBlank="1" showInputMessage="1" showErrorMessage="1" error="リストから選択してください" sqref="H389:I389" xr:uid="{A98F9622-6720-4549-970D-A8218A3E6615}">
      <formula1>"○,　"</formula1>
    </dataValidation>
    <dataValidation type="list" imeMode="halfAlpha" allowBlank="1" showInputMessage="1" showErrorMessage="1" error="リストから選択してください" sqref="H390:I390" xr:uid="{E2137FCE-3645-4379-B861-656905CC4978}">
      <formula1>"○,　"</formula1>
    </dataValidation>
    <dataValidation type="list" imeMode="halfAlpha" allowBlank="1" showInputMessage="1" showErrorMessage="1" error="リストから選択してください" sqref="H391:I391" xr:uid="{913B7A74-B171-4A78-93BB-9D97E1BE5C36}">
      <formula1>"○,　"</formula1>
    </dataValidation>
    <dataValidation type="list" imeMode="halfAlpha" allowBlank="1" showInputMessage="1" showErrorMessage="1" error="リストから選択してください" sqref="H392:I392" xr:uid="{64D5B48A-B2AC-45AC-BC84-D49EADFC2768}">
      <formula1>"○,　"</formula1>
    </dataValidation>
    <dataValidation type="list" imeMode="halfAlpha" allowBlank="1" showInputMessage="1" showErrorMessage="1" error="リストから選択してください" sqref="H393:I393" xr:uid="{21B2C2A5-729A-4944-99E9-AAF3DD38F8C9}">
      <formula1>"○,　"</formula1>
    </dataValidation>
    <dataValidation type="list" imeMode="halfAlpha" allowBlank="1" showInputMessage="1" showErrorMessage="1" error="リストから選択してください" sqref="H394:I394" xr:uid="{7C1314E3-C9BD-46A3-B60D-29F819556D42}">
      <formula1>"○,　"</formula1>
    </dataValidation>
    <dataValidation type="list" imeMode="halfAlpha" allowBlank="1" showInputMessage="1" showErrorMessage="1" error="リストから選択してください" sqref="H395:I395" xr:uid="{3C99AFBD-EC54-4AB7-AC74-12D02F4708D2}">
      <formula1>"○,　"</formula1>
    </dataValidation>
    <dataValidation type="list" imeMode="halfAlpha" allowBlank="1" showInputMessage="1" showErrorMessage="1" error="リストから選択してください" sqref="H396:I396" xr:uid="{6449F397-CA82-475E-AA41-872D7845FCA6}">
      <formula1>"○,　"</formula1>
    </dataValidation>
    <dataValidation type="list" imeMode="halfAlpha" allowBlank="1" showInputMessage="1" showErrorMessage="1" error="リストから選択してください" sqref="H397:I397" xr:uid="{E2DD8BE5-8CB2-4D2C-874A-ABB2AD845437}">
      <formula1>"○,　"</formula1>
    </dataValidation>
    <dataValidation type="list" imeMode="halfAlpha" allowBlank="1" showInputMessage="1" showErrorMessage="1" error="リストから選択してください" sqref="H398:I398" xr:uid="{BCB7EC89-AF96-4F96-B383-898FF47629C4}">
      <formula1>"○,　"</formula1>
    </dataValidation>
    <dataValidation type="list" imeMode="halfAlpha" allowBlank="1" showInputMessage="1" showErrorMessage="1" error="リストから選択してください" sqref="H399:I399" xr:uid="{3FCFE09E-53C6-481C-A5E2-C17E95F436EB}">
      <formula1>"○,　"</formula1>
    </dataValidation>
    <dataValidation type="list" imeMode="halfAlpha" allowBlank="1" showInputMessage="1" showErrorMessage="1" error="リストから選択してください" sqref="H400:I400" xr:uid="{3431DEC4-26BB-4902-8138-C415A4A1B842}">
      <formula1>"○,　"</formula1>
    </dataValidation>
    <dataValidation type="list" imeMode="halfAlpha" allowBlank="1" showInputMessage="1" showErrorMessage="1" error="リストから選択してください" sqref="H401:I401" xr:uid="{3B93C142-755F-40C2-97BB-FFA2B88E39C2}">
      <formula1>"○,　"</formula1>
    </dataValidation>
    <dataValidation type="list" imeMode="halfAlpha" allowBlank="1" showInputMessage="1" showErrorMessage="1" error="リストから選択してください" sqref="H402:I402" xr:uid="{35BCE539-AB3F-41A7-9514-D648DC62D73D}">
      <formula1>"○,　"</formula1>
    </dataValidation>
    <dataValidation type="list" imeMode="halfAlpha" allowBlank="1" showInputMessage="1" showErrorMessage="1" error="リストから選択してください" sqref="H403:I403" xr:uid="{946AB3CC-7F02-47BD-9C2C-0C9852DFCA79}">
      <formula1>"○,　"</formula1>
    </dataValidation>
    <dataValidation type="list" imeMode="halfAlpha" allowBlank="1" showInputMessage="1" showErrorMessage="1" error="リストから選択してください" sqref="H404:I404" xr:uid="{3AC0FDEA-6F3C-4D6F-AA5C-3C1F102AFA57}">
      <formula1>"○,　"</formula1>
    </dataValidation>
    <dataValidation type="list" imeMode="halfAlpha" allowBlank="1" showInputMessage="1" showErrorMessage="1" error="リストから選択してください" sqref="H405:I405" xr:uid="{3DAE8A78-CE24-4771-B78D-A89CB2635351}">
      <formula1>"○,　"</formula1>
    </dataValidation>
    <dataValidation type="list" imeMode="halfAlpha" allowBlank="1" showInputMessage="1" showErrorMessage="1" error="リストから選択してください" sqref="H406:I406" xr:uid="{50079A39-502A-4EC7-B374-894284471CCE}">
      <formula1>"○,　"</formula1>
    </dataValidation>
    <dataValidation type="list" imeMode="halfAlpha" allowBlank="1" showInputMessage="1" showErrorMessage="1" error="リストから選択してください" sqref="H407:I407" xr:uid="{B50BF4B4-3BCA-459B-8927-631133294E0A}">
      <formula1>"○,　"</formula1>
    </dataValidation>
    <dataValidation type="list" imeMode="halfAlpha" allowBlank="1" showInputMessage="1" showErrorMessage="1" error="リストから選択してください" sqref="H408:I408" xr:uid="{F6431B76-2AA7-4CC3-BCFE-DDA59BD990DE}">
      <formula1>"○,　"</formula1>
    </dataValidation>
    <dataValidation type="list" imeMode="halfAlpha" allowBlank="1" showInputMessage="1" showErrorMessage="1" error="リストから選択してください" sqref="H409:I409" xr:uid="{46056CA5-EFB3-4CF2-AE98-4841F02FDD85}">
      <formula1>"○,　"</formula1>
    </dataValidation>
    <dataValidation type="list" imeMode="halfAlpha" allowBlank="1" showInputMessage="1" showErrorMessage="1" error="リストから選択してください" sqref="H410:I410" xr:uid="{C1583C1B-9F6E-4F61-9E12-884FB3A95DC0}">
      <formula1>"○,　"</formula1>
    </dataValidation>
    <dataValidation type="list" imeMode="halfAlpha" allowBlank="1" showInputMessage="1" showErrorMessage="1" error="リストから選択してください" sqref="H411:I411" xr:uid="{25AFC113-A344-44A8-B896-E5371E307378}">
      <formula1>"○,　"</formula1>
    </dataValidation>
    <dataValidation type="list" imeMode="halfAlpha" allowBlank="1" showInputMessage="1" showErrorMessage="1" error="リストから選択してください" sqref="H412:I412" xr:uid="{C65D78FA-18B8-4438-8413-8514A711D835}">
      <formula1>"○,　"</formula1>
    </dataValidation>
    <dataValidation type="list" imeMode="halfAlpha" allowBlank="1" showInputMessage="1" showErrorMessage="1" error="リストから選択してください" sqref="H413:I413" xr:uid="{C8F9299E-6BB7-4B0E-AE2D-3DDADB4E8719}">
      <formula1>"○,　"</formula1>
    </dataValidation>
    <dataValidation type="list" imeMode="halfAlpha" allowBlank="1" showInputMessage="1" showErrorMessage="1" error="リストから選択してください" sqref="H414:I414" xr:uid="{7F2EBCE7-F01F-4C4C-8575-CD50647D4349}">
      <formula1>"○,　"</formula1>
    </dataValidation>
    <dataValidation type="list" imeMode="halfAlpha" allowBlank="1" showInputMessage="1" showErrorMessage="1" error="リストから選択してください" sqref="H415:I415" xr:uid="{CF822396-A258-4B99-ABA8-BBA522C5D357}">
      <formula1>"○,　"</formula1>
    </dataValidation>
    <dataValidation type="list" imeMode="halfAlpha" allowBlank="1" showInputMessage="1" showErrorMessage="1" error="リストから選択してください" sqref="H416:I416" xr:uid="{918351D1-E6A5-49B7-808E-1E8D9826042F}">
      <formula1>"○,　"</formula1>
    </dataValidation>
    <dataValidation type="list" imeMode="halfAlpha" allowBlank="1" showInputMessage="1" showErrorMessage="1" error="リストから選択してください" sqref="H417:I417" xr:uid="{57C6FB69-78E8-4105-9D5F-2FC36ADC8CEA}">
      <formula1>"○,　"</formula1>
    </dataValidation>
    <dataValidation type="list" imeMode="halfAlpha" allowBlank="1" showInputMessage="1" showErrorMessage="1" error="リストから選択してください" sqref="H418:I418" xr:uid="{A79C33FC-AD9D-40E4-83C9-B167E78CCA52}">
      <formula1>"○,　"</formula1>
    </dataValidation>
    <dataValidation type="list" imeMode="halfAlpha" allowBlank="1" showInputMessage="1" showErrorMessage="1" error="リストから選択してください" sqref="H419:I419" xr:uid="{87A0F74C-5D68-4DB7-97AB-5AD9D9BC4DEE}">
      <formula1>"○,　"</formula1>
    </dataValidation>
    <dataValidation type="list" imeMode="halfAlpha" allowBlank="1" showInputMessage="1" showErrorMessage="1" error="リストから選択してください" sqref="H420:I420" xr:uid="{B3A03AAE-1C71-4B66-9757-5AB217D7CA16}">
      <formula1>"○,　"</formula1>
    </dataValidation>
    <dataValidation type="list" imeMode="halfAlpha" allowBlank="1" showInputMessage="1" showErrorMessage="1" error="リストから選択してください" sqref="H421:I421" xr:uid="{6CA68B0E-7F29-4037-A905-E60846B4358E}">
      <formula1>"○,　"</formula1>
    </dataValidation>
    <dataValidation type="list" imeMode="halfAlpha" allowBlank="1" showInputMessage="1" showErrorMessage="1" error="リストから選択してください" sqref="H422:I422" xr:uid="{85A41784-5213-4E59-8C6E-C8D59E981DE9}">
      <formula1>"○,　"</formula1>
    </dataValidation>
    <dataValidation type="list" imeMode="halfAlpha" allowBlank="1" showInputMessage="1" showErrorMessage="1" error="リストから選択してください" sqref="H423:I423" xr:uid="{0945A3AA-DACC-4659-9FDC-E12438B4266F}">
      <formula1>"○,　"</formula1>
    </dataValidation>
    <dataValidation type="list" imeMode="halfAlpha" allowBlank="1" showInputMessage="1" showErrorMessage="1" error="リストから選択してください" sqref="H424:I424" xr:uid="{76C45AE3-5A6C-4F6B-8397-D187EAE5718E}">
      <formula1>"○,　"</formula1>
    </dataValidation>
    <dataValidation type="list" imeMode="halfAlpha" allowBlank="1" showInputMessage="1" showErrorMessage="1" error="リストから選択してください" sqref="H425:I425" xr:uid="{F61618B7-1813-4372-B91D-B3F808E12D69}">
      <formula1>"○,　"</formula1>
    </dataValidation>
    <dataValidation errorStyle="warning" imeMode="hiragana" allowBlank="1" showInputMessage="1" showErrorMessage="1" sqref="Q425:Y425" xr:uid="{7645984D-CB65-4162-8793-E27935776546}"/>
    <dataValidation type="list" imeMode="halfAlpha" allowBlank="1" showInputMessage="1" showErrorMessage="1" error="リストから選択してください" sqref="H431:I431" xr:uid="{AEE1B7CF-CACF-4302-AC52-2205E22002BE}">
      <formula1>"○,　"</formula1>
    </dataValidation>
    <dataValidation type="list" imeMode="halfAlpha" allowBlank="1" showInputMessage="1" showErrorMessage="1" error="リストから選択してください" sqref="H432:I432" xr:uid="{09879B5A-1790-4B59-BA40-B4306C49AC4D}">
      <formula1>"○,　"</formula1>
    </dataValidation>
    <dataValidation type="list" imeMode="halfAlpha" allowBlank="1" showInputMessage="1" showErrorMessage="1" error="リストから選択してください" sqref="H433:I433" xr:uid="{A0F11EA9-9769-4112-91FB-228DB8F60A62}">
      <formula1>"○,　"</formula1>
    </dataValidation>
    <dataValidation type="list" imeMode="halfAlpha" allowBlank="1" showInputMessage="1" showErrorMessage="1" error="リストから選択してください" sqref="H434:I434" xr:uid="{44736EC1-9A17-40D5-B0C7-F21DB6FEC53D}">
      <formula1>"○,　"</formula1>
    </dataValidation>
    <dataValidation type="list" imeMode="halfAlpha" allowBlank="1" showInputMessage="1" showErrorMessage="1" error="リストから選択してください" sqref="H435:I435" xr:uid="{E449C56D-4736-4862-9A52-8A6C6BE56F95}">
      <formula1>"○,　"</formula1>
    </dataValidation>
    <dataValidation type="list" imeMode="halfAlpha" allowBlank="1" showInputMessage="1" showErrorMessage="1" error="リストから選択してください" sqref="H436:I436" xr:uid="{30735DAA-9F36-43E1-B958-CE340579854D}">
      <formula1>"○,　"</formula1>
    </dataValidation>
    <dataValidation type="list" imeMode="halfAlpha" allowBlank="1" showInputMessage="1" showErrorMessage="1" error="リストから選択してください" sqref="H437:I437" xr:uid="{FB12871C-D625-49AD-91B5-25CF0F4BF8D4}">
      <formula1>"○,　"</formula1>
    </dataValidation>
    <dataValidation type="list" imeMode="halfAlpha" allowBlank="1" showInputMessage="1" showErrorMessage="1" error="リストから選択してください" sqref="H438:I438" xr:uid="{3698B7F6-11CB-4A4D-8908-0C51A7791ED5}">
      <formula1>"○,　"</formula1>
    </dataValidation>
    <dataValidation type="list" imeMode="halfAlpha" allowBlank="1" showInputMessage="1" showErrorMessage="1" error="リストから選択してください" sqref="H439:I439" xr:uid="{6E4A7A1C-59EC-4134-AE17-6676F2C5D43E}">
      <formula1>"○,　"</formula1>
    </dataValidation>
    <dataValidation type="list" imeMode="halfAlpha" allowBlank="1" showInputMessage="1" showErrorMessage="1" error="リストから選択してください" sqref="H440:I440" xr:uid="{DE26AAC5-D2B6-4329-800A-F0DA5549EB38}">
      <formula1>"○,　"</formula1>
    </dataValidation>
    <dataValidation type="list" imeMode="halfAlpha" allowBlank="1" showInputMessage="1" showErrorMessage="1" error="リストから選択してください" sqref="H441:I441" xr:uid="{943ECDAF-4848-42C2-B5F9-959AF4126383}">
      <formula1>"○,　"</formula1>
    </dataValidation>
    <dataValidation type="list" imeMode="halfAlpha" allowBlank="1" showInputMessage="1" showErrorMessage="1" error="リストから選択してください" sqref="H442:I442" xr:uid="{CB6A5499-0182-4D72-B441-5F5175DDD8EC}">
      <formula1>"○,　"</formula1>
    </dataValidation>
    <dataValidation type="list" imeMode="halfAlpha" allowBlank="1" showInputMessage="1" showErrorMessage="1" error="リストから選択してください" sqref="H443:I443" xr:uid="{5F688BA2-813C-4A89-9AD4-5F65E79D1BCA}">
      <formula1>"○,　"</formula1>
    </dataValidation>
    <dataValidation type="list" imeMode="halfAlpha" allowBlank="1" showInputMessage="1" showErrorMessage="1" error="リストから選択してください" sqref="H444:I444" xr:uid="{6E6D4745-AD78-4A13-810F-0D7318FB2212}">
      <formula1>"○,　"</formula1>
    </dataValidation>
    <dataValidation type="list" imeMode="halfAlpha" allowBlank="1" showInputMessage="1" showErrorMessage="1" error="リストから選択してください" sqref="H445:I445" xr:uid="{83633693-C859-43BC-AD0B-01A13BCA52D0}">
      <formula1>"○,　"</formula1>
    </dataValidation>
    <dataValidation type="list" imeMode="halfAlpha" allowBlank="1" showInputMessage="1" showErrorMessage="1" error="リストから選択してください" sqref="H446:I446" xr:uid="{7430CEE4-1A82-43A5-9BE9-59E8478291D8}">
      <formula1>"○,　"</formula1>
    </dataValidation>
    <dataValidation type="list" imeMode="halfAlpha" allowBlank="1" showInputMessage="1" showErrorMessage="1" error="リストから選択してください" sqref="H447:I447" xr:uid="{F6DF383E-CCFD-4518-9F4D-28EF0C4FC8E2}">
      <formula1>"○,　"</formula1>
    </dataValidation>
    <dataValidation type="list" imeMode="halfAlpha" allowBlank="1" showInputMessage="1" showErrorMessage="1" error="リストから選択してください" sqref="H448:I448" xr:uid="{7DF52E89-FDDF-4A05-9345-F6C061D00479}">
      <formula1>"○,　"</formula1>
    </dataValidation>
    <dataValidation type="list" imeMode="halfAlpha" allowBlank="1" showInputMessage="1" showErrorMessage="1" error="リストから選択してください" sqref="H449:I449" xr:uid="{596BFDBB-8A7C-4400-B4C1-065F1D8F94FB}">
      <formula1>"○,　"</formula1>
    </dataValidation>
    <dataValidation type="list" imeMode="halfAlpha" allowBlank="1" showInputMessage="1" showErrorMessage="1" error="リストから選択してください" sqref="H450:I450" xr:uid="{20633ED4-4B2D-479B-B43A-84BEA149A41B}">
      <formula1>"○,　"</formula1>
    </dataValidation>
    <dataValidation type="list" imeMode="halfAlpha" allowBlank="1" showInputMessage="1" showErrorMessage="1" error="リストから選択してください" sqref="H451:I451" xr:uid="{4ECA7B75-7211-4A28-ACBD-6C1D3B4D62FB}">
      <formula1>"○,　"</formula1>
    </dataValidation>
    <dataValidation type="list" imeMode="halfAlpha" allowBlank="1" showInputMessage="1" showErrorMessage="1" error="リストから選択してください" sqref="H452:I452" xr:uid="{143DA52B-F215-4505-8B61-DDAE934D5734}">
      <formula1>"○,　"</formula1>
    </dataValidation>
    <dataValidation type="list" imeMode="halfAlpha" allowBlank="1" showInputMessage="1" showErrorMessage="1" error="リストから選択してください" sqref="H453:I453" xr:uid="{E600F520-B1DE-4B9A-95E1-5934E322691E}">
      <formula1>"○,　"</formula1>
    </dataValidation>
    <dataValidation type="list" imeMode="halfAlpha" allowBlank="1" showInputMessage="1" showErrorMessage="1" error="リストから選択してください" sqref="H454:I454" xr:uid="{F9C727AF-87B3-43A2-B7A6-DB6AD4B729EF}">
      <formula1>"○,　"</formula1>
    </dataValidation>
    <dataValidation type="list" imeMode="halfAlpha" allowBlank="1" showInputMessage="1" showErrorMessage="1" error="リストから選択してください" sqref="H455:I455" xr:uid="{710FEBBA-37C4-4339-B698-807118F12FE4}">
      <formula1>"○,　"</formula1>
    </dataValidation>
    <dataValidation type="list" imeMode="halfAlpha" allowBlank="1" showInputMessage="1" showErrorMessage="1" error="リストから選択してください" sqref="H456:I456" xr:uid="{0C0858A7-C99B-4E5F-8628-AF8126193146}">
      <formula1>"○,　"</formula1>
    </dataValidation>
    <dataValidation type="list" imeMode="halfAlpha" allowBlank="1" showInputMessage="1" showErrorMessage="1" error="リストから選択してください" sqref="H457:I457" xr:uid="{3254E4CE-2A19-409C-B5E7-3FC7E0461388}">
      <formula1>"○,　"</formula1>
    </dataValidation>
    <dataValidation type="list" imeMode="halfAlpha" allowBlank="1" showInputMessage="1" showErrorMessage="1" error="リストから選択してください" sqref="H458:I458" xr:uid="{64C1BBF1-5736-4437-B782-8F6D38F45DA3}">
      <formula1>"○,　"</formula1>
    </dataValidation>
    <dataValidation type="list" imeMode="halfAlpha" allowBlank="1" showInputMessage="1" showErrorMessage="1" error="リストから選択してください" sqref="H459:I459" xr:uid="{A6BE6ECB-B167-4342-AB50-7EEC2BA53A57}">
      <formula1>"○,　"</formula1>
    </dataValidation>
    <dataValidation type="list" imeMode="halfAlpha" allowBlank="1" showInputMessage="1" showErrorMessage="1" error="リストから選択してください" sqref="H460:I460" xr:uid="{724F083E-B27B-4903-865F-FF8AEE01B195}">
      <formula1>"○,　"</formula1>
    </dataValidation>
    <dataValidation type="list" imeMode="halfAlpha" allowBlank="1" showInputMessage="1" showErrorMessage="1" error="リストから選択してください" sqref="H461:I461" xr:uid="{7813B688-431B-4186-96D4-79CFEDA6D19B}">
      <formula1>"○,　"</formula1>
    </dataValidation>
    <dataValidation type="list" imeMode="halfAlpha" allowBlank="1" showInputMessage="1" showErrorMessage="1" error="リストから選択してください" sqref="H462:I462" xr:uid="{D3281A62-378F-4A29-8B79-781E8B918DB9}">
      <formula1>"○,　"</formula1>
    </dataValidation>
    <dataValidation type="list" imeMode="halfAlpha" allowBlank="1" showInputMessage="1" showErrorMessage="1" error="リストから選択してください" sqref="H463:I463" xr:uid="{08FBF176-8477-45AA-A68E-20D7BE8E11ED}">
      <formula1>"○,　"</formula1>
    </dataValidation>
    <dataValidation type="list" imeMode="halfAlpha" allowBlank="1" showInputMessage="1" showErrorMessage="1" error="リストから選択してください" sqref="H464:I464" xr:uid="{03F72387-10ED-4C55-A577-F19A94D053FE}">
      <formula1>"○,　"</formula1>
    </dataValidation>
    <dataValidation type="list" imeMode="halfAlpha" allowBlank="1" showInputMessage="1" showErrorMessage="1" error="リストから選択してください" sqref="H465:I465" xr:uid="{0BD468D1-F82D-458F-BC37-06023FDD3091}">
      <formula1>"○,　"</formula1>
    </dataValidation>
    <dataValidation type="list" imeMode="halfAlpha" allowBlank="1" showInputMessage="1" showErrorMessage="1" error="リストから選択してください" sqref="H466:I466" xr:uid="{418CFD25-07A7-4960-A639-B3CA66BC3388}">
      <formula1>"○,　"</formula1>
    </dataValidation>
    <dataValidation type="list" imeMode="halfAlpha" allowBlank="1" showInputMessage="1" showErrorMessage="1" error="リストから選択してください" sqref="H467:I467" xr:uid="{02D28868-C549-4996-97DF-3407D40815F0}">
      <formula1>"○,　"</formula1>
    </dataValidation>
    <dataValidation type="list" imeMode="halfAlpha" allowBlank="1" showInputMessage="1" showErrorMessage="1" error="リストから選択してください" sqref="H468:I468" xr:uid="{A1B05FC6-8E16-4E69-8A82-BA9D33A38549}">
      <formula1>"○,　"</formula1>
    </dataValidation>
    <dataValidation type="list" imeMode="halfAlpha" allowBlank="1" showInputMessage="1" showErrorMessage="1" error="リストから選択してください" sqref="H469:I469" xr:uid="{71271BAC-8118-4DDA-8A97-594F16F2373D}">
      <formula1>"○,　"</formula1>
    </dataValidation>
    <dataValidation type="list" imeMode="halfAlpha" allowBlank="1" showInputMessage="1" showErrorMessage="1" error="リストから選択してください" sqref="H470:I470" xr:uid="{5AD37C4C-44A4-4239-833A-CC40E3C0E6A7}">
      <formula1>"○,　"</formula1>
    </dataValidation>
    <dataValidation type="list" imeMode="halfAlpha" allowBlank="1" showInputMessage="1" showErrorMessage="1" error="リストから選択してください" sqref="H471:I471" xr:uid="{08D75270-5ED4-4E45-BA07-28BA074C25A4}">
      <formula1>"○,　"</formula1>
    </dataValidation>
    <dataValidation type="list" imeMode="halfAlpha" allowBlank="1" showInputMessage="1" showErrorMessage="1" error="リストから選択してください" sqref="H472:I472" xr:uid="{71CE989B-31C1-4869-8CE1-C1F5EF06C654}">
      <formula1>"○,　"</formula1>
    </dataValidation>
    <dataValidation type="list" imeMode="halfAlpha" allowBlank="1" showInputMessage="1" showErrorMessage="1" error="リストから選択してください" sqref="H473:I473" xr:uid="{287E7FBA-DE17-4CE2-B22A-91983B88ECAE}">
      <formula1>"○,　"</formula1>
    </dataValidation>
    <dataValidation type="list" imeMode="halfAlpha" allowBlank="1" showInputMessage="1" showErrorMessage="1" error="リストから選択してください" sqref="H474:I474" xr:uid="{108B1D4C-6BC1-4B4F-960C-7476545127EF}">
      <formula1>"○,　"</formula1>
    </dataValidation>
    <dataValidation type="list" imeMode="halfAlpha" allowBlank="1" showInputMessage="1" showErrorMessage="1" error="リストから選択してください" sqref="H475:I475" xr:uid="{3C2D9E63-4BF9-42B0-BBEF-C105570EF9A8}">
      <formula1>"○,　"</formula1>
    </dataValidation>
    <dataValidation type="list" imeMode="halfAlpha" allowBlank="1" showInputMessage="1" showErrorMessage="1" error="リストから選択してください" sqref="H476:I476" xr:uid="{1663956C-662A-4D2A-BF0B-26904D937C0A}">
      <formula1>"○,　"</formula1>
    </dataValidation>
    <dataValidation type="list" imeMode="halfAlpha" allowBlank="1" showInputMessage="1" showErrorMessage="1" error="リストから選択してください" sqref="H477:I477" xr:uid="{6F06DD9F-2F16-4524-899A-BD5B76F57892}">
      <formula1>"○,　"</formula1>
    </dataValidation>
    <dataValidation type="list" imeMode="halfAlpha" allowBlank="1" showInputMessage="1" showErrorMessage="1" error="リストから選択してください" sqref="H478:I478" xr:uid="{12EBC48A-CA6A-4071-BEB0-64D53F3D4945}">
      <formula1>"○,　"</formula1>
    </dataValidation>
    <dataValidation type="list" imeMode="halfAlpha" allowBlank="1" showInputMessage="1" showErrorMessage="1" error="リストから選択してください" sqref="H479:I479" xr:uid="{BB8102E6-F62C-4445-8C24-BE3E6E79F5A3}">
      <formula1>"○,　"</formula1>
    </dataValidation>
    <dataValidation type="list" imeMode="halfAlpha" allowBlank="1" showInputMessage="1" showErrorMessage="1" error="リストから選択してください" sqref="H480:I480" xr:uid="{5D9736FB-7137-4CCA-B39A-42DD26E7D4A1}">
      <formula1>"○,　"</formula1>
    </dataValidation>
    <dataValidation type="list" imeMode="halfAlpha" allowBlank="1" showInputMessage="1" showErrorMessage="1" error="リストから選択してください" sqref="H481:I481" xr:uid="{EA65F2C4-5575-4E6B-949D-303910D7157F}">
      <formula1>"○,　"</formula1>
    </dataValidation>
    <dataValidation type="list" imeMode="halfAlpha" allowBlank="1" showInputMessage="1" showErrorMessage="1" error="リストから選択してください" sqref="H482:I482" xr:uid="{EB0BA5FB-CE59-40E2-A7BC-58DC7C740E36}">
      <formula1>"○,　"</formula1>
    </dataValidation>
    <dataValidation type="list" imeMode="halfAlpha" allowBlank="1" showInputMessage="1" showErrorMessage="1" error="リストから選択してください" sqref="H483:I483" xr:uid="{51066471-E95F-4C80-923C-E7F90A915380}">
      <formula1>"○,　"</formula1>
    </dataValidation>
    <dataValidation type="list" imeMode="halfAlpha" allowBlank="1" showInputMessage="1" showErrorMessage="1" error="リストから選択してください" sqref="H484:I484" xr:uid="{4D1CEAD9-83E9-4B32-B984-70E9D21E447D}">
      <formula1>"○,　"</formula1>
    </dataValidation>
    <dataValidation type="list" imeMode="halfAlpha" allowBlank="1" showInputMessage="1" showErrorMessage="1" error="リストから選択してください" sqref="H485:I485" xr:uid="{C1BB055D-6797-462A-9480-16A8D2EFAE55}">
      <formula1>"○,　"</formula1>
    </dataValidation>
    <dataValidation type="list" imeMode="halfAlpha" allowBlank="1" showInputMessage="1" showErrorMessage="1" error="リストから選択してください" sqref="H486:I486" xr:uid="{29B8A883-8C27-4D7D-92C3-474C5547E541}">
      <formula1>"○,　"</formula1>
    </dataValidation>
    <dataValidation type="list" imeMode="halfAlpha" allowBlank="1" showInputMessage="1" showErrorMessage="1" error="リストから選択してください" sqref="H487:I487" xr:uid="{899A35F0-C49A-4068-9CA3-67155DDD32BF}">
      <formula1>"○,　"</formula1>
    </dataValidation>
    <dataValidation type="list" imeMode="halfAlpha" allowBlank="1" showInputMessage="1" showErrorMessage="1" error="リストから選択してください" sqref="H488:I488" xr:uid="{6F111A0C-71E0-4CDC-99CA-EB63716ABBBC}">
      <formula1>"○,　"</formula1>
    </dataValidation>
    <dataValidation type="list" imeMode="halfAlpha" allowBlank="1" showInputMessage="1" showErrorMessage="1" error="リストから選択してください" sqref="H489:I489" xr:uid="{DF2B97EE-A433-47E3-B577-48F129978B47}">
      <formula1>"○,　"</formula1>
    </dataValidation>
    <dataValidation type="list" imeMode="halfAlpha" allowBlank="1" showInputMessage="1" showErrorMessage="1" error="リストから選択してください" sqref="H490:I490" xr:uid="{5606F8AA-EB1B-477F-A953-0C47967BED01}">
      <formula1>"○,　"</formula1>
    </dataValidation>
    <dataValidation type="list" imeMode="halfAlpha" allowBlank="1" showInputMessage="1" showErrorMessage="1" error="リストから選択してください" sqref="H491:I491" xr:uid="{1742A000-9335-4319-A131-267D33DD8F6B}">
      <formula1>"○,　"</formula1>
    </dataValidation>
    <dataValidation type="list" imeMode="halfAlpha" allowBlank="1" showInputMessage="1" showErrorMessage="1" error="リストから選択してください" sqref="H492:I492" xr:uid="{06482944-0570-4ED0-8537-0AC0BEC73DAE}">
      <formula1>"○,　"</formula1>
    </dataValidation>
    <dataValidation type="list" imeMode="halfAlpha" allowBlank="1" showInputMessage="1" showErrorMessage="1" error="リストから選択してください" sqref="H493:I493" xr:uid="{5AED99C0-4ECA-41A5-A370-84F15882CA56}">
      <formula1>"○,　"</formula1>
    </dataValidation>
    <dataValidation type="list" imeMode="halfAlpha" allowBlank="1" showInputMessage="1" showErrorMessage="1" error="リストから選択してください" sqref="H494:I494" xr:uid="{B8066CDE-B4BB-4234-8424-AA1141023DC2}">
      <formula1>"○,　"</formula1>
    </dataValidation>
    <dataValidation type="list" imeMode="halfAlpha" allowBlank="1" showInputMessage="1" showErrorMessage="1" error="リストから選択してください" sqref="H495:I495" xr:uid="{B6453027-1B86-465B-BD78-AC2C77464131}">
      <formula1>"○,　"</formula1>
    </dataValidation>
    <dataValidation errorStyle="warning" imeMode="hiragana" allowBlank="1" showInputMessage="1" showErrorMessage="1" sqref="Q495:Y495" xr:uid="{9A8401B5-86F8-4D8F-9548-1C62EB510399}"/>
    <dataValidation type="list" imeMode="halfAlpha" allowBlank="1" showInputMessage="1" showErrorMessage="1" error="リストから選択してください" sqref="H496:I496" xr:uid="{1A2EFAF1-7410-415C-B0DA-D66DBB2AE859}">
      <formula1>"○,　"</formula1>
    </dataValidation>
    <dataValidation type="list" imeMode="halfAlpha" allowBlank="1" showInputMessage="1" showErrorMessage="1" error="リストから選択してください" sqref="H497:I497" xr:uid="{08A0FCE6-1FCA-4278-B1C1-AA67570E320A}">
      <formula1>"○,　"</formula1>
    </dataValidation>
    <dataValidation type="list" imeMode="halfAlpha" allowBlank="1" showInputMessage="1" showErrorMessage="1" error="リストから選択してください" sqref="H498:I498" xr:uid="{1791C8DB-18F4-4A76-B85D-69AE76E4357D}">
      <formula1>"○,　"</formula1>
    </dataValidation>
    <dataValidation type="list" imeMode="halfAlpha" allowBlank="1" showInputMessage="1" showErrorMessage="1" error="リストから選択してください" sqref="H499:I499" xr:uid="{DDCFF48C-1C98-4A4E-B7FB-674E64ED3AF8}">
      <formula1>"○,　"</formula1>
    </dataValidation>
    <dataValidation type="list" imeMode="halfAlpha" allowBlank="1" showInputMessage="1" showErrorMessage="1" error="リストから選択してください" sqref="H500:I500" xr:uid="{7333BCF1-33C2-4049-BF34-2E9A8F511C75}">
      <formula1>"○,　"</formula1>
    </dataValidation>
    <dataValidation type="list" imeMode="halfAlpha" allowBlank="1" showInputMessage="1" showErrorMessage="1" error="リストから選択してください" sqref="H501:I501" xr:uid="{C1FF5E39-0590-4701-B513-09820CC8091A}">
      <formula1>"○,　"</formula1>
    </dataValidation>
    <dataValidation type="list" imeMode="halfAlpha" allowBlank="1" showInputMessage="1" showErrorMessage="1" error="リストから選択してください" sqref="H502:I502" xr:uid="{DCF63EF8-8C6A-4F25-BDD1-FFF9C5600049}">
      <formula1>"○,　"</formula1>
    </dataValidation>
    <dataValidation type="list" imeMode="halfAlpha" allowBlank="1" showInputMessage="1" showErrorMessage="1" error="リストから選択してください" sqref="H503:I503" xr:uid="{1C4BBCF0-7F4F-4427-9660-B5966FBB918E}">
      <formula1>"○,　"</formula1>
    </dataValidation>
    <dataValidation type="list" imeMode="halfAlpha" allowBlank="1" showInputMessage="1" showErrorMessage="1" error="リストから選択してください" sqref="H504:I504" xr:uid="{C216803A-7454-44FF-A615-071EB0F3258B}">
      <formula1>"○,　"</formula1>
    </dataValidation>
    <dataValidation type="list" imeMode="halfAlpha" allowBlank="1" showInputMessage="1" showErrorMessage="1" error="リストから選択してください" sqref="H505:I505" xr:uid="{7EBC2A71-6375-4662-B0E2-D21C138C1922}">
      <formula1>"○,　"</formula1>
    </dataValidation>
    <dataValidation type="list" imeMode="halfAlpha" allowBlank="1" showInputMessage="1" showErrorMessage="1" error="リストから選択してください" sqref="H506:I506" xr:uid="{44AE5D50-9396-4DDB-AEEE-009DB79D4C87}">
      <formula1>"○,　"</formula1>
    </dataValidation>
    <dataValidation type="list" imeMode="halfAlpha" allowBlank="1" showInputMessage="1" showErrorMessage="1" error="リストから選択してください" sqref="H507:I507" xr:uid="{B005352C-0F2C-48F2-A098-03D0807E3B44}">
      <formula1>"○,　"</formula1>
    </dataValidation>
    <dataValidation type="list" imeMode="halfAlpha" allowBlank="1" showInputMessage="1" showErrorMessage="1" error="リストから選択してください" sqref="H508:I508" xr:uid="{521A3480-3233-4BFB-B549-780EF7E0A755}">
      <formula1>"○,　"</formula1>
    </dataValidation>
    <dataValidation type="list" imeMode="halfAlpha" allowBlank="1" showInputMessage="1" showErrorMessage="1" error="リストから選択してください" sqref="H509:I509" xr:uid="{AACB187D-41B1-4F40-A435-9B9693F811F4}">
      <formula1>"○,　"</formula1>
    </dataValidation>
    <dataValidation type="list" imeMode="halfAlpha" allowBlank="1" showInputMessage="1" showErrorMessage="1" error="リストから選択してください" sqref="H510:I510" xr:uid="{EF2670E6-43EE-423E-A217-BF4A4F6618AE}">
      <formula1>"○,　"</formula1>
    </dataValidation>
    <dataValidation type="list" imeMode="halfAlpha" allowBlank="1" showInputMessage="1" showErrorMessage="1" error="リストから選択してください" sqref="H511:I511" xr:uid="{E2C87842-0484-4F83-B494-35CD7248CDC2}">
      <formula1>"○,　"</formula1>
    </dataValidation>
    <dataValidation type="list" imeMode="halfAlpha" allowBlank="1" showInputMessage="1" showErrorMessage="1" error="リストから選択してください" sqref="H512:I512" xr:uid="{2CFD8F3B-6AEA-4204-882A-926EA0798E97}">
      <formula1>"○,　"</formula1>
    </dataValidation>
    <dataValidation type="list" imeMode="halfAlpha" allowBlank="1" showInputMessage="1" showErrorMessage="1" error="リストから選択してください" sqref="H513:I513" xr:uid="{C454AEBE-FD11-430F-BA09-AE6A7AE0C6A6}">
      <formula1>"○,　"</formula1>
    </dataValidation>
    <dataValidation type="list" imeMode="halfAlpha" allowBlank="1" showInputMessage="1" showErrorMessage="1" error="リストから選択してください" sqref="H514:I514" xr:uid="{EE5B3959-DE2E-4DED-9863-253A1D6DEED0}">
      <formula1>"○,　"</formula1>
    </dataValidation>
    <dataValidation type="list" imeMode="halfAlpha" allowBlank="1" showInputMessage="1" showErrorMessage="1" error="リストから選択してください" sqref="H515:I515" xr:uid="{9D894765-4509-490C-9449-A73A68BB3F65}">
      <formula1>"○,　"</formula1>
    </dataValidation>
    <dataValidation type="list" imeMode="halfAlpha" allowBlank="1" showInputMessage="1" showErrorMessage="1" error="リストから選択してください" sqref="H516:I516" xr:uid="{F0AE80FD-76C2-4559-BCE6-AE6CB622E468}">
      <formula1>"○,　"</formula1>
    </dataValidation>
    <dataValidation type="list" imeMode="halfAlpha" allowBlank="1" showInputMessage="1" showErrorMessage="1" error="リストから選択してください" sqref="H517:I517" xr:uid="{9787D6D5-2B57-4111-BA47-43BA4A3EB081}">
      <formula1>"○,　"</formula1>
    </dataValidation>
    <dataValidation type="list" imeMode="halfAlpha" allowBlank="1" showInputMessage="1" showErrorMessage="1" error="リストから選択してください" sqref="H518:I518" xr:uid="{42EAB815-4B51-4FC7-AD70-FF20FA542152}">
      <formula1>"○,　"</formula1>
    </dataValidation>
    <dataValidation type="list" imeMode="halfAlpha" allowBlank="1" showInputMessage="1" showErrorMessage="1" error="リストから選択してください" sqref="H519:I519" xr:uid="{05ABD470-B52C-49B7-A336-5FB56A165576}">
      <formula1>"○,　"</formula1>
    </dataValidation>
    <dataValidation type="list" imeMode="halfAlpha" allowBlank="1" showInputMessage="1" showErrorMessage="1" error="リストから選択してください" sqref="H520:I520" xr:uid="{FE8FD704-C8FF-4DB9-94F8-7D5CEF8AE482}">
      <formula1>"○,　"</formula1>
    </dataValidation>
    <dataValidation type="list" imeMode="halfAlpha" allowBlank="1" showInputMessage="1" showErrorMessage="1" error="リストから選択してください" sqref="H521:I521" xr:uid="{9CF75F30-E416-4448-A324-432C5F192361}">
      <formula1>"○,　"</formula1>
    </dataValidation>
    <dataValidation type="list" imeMode="halfAlpha" allowBlank="1" showInputMessage="1" showErrorMessage="1" error="リストから選択してください" sqref="H522:I522" xr:uid="{DC44393F-433D-4859-95E8-370C8FD2062C}">
      <formula1>"○,　"</formula1>
    </dataValidation>
    <dataValidation type="list" imeMode="halfAlpha" allowBlank="1" showInputMessage="1" showErrorMessage="1" error="リストから選択してください" sqref="H523:I523" xr:uid="{8AE37718-4CEF-4DEF-826A-AA15D4A47D9A}">
      <formula1>"○,　"</formula1>
    </dataValidation>
    <dataValidation type="list" imeMode="halfAlpha" allowBlank="1" showInputMessage="1" showErrorMessage="1" error="リストから選択してください" sqref="H524:I524" xr:uid="{A844B05B-FCA7-40CC-BE9E-4CE3DB3BB266}">
      <formula1>"○,　"</formula1>
    </dataValidation>
    <dataValidation type="list" imeMode="halfAlpha" allowBlank="1" showInputMessage="1" showErrorMessage="1" error="リストから選択してください" sqref="H525:I525" xr:uid="{F8F699F9-8192-42A9-9A95-F36DCF253CD7}">
      <formula1>"○,　"</formula1>
    </dataValidation>
    <dataValidation type="list" imeMode="halfAlpha" allowBlank="1" showInputMessage="1" showErrorMessage="1" error="リストから選択してください" sqref="H526:I526" xr:uid="{A4A6AC13-09B1-429D-A630-573ABB296963}">
      <formula1>"○,　"</formula1>
    </dataValidation>
    <dataValidation type="list" imeMode="halfAlpha" allowBlank="1" showInputMessage="1" showErrorMessage="1" error="リストから選択してください" sqref="H527:I527" xr:uid="{3F536F13-0429-4D14-8536-4580467BE367}">
      <formula1>"○,　"</formula1>
    </dataValidation>
    <dataValidation type="list" imeMode="halfAlpha" allowBlank="1" showInputMessage="1" showErrorMessage="1" error="リストから選択してください" sqref="H528:I528" xr:uid="{9488AB0F-C932-4A91-82D6-9071DF84A00C}">
      <formula1>"○,　"</formula1>
    </dataValidation>
    <dataValidation type="list" imeMode="halfAlpha" allowBlank="1" showInputMessage="1" showErrorMessage="1" error="リストから選択してください" sqref="H529:I529" xr:uid="{60C612EA-0550-4C09-9E6A-57B881419541}">
      <formula1>"○,　"</formula1>
    </dataValidation>
    <dataValidation type="list" imeMode="halfAlpha" allowBlank="1" showInputMessage="1" showErrorMessage="1" error="リストから選択してください" sqref="H530:I530" xr:uid="{8AEDA611-9C8C-4402-8DAD-F5458C9A0E7E}">
      <formula1>"○,　"</formula1>
    </dataValidation>
    <dataValidation type="list" imeMode="halfAlpha" allowBlank="1" showInputMessage="1" showErrorMessage="1" error="リストから選択してください" sqref="H531:I531" xr:uid="{5B468847-CBD2-4A35-8F31-108A37EF08FA}">
      <formula1>"○,　"</formula1>
    </dataValidation>
    <dataValidation type="list" imeMode="halfAlpha" allowBlank="1" showInputMessage="1" showErrorMessage="1" error="リストから選択してください" sqref="H532:I532" xr:uid="{0704D7D8-D791-454B-9017-326AE7620A4F}">
      <formula1>"○,　"</formula1>
    </dataValidation>
    <dataValidation type="list" imeMode="halfAlpha" allowBlank="1" showInputMessage="1" showErrorMessage="1" error="リストから選択してください" sqref="H533:I533" xr:uid="{C1FA2F1C-0B87-4A9F-B5BD-4ABD8D21EA7E}">
      <formula1>"○,　"</formula1>
    </dataValidation>
    <dataValidation type="list" imeMode="halfAlpha" allowBlank="1" showInputMessage="1" showErrorMessage="1" error="リストから選択してください" sqref="H534:I534" xr:uid="{3D3370FC-9EC5-4743-9643-D085A279C3C3}">
      <formula1>"○,　"</formula1>
    </dataValidation>
    <dataValidation type="list" imeMode="halfAlpha" allowBlank="1" showInputMessage="1" showErrorMessage="1" error="リストから選択してください" sqref="H535:I535" xr:uid="{7B72865F-0DB2-4A8A-98F2-CFBE1D96CE1B}">
      <formula1>"○,　"</formula1>
    </dataValidation>
    <dataValidation type="list" imeMode="halfAlpha" allowBlank="1" showInputMessage="1" showErrorMessage="1" error="リストから選択してください" sqref="H536:I536" xr:uid="{33761DF8-DDBE-448A-9C60-0E972EEB5E8A}">
      <formula1>"○,　"</formula1>
    </dataValidation>
    <dataValidation type="list" imeMode="halfAlpha" allowBlank="1" showInputMessage="1" showErrorMessage="1" error="リストから選択してください" sqref="H537:I537" xr:uid="{D8B36DCF-B52C-4986-B032-E2A01AA84F69}">
      <formula1>"○,　"</formula1>
    </dataValidation>
    <dataValidation type="list" imeMode="halfAlpha" allowBlank="1" showInputMessage="1" showErrorMessage="1" error="リストから選択してください" sqref="H538:I538" xr:uid="{3C0CAA1F-4742-498E-ABF8-4D885DC45063}">
      <formula1>"○,　"</formula1>
    </dataValidation>
    <dataValidation type="list" imeMode="halfAlpha" allowBlank="1" showInputMessage="1" showErrorMessage="1" error="リストから選択してください" sqref="H539:I539" xr:uid="{4117B305-2B16-44A1-AABB-F013FEF114A2}">
      <formula1>"○,　"</formula1>
    </dataValidation>
    <dataValidation type="list" imeMode="halfAlpha" allowBlank="1" showInputMessage="1" showErrorMessage="1" error="リストから選択してください" sqref="H540:I540" xr:uid="{25298CAF-49E8-41C7-9FF1-6279E42FB204}">
      <formula1>"○,　"</formula1>
    </dataValidation>
    <dataValidation type="list" imeMode="halfAlpha" allowBlank="1" showInputMessage="1" showErrorMessage="1" error="リストから選択してください" sqref="H541:I541" xr:uid="{1F88DA4E-715B-4E50-86A4-511746189E0C}">
      <formula1>"○,　"</formula1>
    </dataValidation>
    <dataValidation type="list" imeMode="halfAlpha" allowBlank="1" showInputMessage="1" showErrorMessage="1" error="リストから選択してください" sqref="H542:I542" xr:uid="{57B47B28-9E80-4E37-A7DE-ECDBBEB312D2}">
      <formula1>"○,　"</formula1>
    </dataValidation>
    <dataValidation type="list" imeMode="halfAlpha" allowBlank="1" showInputMessage="1" showErrorMessage="1" error="リストから選択してください" sqref="H543:I543" xr:uid="{661411BB-8FE0-4AC7-A519-10D2BD72A503}">
      <formula1>"○,　"</formula1>
    </dataValidation>
    <dataValidation type="list" imeMode="halfAlpha" allowBlank="1" showInputMessage="1" showErrorMessage="1" error="リストから選択してください" sqref="H544:I544" xr:uid="{D0DBBD4E-B088-438C-AACD-CBEB27B654D1}">
      <formula1>"○,　"</formula1>
    </dataValidation>
    <dataValidation type="list" imeMode="halfAlpha" allowBlank="1" showInputMessage="1" showErrorMessage="1" error="リストから選択してください" sqref="H545:I545" xr:uid="{744870B5-68D5-4AD2-85D9-CF2E795A621D}">
      <formula1>"○,　"</formula1>
    </dataValidation>
    <dataValidation type="list" imeMode="halfAlpha" allowBlank="1" showInputMessage="1" showErrorMessage="1" error="リストから選択してください" sqref="H546:I546" xr:uid="{52732EA4-F92D-440F-9B89-CF3BB4168576}">
      <formula1>"○,　"</formula1>
    </dataValidation>
    <dataValidation type="list" imeMode="halfAlpha" allowBlank="1" showInputMessage="1" showErrorMessage="1" error="リストから選択してください" sqref="H547:I547" xr:uid="{75CA67DB-2492-457E-8BD1-341C0BA1F08B}">
      <formula1>"○,　"</formula1>
    </dataValidation>
    <dataValidation type="list" imeMode="halfAlpha" allowBlank="1" showInputMessage="1" showErrorMessage="1" error="リストから選択してください" sqref="H548:I548" xr:uid="{AF061F9C-6774-496A-BA1A-6831B0C645EE}">
      <formula1>"○,　"</formula1>
    </dataValidation>
    <dataValidation errorStyle="warning" imeMode="hiragana" allowBlank="1" showInputMessage="1" showErrorMessage="1" sqref="Q548:Y548" xr:uid="{D867630D-3B37-42DF-B62A-A0F572124CFF}"/>
    <dataValidation type="list" imeMode="halfAlpha" allowBlank="1" showInputMessage="1" showErrorMessage="1" error="リストから選択してください" sqref="D559:H559" xr:uid="{A8E7FF2A-0AF0-49A3-B30F-32E10D76D377}">
      <formula1>営業品目</formula1>
    </dataValidation>
    <dataValidation errorStyle="warning" imeMode="hiragana" allowBlank="1" showInputMessage="1" showErrorMessage="1" sqref="I559:M559" xr:uid="{CC11F6CE-6754-40A5-BF83-80E4248D2E42}"/>
    <dataValidation errorStyle="warning" imeMode="hiragana" allowBlank="1" showInputMessage="1" showErrorMessage="1" sqref="N559:P559" xr:uid="{CC9C23CF-D8B1-41EC-963C-93F627311394}"/>
    <dataValidation errorStyle="warning" imeMode="hiragana" allowBlank="1" showInputMessage="1" showErrorMessage="1" sqref="Q559:U559" xr:uid="{6F900D98-6E48-4811-A2BF-0A5C45902577}"/>
    <dataValidation type="whole" imeMode="halfAlpha" allowBlank="1" showInputMessage="1" showErrorMessage="1" error="有効な数字を入力してください。10兆円以上になる場合は、9,999,999,999と入力してください" sqref="V559" xr:uid="{76089B4F-79A4-4E69-9601-13A9E12544FF}">
      <formula1>-9999999999</formula1>
      <formula2>9999999999</formula2>
    </dataValidation>
    <dataValidation type="list" imeMode="halfAlpha" allowBlank="1" showInputMessage="1" showErrorMessage="1" error="リストから選択してください" sqref="W559" xr:uid="{CB2E9C48-BC43-4B87-9DB4-D10238946A4D}">
      <formula1>"R4,R5,R6,R7,　"</formula1>
    </dataValidation>
    <dataValidation type="list" imeMode="halfAlpha" allowBlank="1" showInputMessage="1" showErrorMessage="1" error="リストから選択してください" sqref="X559:Y559" xr:uid="{3B9E6AE5-CAF0-4167-BD9C-FA72ABD1C850}">
      <formula1>"1,2,3,4,5,6,7,8,9,10,11,12,　"</formula1>
    </dataValidation>
    <dataValidation type="list" imeMode="halfAlpha" allowBlank="1" showInputMessage="1" showErrorMessage="1" error="リストから選択してください" sqref="D560:H560" xr:uid="{F68773F9-67FF-4B52-8C90-E4BF97201DA8}">
      <formula1>営業品目</formula1>
    </dataValidation>
    <dataValidation errorStyle="warning" imeMode="hiragana" allowBlank="1" showInputMessage="1" showErrorMessage="1" sqref="I560:M560" xr:uid="{ACF01A34-1742-4544-BAF7-2F9DB313F88D}"/>
    <dataValidation errorStyle="warning" imeMode="hiragana" allowBlank="1" showInputMessage="1" showErrorMessage="1" sqref="N560:P560" xr:uid="{E96997AC-4076-41BC-91D9-3870FBAC8EBD}"/>
    <dataValidation errorStyle="warning" imeMode="hiragana" allowBlank="1" showInputMessage="1" showErrorMessage="1" sqref="Q560:U560" xr:uid="{B0E6EB7C-A0E0-4ED4-BD21-5B169D5236A7}"/>
    <dataValidation type="whole" imeMode="halfAlpha" allowBlank="1" showInputMessage="1" showErrorMessage="1" error="有効な数字を入力してください。10兆円以上になる場合は、9,999,999,999と入力してください" sqref="V560" xr:uid="{7D3B08BA-0B88-4ADD-AC90-7059FF687802}">
      <formula1>-9999999999</formula1>
      <formula2>9999999999</formula2>
    </dataValidation>
    <dataValidation type="list" imeMode="halfAlpha" allowBlank="1" showInputMessage="1" showErrorMessage="1" error="リストから選択してください" sqref="W560" xr:uid="{B6C8D3FF-82A2-422D-8AE0-D03F4CE6B804}">
      <formula1>"R4,R5,R6,R7,　"</formula1>
    </dataValidation>
    <dataValidation type="list" imeMode="halfAlpha" allowBlank="1" showInputMessage="1" showErrorMessage="1" error="リストから選択してください" sqref="X560:Y560" xr:uid="{407F0670-9C3E-40DB-9171-393B7260F58C}">
      <formula1>"1,2,3,4,5,6,7,8,9,10,11,12,　"</formula1>
    </dataValidation>
    <dataValidation type="list" imeMode="halfAlpha" allowBlank="1" showInputMessage="1" showErrorMessage="1" error="リストから選択してください" sqref="D561:H561" xr:uid="{247D24B4-8490-4D78-8D75-243587858655}">
      <formula1>営業品目</formula1>
    </dataValidation>
    <dataValidation errorStyle="warning" imeMode="hiragana" allowBlank="1" showInputMessage="1" showErrorMessage="1" sqref="I561:M561" xr:uid="{52DCBE5C-DABE-4CB9-8012-AEA312542160}"/>
    <dataValidation errorStyle="warning" imeMode="hiragana" allowBlank="1" showInputMessage="1" showErrorMessage="1" sqref="N561:P561" xr:uid="{B306A619-BDFE-4239-A2F3-D93C51D2C3F2}"/>
    <dataValidation errorStyle="warning" imeMode="hiragana" allowBlank="1" showInputMessage="1" showErrorMessage="1" sqref="Q561:U561" xr:uid="{32B14A8A-8D29-4333-BCC7-49274ACD6921}"/>
    <dataValidation type="whole" imeMode="halfAlpha" allowBlank="1" showInputMessage="1" showErrorMessage="1" error="有効な数字を入力してください。10兆円以上になる場合は、9,999,999,999と入力してください" sqref="V561" xr:uid="{ACB20AC2-20B8-45E8-A1B4-BBE112483A0B}">
      <formula1>-9999999999</formula1>
      <formula2>9999999999</formula2>
    </dataValidation>
    <dataValidation type="list" imeMode="halfAlpha" allowBlank="1" showInputMessage="1" showErrorMessage="1" error="リストから選択してください" sqref="W561" xr:uid="{11BCDE29-64A9-41D6-878F-6772114E01FA}">
      <formula1>"R4,R5,R6,R7,　"</formula1>
    </dataValidation>
    <dataValidation type="list" imeMode="halfAlpha" allowBlank="1" showInputMessage="1" showErrorMessage="1" error="リストから選択してください" sqref="X561:Y561" xr:uid="{39B845C8-ABCB-4BED-AABE-864A15055D05}">
      <formula1>"1,2,3,4,5,6,7,8,9,10,11,12,　"</formula1>
    </dataValidation>
    <dataValidation type="list" imeMode="halfAlpha" allowBlank="1" showInputMessage="1" showErrorMessage="1" error="リストから選択してください" sqref="D562:H562" xr:uid="{1B5316A7-7DAB-473B-A626-FE2586A3BD96}">
      <formula1>営業品目</formula1>
    </dataValidation>
    <dataValidation errorStyle="warning" imeMode="hiragana" allowBlank="1" showInputMessage="1" showErrorMessage="1" sqref="I562:M562" xr:uid="{994D80D8-1BE1-4986-BC3C-E33F4946D927}"/>
    <dataValidation errorStyle="warning" imeMode="hiragana" allowBlank="1" showInputMessage="1" showErrorMessage="1" sqref="N562:P562" xr:uid="{80FD5D5D-2E7D-4FF3-8238-C759C60B0AE4}"/>
    <dataValidation errorStyle="warning" imeMode="hiragana" allowBlank="1" showInputMessage="1" showErrorMessage="1" sqref="Q562:U562" xr:uid="{5220CFB7-9C82-4B3F-9B49-8894ECA23155}"/>
    <dataValidation type="whole" imeMode="halfAlpha" allowBlank="1" showInputMessage="1" showErrorMessage="1" error="有効な数字を入力してください。10兆円以上になる場合は、9,999,999,999と入力してください" sqref="V562" xr:uid="{718AA695-FE5B-4519-B045-E6024625E853}">
      <formula1>-9999999999</formula1>
      <formula2>9999999999</formula2>
    </dataValidation>
    <dataValidation type="list" imeMode="halfAlpha" allowBlank="1" showInputMessage="1" showErrorMessage="1" error="リストから選択してください" sqref="W562" xr:uid="{8E6E4385-1AA9-4BA9-B760-875874D22CC0}">
      <formula1>"R4,R5,R6,R7,　"</formula1>
    </dataValidation>
    <dataValidation type="list" imeMode="halfAlpha" allowBlank="1" showInputMessage="1" showErrorMessage="1" error="リストから選択してください" sqref="X562:Y562" xr:uid="{9D10D37B-8040-4604-87DD-3ADF599A8BC4}">
      <formula1>"1,2,3,4,5,6,7,8,9,10,11,12,　"</formula1>
    </dataValidation>
    <dataValidation type="list" imeMode="halfAlpha" allowBlank="1" showInputMessage="1" showErrorMessage="1" error="リストから選択してください" sqref="D563:H563" xr:uid="{FA8D73D1-6CAA-45FA-87B5-9FD40D2E6C49}">
      <formula1>営業品目</formula1>
    </dataValidation>
    <dataValidation errorStyle="warning" imeMode="hiragana" allowBlank="1" showInputMessage="1" showErrorMessage="1" sqref="I563:M563" xr:uid="{81E9C309-20F7-4803-A406-5A4A538C060A}"/>
    <dataValidation errorStyle="warning" imeMode="hiragana" allowBlank="1" showInputMessage="1" showErrorMessage="1" sqref="N563:P563" xr:uid="{2D09229F-C543-4440-B91E-04BE17A43827}"/>
    <dataValidation errorStyle="warning" imeMode="hiragana" allowBlank="1" showInputMessage="1" showErrorMessage="1" sqref="Q563:U563" xr:uid="{A8C0FFF1-BCAA-4436-BC5F-10A7AF14D9DF}"/>
    <dataValidation type="whole" imeMode="halfAlpha" allowBlank="1" showInputMessage="1" showErrorMessage="1" error="有効な数字を入力してください。10兆円以上になる場合は、9,999,999,999と入力してください" sqref="V563" xr:uid="{313C14B3-EFC0-4866-B5DD-B3375ACFC09B}">
      <formula1>-9999999999</formula1>
      <formula2>9999999999</formula2>
    </dataValidation>
    <dataValidation type="list" imeMode="halfAlpha" allowBlank="1" showInputMessage="1" showErrorMessage="1" error="リストから選択してください" sqref="W563" xr:uid="{DF0F307B-4B69-4830-9B70-FD5C8F2F43DA}">
      <formula1>"R4,R5,R6,R7,　"</formula1>
    </dataValidation>
    <dataValidation type="list" imeMode="halfAlpha" allowBlank="1" showInputMessage="1" showErrorMessage="1" error="リストから選択してください" sqref="X563:Y563" xr:uid="{29EF1AC4-C648-46CA-9D70-9D433002B1DC}">
      <formula1>"1,2,3,4,5,6,7,8,9,10,11,12,　"</formula1>
    </dataValidation>
    <dataValidation type="list" imeMode="halfAlpha" allowBlank="1" showInputMessage="1" showErrorMessage="1" error="リストから選択してください" sqref="D564:H564" xr:uid="{783F8107-F4C5-4FB0-89A2-B69A19DCFE57}">
      <formula1>営業品目</formula1>
    </dataValidation>
    <dataValidation errorStyle="warning" imeMode="hiragana" allowBlank="1" showInputMessage="1" showErrorMessage="1" sqref="I564:M564" xr:uid="{E774ACDB-2CEB-4EC1-85BF-DF7FB9D8875E}"/>
    <dataValidation errorStyle="warning" imeMode="hiragana" allowBlank="1" showInputMessage="1" showErrorMessage="1" sqref="N564:P564" xr:uid="{B5371B5D-89AA-4559-A944-78684E8ED843}"/>
    <dataValidation errorStyle="warning" imeMode="hiragana" allowBlank="1" showInputMessage="1" showErrorMessage="1" sqref="Q564:U564" xr:uid="{5494C2E2-AACF-4014-A241-1B678879AD87}"/>
    <dataValidation type="whole" imeMode="halfAlpha" allowBlank="1" showInputMessage="1" showErrorMessage="1" error="有効な数字を入力してください。10兆円以上になる場合は、9,999,999,999と入力してください" sqref="V564" xr:uid="{BB502114-4E9F-4C87-AC48-3FF506693742}">
      <formula1>-9999999999</formula1>
      <formula2>9999999999</formula2>
    </dataValidation>
    <dataValidation type="list" imeMode="halfAlpha" allowBlank="1" showInputMessage="1" showErrorMessage="1" error="リストから選択してください" sqref="W564" xr:uid="{4EBF5B5F-981C-43A7-B0F5-FC98937994F3}">
      <formula1>"R4,R5,R6,R7,　"</formula1>
    </dataValidation>
    <dataValidation type="list" imeMode="halfAlpha" allowBlank="1" showInputMessage="1" showErrorMessage="1" error="リストから選択してください" sqref="X564:Y564" xr:uid="{1D24868D-615A-449E-A7EE-6397DE7330AE}">
      <formula1>"1,2,3,4,5,6,7,8,9,10,11,12,　"</formula1>
    </dataValidation>
    <dataValidation type="list" imeMode="halfAlpha" allowBlank="1" showInputMessage="1" showErrorMessage="1" error="リストから選択してください" sqref="D565:H565" xr:uid="{FFF23BC1-9233-442A-9913-4A70538BA116}">
      <formula1>営業品目</formula1>
    </dataValidation>
    <dataValidation errorStyle="warning" imeMode="hiragana" allowBlank="1" showInputMessage="1" showErrorMessage="1" sqref="I565:M565" xr:uid="{0CC45B9A-3151-48FF-82D6-D3D13BF01DFD}"/>
    <dataValidation errorStyle="warning" imeMode="hiragana" allowBlank="1" showInputMessage="1" showErrorMessage="1" sqref="N565:P565" xr:uid="{3A035BFE-A3FF-412F-842A-CB34C958015B}"/>
    <dataValidation errorStyle="warning" imeMode="hiragana" allowBlank="1" showInputMessage="1" showErrorMessage="1" sqref="Q565:U565" xr:uid="{DF55F697-FF69-43CD-88F6-8EEB49B114A2}"/>
    <dataValidation type="whole" imeMode="halfAlpha" allowBlank="1" showInputMessage="1" showErrorMessage="1" error="有効な数字を入力してください。10兆円以上になる場合は、9,999,999,999と入力してください" sqref="V565" xr:uid="{F15412D1-98F1-411F-8722-DD3D0B63A602}">
      <formula1>-9999999999</formula1>
      <formula2>9999999999</formula2>
    </dataValidation>
    <dataValidation type="list" imeMode="halfAlpha" allowBlank="1" showInputMessage="1" showErrorMessage="1" error="リストから選択してください" sqref="W565" xr:uid="{7E0F2896-FEE4-4E83-9292-C41B3F687817}">
      <formula1>"R4,R5,R6,R7,　"</formula1>
    </dataValidation>
    <dataValidation type="list" imeMode="halfAlpha" allowBlank="1" showInputMessage="1" showErrorMessage="1" error="リストから選択してください" sqref="X565:Y565" xr:uid="{B36FCB5E-ED87-4E4F-B519-D15E2B61C249}">
      <formula1>"1,2,3,4,5,6,7,8,9,10,11,12,　"</formula1>
    </dataValidation>
    <dataValidation type="list" imeMode="halfAlpha" allowBlank="1" showInputMessage="1" showErrorMessage="1" error="リストから選択してください" sqref="D566:H566" xr:uid="{BF794D77-3643-46C3-A082-A420F4F5B332}">
      <formula1>営業品目</formula1>
    </dataValidation>
    <dataValidation errorStyle="warning" imeMode="hiragana" allowBlank="1" showInputMessage="1" showErrorMessage="1" sqref="I566:M566" xr:uid="{6CA0769B-242C-43E1-A20A-94794848B775}"/>
    <dataValidation errorStyle="warning" imeMode="hiragana" allowBlank="1" showInputMessage="1" showErrorMessage="1" sqref="N566:P566" xr:uid="{73B16CED-5200-4A2C-97EA-9B11D93170C1}"/>
    <dataValidation errorStyle="warning" imeMode="hiragana" allowBlank="1" showInputMessage="1" showErrorMessage="1" sqref="Q566:U566" xr:uid="{BCE0DCFE-1E90-4F71-A34E-C2D2EC545A92}"/>
    <dataValidation type="whole" imeMode="halfAlpha" allowBlank="1" showInputMessage="1" showErrorMessage="1" error="有効な数字を入力してください。10兆円以上になる場合は、9,999,999,999と入力してください" sqref="V566" xr:uid="{D69BF079-0D93-4625-8F67-3C8CF1CD3B4C}">
      <formula1>-9999999999</formula1>
      <formula2>9999999999</formula2>
    </dataValidation>
    <dataValidation type="list" imeMode="halfAlpha" allowBlank="1" showInputMessage="1" showErrorMessage="1" error="リストから選択してください" sqref="W566" xr:uid="{5A896CB2-DE7A-4D40-8D8F-7929B1CE989C}">
      <formula1>"R4,R5,R6,R7,　"</formula1>
    </dataValidation>
    <dataValidation type="list" imeMode="halfAlpha" allowBlank="1" showInputMessage="1" showErrorMessage="1" error="リストから選択してください" sqref="X566:Y566" xr:uid="{19AC7F38-1C7D-4E53-BB8E-A209FF3A7AF0}">
      <formula1>"1,2,3,4,5,6,7,8,9,10,11,12,　"</formula1>
    </dataValidation>
    <dataValidation type="list" imeMode="halfAlpha" allowBlank="1" showInputMessage="1" showErrorMessage="1" error="リストから選択してください" sqref="D567:H567" xr:uid="{80CF8F8F-D3DC-420A-90C6-F5D7D5D62C34}">
      <formula1>営業品目</formula1>
    </dataValidation>
    <dataValidation errorStyle="warning" imeMode="hiragana" allowBlank="1" showInputMessage="1" showErrorMessage="1" sqref="I567:M567" xr:uid="{3E2894CF-32E7-4157-B9D9-2DE53E341171}"/>
    <dataValidation errorStyle="warning" imeMode="hiragana" allowBlank="1" showInputMessage="1" showErrorMessage="1" sqref="N567:P567" xr:uid="{CD016C62-94FA-451B-A3CC-F150757AF7F3}"/>
    <dataValidation errorStyle="warning" imeMode="hiragana" allowBlank="1" showInputMessage="1" showErrorMessage="1" sqref="Q567:U567" xr:uid="{2A345397-8CE8-445C-9AA5-520FFC8F8974}"/>
    <dataValidation type="whole" imeMode="halfAlpha" allowBlank="1" showInputMessage="1" showErrorMessage="1" error="有効な数字を入力してください。10兆円以上になる場合は、9,999,999,999と入力してください" sqref="V567" xr:uid="{55ADEA75-EBC8-49F4-96EC-1040396D6D68}">
      <formula1>-9999999999</formula1>
      <formula2>9999999999</formula2>
    </dataValidation>
    <dataValidation type="list" imeMode="halfAlpha" allowBlank="1" showInputMessage="1" showErrorMessage="1" error="リストから選択してください" sqref="W567" xr:uid="{571833F3-445D-46DA-9BB6-564F4EAFB549}">
      <formula1>"R4,R5,R6,R7,　"</formula1>
    </dataValidation>
    <dataValidation type="list" imeMode="halfAlpha" allowBlank="1" showInputMessage="1" showErrorMessage="1" error="リストから選択してください" sqref="X567:Y567" xr:uid="{E7198032-9D31-4A98-9219-0AD00D65B3D0}">
      <formula1>"1,2,3,4,5,6,7,8,9,10,11,12,　"</formula1>
    </dataValidation>
    <dataValidation type="list" imeMode="halfAlpha" allowBlank="1" showInputMessage="1" showErrorMessage="1" error="リストから選択してください" sqref="D568:H568" xr:uid="{BCCC4CEA-3484-47FF-BE95-204D28C2A1E5}">
      <formula1>営業品目</formula1>
    </dataValidation>
    <dataValidation errorStyle="warning" imeMode="hiragana" allowBlank="1" showInputMessage="1" showErrorMessage="1" sqref="I568:M568" xr:uid="{0F1492BE-AECA-4F64-8CFA-DD5EB955F363}"/>
    <dataValidation errorStyle="warning" imeMode="hiragana" allowBlank="1" showInputMessage="1" showErrorMessage="1" sqref="N568:P568" xr:uid="{45ED1938-A67F-493A-8227-F10165DB91E8}"/>
    <dataValidation errorStyle="warning" imeMode="hiragana" allowBlank="1" showInputMessage="1" showErrorMessage="1" sqref="Q568:U568" xr:uid="{B1C0509A-46EC-4487-9499-6F103D2311A9}"/>
    <dataValidation type="whole" imeMode="halfAlpha" allowBlank="1" showInputMessage="1" showErrorMessage="1" error="有効な数字を入力してください。10兆円以上になる場合は、9,999,999,999と入力してください" sqref="V568" xr:uid="{872F0551-380C-4497-A3FB-A3B44A1C6BD8}">
      <formula1>-9999999999</formula1>
      <formula2>9999999999</formula2>
    </dataValidation>
    <dataValidation type="list" imeMode="halfAlpha" allowBlank="1" showInputMessage="1" showErrorMessage="1" error="リストから選択してください" sqref="W568" xr:uid="{9DB8504A-E046-465D-93E5-969D21617117}">
      <formula1>"R4,R5,R6,R7,　"</formula1>
    </dataValidation>
    <dataValidation type="list" imeMode="halfAlpha" allowBlank="1" showInputMessage="1" showErrorMessage="1" error="リストから選択してください" sqref="X568:Y568" xr:uid="{33E36F71-547B-4AFD-94C5-4A8C028AABE8}">
      <formula1>"1,2,3,4,5,6,7,8,9,10,11,12,　"</formula1>
    </dataValidation>
    <dataValidation type="list" imeMode="halfAlpha" allowBlank="1" showInputMessage="1" showErrorMessage="1" error="リストから選択してください" sqref="D569:H569" xr:uid="{53990B45-673B-4B69-B092-6BDC31923D00}">
      <formula1>営業品目</formula1>
    </dataValidation>
    <dataValidation errorStyle="warning" imeMode="hiragana" allowBlank="1" showInputMessage="1" showErrorMessage="1" sqref="I569:M569" xr:uid="{0A70548D-DE11-4D56-A2ED-0C244774EF58}"/>
    <dataValidation errorStyle="warning" imeMode="hiragana" allowBlank="1" showInputMessage="1" showErrorMessage="1" sqref="N569:P569" xr:uid="{B1765305-02BD-4C97-95D8-F4AB651249C7}"/>
    <dataValidation errorStyle="warning" imeMode="hiragana" allowBlank="1" showInputMessage="1" showErrorMessage="1" sqref="Q569:U569" xr:uid="{D4AF590F-A665-476D-9711-344C80304535}"/>
    <dataValidation type="whole" imeMode="halfAlpha" allowBlank="1" showInputMessage="1" showErrorMessage="1" error="有効な数字を入力してください。10兆円以上になる場合は、9,999,999,999と入力してください" sqref="V569" xr:uid="{3826A989-7EF4-4440-9CE3-677067BC8AE0}">
      <formula1>-9999999999</formula1>
      <formula2>9999999999</formula2>
    </dataValidation>
    <dataValidation type="list" imeMode="halfAlpha" allowBlank="1" showInputMessage="1" showErrorMessage="1" error="リストから選択してください" sqref="W569" xr:uid="{B94EB225-64DB-4922-8CD6-4995BA0306FE}">
      <formula1>"R4,R5,R6,R7,　"</formula1>
    </dataValidation>
    <dataValidation type="list" imeMode="halfAlpha" allowBlank="1" showInputMessage="1" showErrorMessage="1" error="リストから選択してください" sqref="X569:Y569" xr:uid="{DFABC74C-37BE-4C4B-A60A-F988E7223EB6}">
      <formula1>"1,2,3,4,5,6,7,8,9,10,11,12,　"</formula1>
    </dataValidation>
    <dataValidation type="list" imeMode="halfAlpha" allowBlank="1" showInputMessage="1" showErrorMessage="1" error="リストから選択してください" sqref="D570:H570" xr:uid="{FC3E6B9D-6B40-4160-A340-F7AB13CCADA7}">
      <formula1>営業品目</formula1>
    </dataValidation>
    <dataValidation errorStyle="warning" imeMode="hiragana" allowBlank="1" showInputMessage="1" showErrorMessage="1" sqref="I570:M570" xr:uid="{D191345A-BA32-42DA-9674-D65A50313559}"/>
    <dataValidation errorStyle="warning" imeMode="hiragana" allowBlank="1" showInputMessage="1" showErrorMessage="1" sqref="N570:P570" xr:uid="{CE33DDA1-4AFD-4D0B-A666-C708CC080DE8}"/>
    <dataValidation errorStyle="warning" imeMode="hiragana" allowBlank="1" showInputMessage="1" showErrorMessage="1" sqref="Q570:U570" xr:uid="{117571A4-B523-4E86-A20B-0D0F863B449F}"/>
    <dataValidation type="whole" imeMode="halfAlpha" allowBlank="1" showInputMessage="1" showErrorMessage="1" error="有効な数字を入力してください。10兆円以上になる場合は、9,999,999,999と入力してください" sqref="V570" xr:uid="{AA4BC73C-AA90-434C-BDE5-C7666DB096EE}">
      <formula1>-9999999999</formula1>
      <formula2>9999999999</formula2>
    </dataValidation>
    <dataValidation type="list" imeMode="halfAlpha" allowBlank="1" showInputMessage="1" showErrorMessage="1" error="リストから選択してください" sqref="W570" xr:uid="{B4AB6237-25B3-4B31-B590-615A9DADA71F}">
      <formula1>"R4,R5,R6,R7,　"</formula1>
    </dataValidation>
    <dataValidation type="list" imeMode="halfAlpha" allowBlank="1" showInputMessage="1" showErrorMessage="1" error="リストから選択してください" sqref="X570:Y570" xr:uid="{F6B8784A-C144-4830-92F2-0ADB491BCEF9}">
      <formula1>"1,2,3,4,5,6,7,8,9,10,11,12,　"</formula1>
    </dataValidation>
    <dataValidation type="list" imeMode="halfAlpha" allowBlank="1" showInputMessage="1" showErrorMessage="1" error="リストから選択してください" sqref="D571:H571" xr:uid="{FF26B71F-969F-42FA-B6CE-C550ABB8DB15}">
      <formula1>営業品目</formula1>
    </dataValidation>
    <dataValidation errorStyle="warning" imeMode="hiragana" allowBlank="1" showInputMessage="1" showErrorMessage="1" sqref="I571:M571" xr:uid="{6776D6C4-BA2D-4512-9D72-098828C8178D}"/>
    <dataValidation errorStyle="warning" imeMode="hiragana" allowBlank="1" showInputMessage="1" showErrorMessage="1" sqref="N571:P571" xr:uid="{A97F789A-F9BE-43F6-B4C5-8B14C026BAE1}"/>
    <dataValidation errorStyle="warning" imeMode="hiragana" allowBlank="1" showInputMessage="1" showErrorMessage="1" sqref="Q571:U571" xr:uid="{302DE21E-8E72-47DD-99A5-D41E88D61E0A}"/>
    <dataValidation type="whole" imeMode="halfAlpha" allowBlank="1" showInputMessage="1" showErrorMessage="1" error="有効な数字を入力してください。10兆円以上になる場合は、9,999,999,999と入力してください" sqref="V571" xr:uid="{ABAE8CC8-2C86-47D9-8CC4-4FF913078CB3}">
      <formula1>-9999999999</formula1>
      <formula2>9999999999</formula2>
    </dataValidation>
    <dataValidation type="list" imeMode="halfAlpha" allowBlank="1" showInputMessage="1" showErrorMessage="1" error="リストから選択してください" sqref="W571" xr:uid="{C183E838-3E1B-40F1-83E6-D8EBE05E727A}">
      <formula1>"R4,R5,R6,R7,　"</formula1>
    </dataValidation>
    <dataValidation type="list" imeMode="halfAlpha" allowBlank="1" showInputMessage="1" showErrorMessage="1" error="リストから選択してください" sqref="X571:Y571" xr:uid="{903E963A-DA98-4AA9-A6D2-69F4C0CDFD43}">
      <formula1>"1,2,3,4,5,6,7,8,9,10,11,12,　"</formula1>
    </dataValidation>
    <dataValidation type="list" imeMode="halfAlpha" allowBlank="1" showInputMessage="1" showErrorMessage="1" error="リストから選択してください" sqref="D572:H572" xr:uid="{C56FBF34-0D9B-43A8-9535-BE3823285DF7}">
      <formula1>営業品目</formula1>
    </dataValidation>
    <dataValidation errorStyle="warning" imeMode="hiragana" allowBlank="1" showInputMessage="1" showErrorMessage="1" sqref="I572:M572" xr:uid="{7ABADBB5-28EB-4194-81D6-162543007675}"/>
    <dataValidation errorStyle="warning" imeMode="hiragana" allowBlank="1" showInputMessage="1" showErrorMessage="1" sqref="N572:P572" xr:uid="{212FA375-9F23-4CB6-88CF-555F3687FB2C}"/>
    <dataValidation errorStyle="warning" imeMode="hiragana" allowBlank="1" showInputMessage="1" showErrorMessage="1" sqref="Q572:U572" xr:uid="{AD4783A8-7E37-4713-BCC0-143BFDC83F83}"/>
    <dataValidation type="whole" imeMode="halfAlpha" allowBlank="1" showInputMessage="1" showErrorMessage="1" error="有効な数字を入力してください。10兆円以上になる場合は、9,999,999,999と入力してください" sqref="V572" xr:uid="{0A5AAC46-0442-484A-B5AD-C8C868D1D012}">
      <formula1>-9999999999</formula1>
      <formula2>9999999999</formula2>
    </dataValidation>
    <dataValidation type="list" imeMode="halfAlpha" allowBlank="1" showInputMessage="1" showErrorMessage="1" error="リストから選択してください" sqref="W572" xr:uid="{CB35D0DB-9638-4FF6-8550-6A996D4D2C60}">
      <formula1>"R4,R5,R6,R7,　"</formula1>
    </dataValidation>
    <dataValidation type="list" imeMode="halfAlpha" allowBlank="1" showInputMessage="1" showErrorMessage="1" error="リストから選択してください" sqref="X572:Y572" xr:uid="{A6DB8436-AF84-4AD2-B457-4116B9195234}">
      <formula1>"1,2,3,4,5,6,7,8,9,10,11,12,　"</formula1>
    </dataValidation>
    <dataValidation type="list" imeMode="halfAlpha" allowBlank="1" showInputMessage="1" showErrorMessage="1" error="リストから選択してください" sqref="D573:H573" xr:uid="{0AA55D17-A905-436D-8E19-55691FF846B1}">
      <formula1>営業品目</formula1>
    </dataValidation>
    <dataValidation errorStyle="warning" imeMode="hiragana" allowBlank="1" showInputMessage="1" showErrorMessage="1" sqref="I573:M573" xr:uid="{971BF26D-046E-4A81-B287-C99D6379EE3F}"/>
    <dataValidation errorStyle="warning" imeMode="hiragana" allowBlank="1" showInputMessage="1" showErrorMessage="1" sqref="N573:P573" xr:uid="{7BE7A426-E935-4205-A0D7-0A673B0277A1}"/>
    <dataValidation errorStyle="warning" imeMode="hiragana" allowBlank="1" showInputMessage="1" showErrorMessage="1" sqref="Q573:U573" xr:uid="{BF9816FE-6ADC-4349-B936-FA3E5DF95D6D}"/>
    <dataValidation type="whole" imeMode="halfAlpha" allowBlank="1" showInputMessage="1" showErrorMessage="1" error="有効な数字を入力してください。10兆円以上になる場合は、9,999,999,999と入力してください" sqref="V573" xr:uid="{BBF71594-C4F1-4AC5-A164-43FAE4A275B8}">
      <formula1>-9999999999</formula1>
      <formula2>9999999999</formula2>
    </dataValidation>
    <dataValidation type="list" imeMode="halfAlpha" allowBlank="1" showInputMessage="1" showErrorMessage="1" error="リストから選択してください" sqref="W573" xr:uid="{BA924F1C-1B6D-49FA-ADD8-87A953C80F70}">
      <formula1>"R4,R5,R6,R7,　"</formula1>
    </dataValidation>
    <dataValidation type="list" imeMode="halfAlpha" allowBlank="1" showInputMessage="1" showErrorMessage="1" error="リストから選択してください" sqref="X573:Y573" xr:uid="{7BAC0AC7-311C-4077-AAC9-496915BE007E}">
      <formula1>"1,2,3,4,5,6,7,8,9,10,11,12,　"</formula1>
    </dataValidation>
    <dataValidation type="list" imeMode="halfAlpha" allowBlank="1" showInputMessage="1" showErrorMessage="1" error="リストから選択してください" sqref="D574:H574" xr:uid="{A69441A8-004C-44E5-91F8-082965A1734C}">
      <formula1>営業品目</formula1>
    </dataValidation>
    <dataValidation errorStyle="warning" imeMode="hiragana" allowBlank="1" showInputMessage="1" showErrorMessage="1" sqref="I574:M574" xr:uid="{DEDAF9B0-9E9A-4BCE-9268-B944AB6FF5DC}"/>
    <dataValidation errorStyle="warning" imeMode="hiragana" allowBlank="1" showInputMessage="1" showErrorMessage="1" sqref="N574:P574" xr:uid="{03A1FF0E-E988-45E5-91AF-71113F5EDD6B}"/>
    <dataValidation errorStyle="warning" imeMode="hiragana" allowBlank="1" showInputMessage="1" showErrorMessage="1" sqref="Q574:U574" xr:uid="{926164F0-FC9D-4314-ACE3-C0B0B731E4F0}"/>
    <dataValidation type="whole" imeMode="halfAlpha" allowBlank="1" showInputMessage="1" showErrorMessage="1" error="有効な数字を入力してください。10兆円以上になる場合は、9,999,999,999と入力してください" sqref="V574" xr:uid="{B3921CBA-775F-423A-9F68-67670981A1E0}">
      <formula1>-9999999999</formula1>
      <formula2>9999999999</formula2>
    </dataValidation>
    <dataValidation type="list" imeMode="halfAlpha" allowBlank="1" showInputMessage="1" showErrorMessage="1" error="リストから選択してください" sqref="W574" xr:uid="{854DC5D8-B7D1-4672-B801-CE7209FA3631}">
      <formula1>"R4,R5,R6,R7,　"</formula1>
    </dataValidation>
    <dataValidation type="list" imeMode="halfAlpha" allowBlank="1" showInputMessage="1" showErrorMessage="1" error="リストから選択してください" sqref="X574:Y574" xr:uid="{5337DA09-6893-42C3-8763-5B646A0C4739}">
      <formula1>"1,2,3,4,5,6,7,8,9,10,11,12,　"</formula1>
    </dataValidation>
    <dataValidation type="list" imeMode="halfAlpha" allowBlank="1" showInputMessage="1" showErrorMessage="1" error="リストから選択してください" sqref="D575:H575" xr:uid="{903DB9E2-2E73-4BEA-A895-D0D9C780349A}">
      <formula1>営業品目</formula1>
    </dataValidation>
    <dataValidation errorStyle="warning" imeMode="hiragana" allowBlank="1" showInputMessage="1" showErrorMessage="1" sqref="I575:M575" xr:uid="{C389805A-94CA-4EC9-8C68-3D19FA6DF4D8}"/>
    <dataValidation errorStyle="warning" imeMode="hiragana" allowBlank="1" showInputMessage="1" showErrorMessage="1" sqref="N575:P575" xr:uid="{CCDC761C-A1C7-4021-98C6-3971354018CE}"/>
    <dataValidation errorStyle="warning" imeMode="hiragana" allowBlank="1" showInputMessage="1" showErrorMessage="1" sqref="Q575:U575" xr:uid="{2E5D9069-39E1-452E-B47E-60292F16F51B}"/>
    <dataValidation type="whole" imeMode="halfAlpha" allowBlank="1" showInputMessage="1" showErrorMessage="1" error="有効な数字を入力してください。10兆円以上になる場合は、9,999,999,999と入力してください" sqref="V575" xr:uid="{776BF473-38E7-4EED-8A38-D3C487DA37CC}">
      <formula1>-9999999999</formula1>
      <formula2>9999999999</formula2>
    </dataValidation>
    <dataValidation type="list" imeMode="halfAlpha" allowBlank="1" showInputMessage="1" showErrorMessage="1" error="リストから選択してください" sqref="W575" xr:uid="{59AD434D-B55E-46DF-AAD7-C437FAC9B1D5}">
      <formula1>"R4,R5,R6,R7,　"</formula1>
    </dataValidation>
    <dataValidation type="list" imeMode="halfAlpha" allowBlank="1" showInputMessage="1" showErrorMessage="1" error="リストから選択してください" sqref="X575:Y575" xr:uid="{016B3894-13F8-457E-A19E-26ED604BACA6}">
      <formula1>"1,2,3,4,5,6,7,8,9,10,11,12,　"</formula1>
    </dataValidation>
    <dataValidation type="list" imeMode="halfAlpha" allowBlank="1" showInputMessage="1" showErrorMessage="1" error="リストから選択してください" sqref="D576:H576" xr:uid="{DE917093-D525-498D-A6DC-9BC4AEFC3F7D}">
      <formula1>営業品目</formula1>
    </dataValidation>
    <dataValidation errorStyle="warning" imeMode="hiragana" allowBlank="1" showInputMessage="1" showErrorMessage="1" sqref="I576:M576" xr:uid="{30FDF963-15CC-4F88-A7A9-9DCDCDEDCC72}"/>
    <dataValidation errorStyle="warning" imeMode="hiragana" allowBlank="1" showInputMessage="1" showErrorMessage="1" sqref="N576:P576" xr:uid="{B7007084-F213-47E4-87F7-569C4E190159}"/>
    <dataValidation errorStyle="warning" imeMode="hiragana" allowBlank="1" showInputMessage="1" showErrorMessage="1" sqref="Q576:U576" xr:uid="{BF78B660-9DF7-48C3-961E-84BFF7DADC16}"/>
    <dataValidation type="whole" imeMode="halfAlpha" allowBlank="1" showInputMessage="1" showErrorMessage="1" error="有効な数字を入力してください。10兆円以上になる場合は、9,999,999,999と入力してください" sqref="V576" xr:uid="{FFB66C26-B204-46C9-9597-861A18F108F8}">
      <formula1>-9999999999</formula1>
      <formula2>9999999999</formula2>
    </dataValidation>
    <dataValidation type="list" imeMode="halfAlpha" allowBlank="1" showInputMessage="1" showErrorMessage="1" error="リストから選択してください" sqref="W576" xr:uid="{D88BD417-BF9E-4A46-8D38-8FA349DBFC4C}">
      <formula1>"R4,R5,R6,R7,　"</formula1>
    </dataValidation>
    <dataValidation type="list" imeMode="halfAlpha" allowBlank="1" showInputMessage="1" showErrorMessage="1" error="リストから選択してください" sqref="X576:Y576" xr:uid="{51A875BC-29B7-48B1-A143-D12C1BEC3A21}">
      <formula1>"1,2,3,4,5,6,7,8,9,10,11,12,　"</formula1>
    </dataValidation>
    <dataValidation type="list" imeMode="halfAlpha" allowBlank="1" showInputMessage="1" showErrorMessage="1" error="リストから選択してください" sqref="D577:H577" xr:uid="{9D1EC291-5376-4D54-8676-A2B1E4828F61}">
      <formula1>営業品目</formula1>
    </dataValidation>
    <dataValidation errorStyle="warning" imeMode="hiragana" allowBlank="1" showInputMessage="1" showErrorMessage="1" sqref="I577:M577" xr:uid="{82994B89-553D-4A53-AEBF-80C765A5D6AA}"/>
    <dataValidation errorStyle="warning" imeMode="hiragana" allowBlank="1" showInputMessage="1" showErrorMessage="1" sqref="N577:P577" xr:uid="{AB1C6F62-510E-4943-A4FB-2C4E23EE236A}"/>
    <dataValidation errorStyle="warning" imeMode="hiragana" allowBlank="1" showInputMessage="1" showErrorMessage="1" sqref="Q577:U577" xr:uid="{F75A64A0-A47F-42D0-B7D5-2BE43E1BAEAF}"/>
    <dataValidation type="whole" imeMode="halfAlpha" allowBlank="1" showInputMessage="1" showErrorMessage="1" error="有効な数字を入力してください。10兆円以上になる場合は、9,999,999,999と入力してください" sqref="V577" xr:uid="{BC5C444B-6CDA-400C-9862-3285C0CE3F79}">
      <formula1>-9999999999</formula1>
      <formula2>9999999999</formula2>
    </dataValidation>
    <dataValidation type="list" imeMode="halfAlpha" allowBlank="1" showInputMessage="1" showErrorMessage="1" error="リストから選択してください" sqref="W577" xr:uid="{3FA29A56-176A-4D5A-8330-78D17867555B}">
      <formula1>"R4,R5,R6,R7,　"</formula1>
    </dataValidation>
    <dataValidation type="list" imeMode="halfAlpha" allowBlank="1" showInputMessage="1" showErrorMessage="1" error="リストから選択してください" sqref="X577:Y577" xr:uid="{B28EAA64-9B14-455B-933C-1E9DEAC7CFF0}">
      <formula1>"1,2,3,4,5,6,7,8,9,10,11,12,　"</formula1>
    </dataValidation>
    <dataValidation type="list" imeMode="halfAlpha" allowBlank="1" showInputMessage="1" showErrorMessage="1" error="リストから選択してください" sqref="D578:H578" xr:uid="{FF496129-C015-4EB3-959F-FFC4786132B4}">
      <formula1>営業品目</formula1>
    </dataValidation>
    <dataValidation errorStyle="warning" imeMode="hiragana" allowBlank="1" showInputMessage="1" showErrorMessage="1" sqref="I578:M578" xr:uid="{AB90A39B-5B22-418E-838C-E6F787211142}"/>
    <dataValidation errorStyle="warning" imeMode="hiragana" allowBlank="1" showInputMessage="1" showErrorMessage="1" sqref="N578:P578" xr:uid="{39153673-7620-4C11-8A14-C7292D53E463}"/>
    <dataValidation errorStyle="warning" imeMode="hiragana" allowBlank="1" showInputMessage="1" showErrorMessage="1" sqref="Q578:U578" xr:uid="{FF07EF2F-0337-46E6-BC84-72378BDD8B5F}"/>
    <dataValidation type="whole" imeMode="halfAlpha" allowBlank="1" showInputMessage="1" showErrorMessage="1" error="有効な数字を入力してください。10兆円以上になる場合は、9,999,999,999と入力してください" sqref="V578" xr:uid="{2BA3DCFD-0C97-4F85-B630-5B94E53140A9}">
      <formula1>-9999999999</formula1>
      <formula2>9999999999</formula2>
    </dataValidation>
    <dataValidation type="list" imeMode="halfAlpha" allowBlank="1" showInputMessage="1" showErrorMessage="1" error="リストから選択してください" sqref="W578" xr:uid="{A4B639CA-C605-419C-8004-C84B93D0912E}">
      <formula1>"R4,R5,R6,R7,　"</formula1>
    </dataValidation>
    <dataValidation type="list" imeMode="halfAlpha" allowBlank="1" showInputMessage="1" showErrorMessage="1" error="リストから選択してください" sqref="X578:Y578" xr:uid="{49072FFD-AF50-4A9E-B333-D8618F119543}">
      <formula1>"1,2,3,4,5,6,7,8,9,10,11,12,　"</formula1>
    </dataValidation>
    <dataValidation type="list" imeMode="halfAlpha" allowBlank="1" showInputMessage="1" showErrorMessage="1" error="リストから選択してください" sqref="D579:H579" xr:uid="{82289FBA-6D32-49F0-B77C-016909CDF6F0}">
      <formula1>営業品目</formula1>
    </dataValidation>
    <dataValidation errorStyle="warning" imeMode="hiragana" allowBlank="1" showInputMessage="1" showErrorMessage="1" sqref="I579:M579" xr:uid="{59DFB808-D979-4BCF-8CB8-580247289F9B}"/>
    <dataValidation errorStyle="warning" imeMode="hiragana" allowBlank="1" showInputMessage="1" showErrorMessage="1" sqref="N579:P579" xr:uid="{B8FF0D4D-BA23-4804-ADB7-59AA1FF0315D}"/>
    <dataValidation errorStyle="warning" imeMode="hiragana" allowBlank="1" showInputMessage="1" showErrorMessage="1" sqref="Q579:U579" xr:uid="{25DBB47D-BCE1-4C0E-98A2-442AC774855F}"/>
    <dataValidation type="whole" imeMode="halfAlpha" allowBlank="1" showInputMessage="1" showErrorMessage="1" error="有効な数字を入力してください。10兆円以上になる場合は、9,999,999,999と入力してください" sqref="V579" xr:uid="{16053B1E-FB38-4EB3-AE03-7991C1598144}">
      <formula1>-9999999999</formula1>
      <formula2>9999999999</formula2>
    </dataValidation>
    <dataValidation type="list" imeMode="halfAlpha" allowBlank="1" showInputMessage="1" showErrorMessage="1" error="リストから選択してください" sqref="W579" xr:uid="{7ABAAEA5-E1C2-414A-A6ED-D8A1E2DD542E}">
      <formula1>"R4,R5,R6,R7,　"</formula1>
    </dataValidation>
    <dataValidation type="list" imeMode="halfAlpha" allowBlank="1" showInputMessage="1" showErrorMessage="1" error="リストから選択してください" sqref="X579:Y579" xr:uid="{DF2FCD57-1180-4A2F-891F-B97C6A54C4E5}">
      <formula1>"1,2,3,4,5,6,7,8,9,10,11,12,　"</formula1>
    </dataValidation>
    <dataValidation type="list" imeMode="halfAlpha" allowBlank="1" showInputMessage="1" showErrorMessage="1" error="リストから選択してください" sqref="D580:H580" xr:uid="{1593D621-BFCF-473D-A397-3B25ED62C18E}">
      <formula1>営業品目</formula1>
    </dataValidation>
    <dataValidation errorStyle="warning" imeMode="hiragana" allowBlank="1" showInputMessage="1" showErrorMessage="1" sqref="I580:M580" xr:uid="{8F5CEDDE-3ADF-46FF-BC04-F4C45FBB1214}"/>
    <dataValidation errorStyle="warning" imeMode="hiragana" allowBlank="1" showInputMessage="1" showErrorMessage="1" sqref="N580:P580" xr:uid="{8AAF1DC2-3DE8-4C43-A0D8-C647A6EAFA3D}"/>
    <dataValidation errorStyle="warning" imeMode="hiragana" allowBlank="1" showInputMessage="1" showErrorMessage="1" sqref="Q580:U580" xr:uid="{4D056F2E-F3A6-478F-8CA8-71C61DD282E9}"/>
    <dataValidation type="whole" imeMode="halfAlpha" allowBlank="1" showInputMessage="1" showErrorMessage="1" error="有効な数字を入力してください。10兆円以上になる場合は、9,999,999,999と入力してください" sqref="V580" xr:uid="{7A307364-6B3B-4774-A785-DB7301E8AC33}">
      <formula1>-9999999999</formula1>
      <formula2>9999999999</formula2>
    </dataValidation>
    <dataValidation type="list" imeMode="halfAlpha" allowBlank="1" showInputMessage="1" showErrorMessage="1" error="リストから選択してください" sqref="W580" xr:uid="{C47729CC-1FF5-4C4B-9CDF-E7EDE88F6AE2}">
      <formula1>"R4,R5,R6,R7,　"</formula1>
    </dataValidation>
    <dataValidation type="list" imeMode="halfAlpha" allowBlank="1" showInputMessage="1" showErrorMessage="1" error="リストから選択してください" sqref="X580:Y580" xr:uid="{3B489D67-B12E-4EFE-A7E7-B606F1861177}">
      <formula1>"1,2,3,4,5,6,7,8,9,10,11,12,　"</formula1>
    </dataValidation>
    <dataValidation type="list" imeMode="halfAlpha" allowBlank="1" showInputMessage="1" showErrorMessage="1" error="リストから選択してください" sqref="D581:H581" xr:uid="{65CCA49C-F3F1-4B47-AE29-CDE65FC4C3B4}">
      <formula1>営業品目</formula1>
    </dataValidation>
    <dataValidation errorStyle="warning" imeMode="hiragana" allowBlank="1" showInputMessage="1" showErrorMessage="1" sqref="I581:M581" xr:uid="{B9971E0A-6A90-4B00-A351-A588419EA0F9}"/>
    <dataValidation errorStyle="warning" imeMode="hiragana" allowBlank="1" showInputMessage="1" showErrorMessage="1" sqref="N581:P581" xr:uid="{8FDE3E9C-9A03-4BF2-9E95-B6094792037F}"/>
    <dataValidation errorStyle="warning" imeMode="hiragana" allowBlank="1" showInputMessage="1" showErrorMessage="1" sqref="Q581:U581" xr:uid="{AB565E3B-CE83-443B-875D-E6A795D478F5}"/>
    <dataValidation type="whole" imeMode="halfAlpha" allowBlank="1" showInputMessage="1" showErrorMessage="1" error="有効な数字を入力してください。10兆円以上になる場合は、9,999,999,999と入力してください" sqref="V581" xr:uid="{734E333B-F252-4477-A9FC-87AE357FC282}">
      <formula1>-9999999999</formula1>
      <formula2>9999999999</formula2>
    </dataValidation>
    <dataValidation type="list" imeMode="halfAlpha" allowBlank="1" showInputMessage="1" showErrorMessage="1" error="リストから選択してください" sqref="W581" xr:uid="{91F68D80-AEC5-4023-8AE0-33F128B9E771}">
      <formula1>"R4,R5,R6,R7,　"</formula1>
    </dataValidation>
    <dataValidation type="list" imeMode="halfAlpha" allowBlank="1" showInputMessage="1" showErrorMessage="1" error="リストから選択してください" sqref="X581:Y581" xr:uid="{EA473169-9D14-4A70-A55C-B7AC02CDE2C7}">
      <formula1>"1,2,3,4,5,6,7,8,9,10,11,12,　"</formula1>
    </dataValidation>
    <dataValidation type="list" imeMode="halfAlpha" allowBlank="1" showInputMessage="1" showErrorMessage="1" error="リストから選択してください" sqref="D582:H582" xr:uid="{E09AAB27-B3B8-4EE8-AB02-17D86008EFA0}">
      <formula1>営業品目</formula1>
    </dataValidation>
    <dataValidation errorStyle="warning" imeMode="hiragana" allowBlank="1" showInputMessage="1" showErrorMessage="1" sqref="I582:M582" xr:uid="{4A4A4F2F-9FA1-4672-8381-AE498240C847}"/>
    <dataValidation errorStyle="warning" imeMode="hiragana" allowBlank="1" showInputMessage="1" showErrorMessage="1" sqref="N582:P582" xr:uid="{59D2CC67-F826-41A5-A5DA-333962F2CA77}"/>
    <dataValidation errorStyle="warning" imeMode="hiragana" allowBlank="1" showInputMessage="1" showErrorMessage="1" sqref="Q582:U582" xr:uid="{568A8C21-0786-4E94-8061-5522B665F48D}"/>
    <dataValidation type="whole" imeMode="halfAlpha" allowBlank="1" showInputMessage="1" showErrorMessage="1" error="有効な数字を入力してください。10兆円以上になる場合は、9,999,999,999と入力してください" sqref="V582" xr:uid="{4876124C-9C81-42B2-A75B-738483434090}">
      <formula1>-9999999999</formula1>
      <formula2>9999999999</formula2>
    </dataValidation>
    <dataValidation type="list" imeMode="halfAlpha" allowBlank="1" showInputMessage="1" showErrorMessage="1" error="リストから選択してください" sqref="W582" xr:uid="{B5CA9821-53B6-4A19-B9CC-DF05E0D5126A}">
      <formula1>"R4,R5,R6,R7,　"</formula1>
    </dataValidation>
    <dataValidation type="list" imeMode="halfAlpha" allowBlank="1" showInputMessage="1" showErrorMessage="1" error="リストから選択してください" sqref="X582:Y582" xr:uid="{4D8112CC-1CC8-4BA8-955A-7800407DC301}">
      <formula1>"1,2,3,4,5,6,7,8,9,10,11,12,　"</formula1>
    </dataValidation>
    <dataValidation type="list" imeMode="halfAlpha" allowBlank="1" showInputMessage="1" showErrorMessage="1" error="リストから選択してください" sqref="D583:H583" xr:uid="{25F3D924-F903-4EB6-A822-64AA42FC1365}">
      <formula1>営業品目</formula1>
    </dataValidation>
    <dataValidation errorStyle="warning" imeMode="hiragana" allowBlank="1" showInputMessage="1" showErrorMessage="1" sqref="I583:M583" xr:uid="{0BBBF4DA-BE18-4A20-A39E-C6E675C44C3E}"/>
    <dataValidation errorStyle="warning" imeMode="hiragana" allowBlank="1" showInputMessage="1" showErrorMessage="1" sqref="N583:P583" xr:uid="{7397C466-F4BE-47C9-BE15-E7F47F0491D9}"/>
    <dataValidation errorStyle="warning" imeMode="hiragana" allowBlank="1" showInputMessage="1" showErrorMessage="1" sqref="Q583:U583" xr:uid="{CD8D1775-FA6B-41EE-947B-E0B591C0F82A}"/>
    <dataValidation type="whole" imeMode="halfAlpha" allowBlank="1" showInputMessage="1" showErrorMessage="1" error="有効な数字を入力してください。10兆円以上になる場合は、9,999,999,999と入力してください" sqref="V583" xr:uid="{8522337B-3B6C-4004-9DB6-F0ABF0851DB3}">
      <formula1>-9999999999</formula1>
      <formula2>9999999999</formula2>
    </dataValidation>
    <dataValidation type="list" imeMode="halfAlpha" allowBlank="1" showInputMessage="1" showErrorMessage="1" error="リストから選択してください" sqref="W583" xr:uid="{4332CD60-4577-4298-8533-63B5D89F58E1}">
      <formula1>"R4,R5,R6,R7,　"</formula1>
    </dataValidation>
    <dataValidation type="list" imeMode="halfAlpha" allowBlank="1" showInputMessage="1" showErrorMessage="1" error="リストから選択してください" sqref="X583:Y583" xr:uid="{C84BB804-5A6A-455E-8B64-7A5491C409F3}">
      <formula1>"1,2,3,4,5,6,7,8,9,10,11,12,　"</formula1>
    </dataValidation>
    <dataValidation type="list" imeMode="halfAlpha" allowBlank="1" showInputMessage="1" showErrorMessage="1" error="リストから選択してください" sqref="D584:H584" xr:uid="{6662A075-E9E1-4391-B1A2-991DDE733D8F}">
      <formula1>営業品目</formula1>
    </dataValidation>
    <dataValidation errorStyle="warning" imeMode="hiragana" allowBlank="1" showInputMessage="1" showErrorMessage="1" sqref="I584:M584" xr:uid="{4B5E010B-F38F-48EB-BB2F-9B266E043F60}"/>
    <dataValidation errorStyle="warning" imeMode="hiragana" allowBlank="1" showInputMessage="1" showErrorMessage="1" sqref="N584:P584" xr:uid="{E21CD5AC-2FA2-40D2-B97C-879C7CAC03B5}"/>
    <dataValidation errorStyle="warning" imeMode="hiragana" allowBlank="1" showInputMessage="1" showErrorMessage="1" sqref="Q584:U584" xr:uid="{B4D11E0A-8F9D-454B-A1D1-CC54F0E4F241}"/>
    <dataValidation type="whole" imeMode="halfAlpha" allowBlank="1" showInputMessage="1" showErrorMessage="1" error="有効な数字を入力してください。10兆円以上になる場合は、9,999,999,999と入力してください" sqref="V584" xr:uid="{21C44426-681E-469F-9F57-4DF1392A6950}">
      <formula1>-9999999999</formula1>
      <formula2>9999999999</formula2>
    </dataValidation>
    <dataValidation type="list" imeMode="halfAlpha" allowBlank="1" showInputMessage="1" showErrorMessage="1" error="リストから選択してください" sqref="W584" xr:uid="{0B700AEC-6334-4017-B667-FB52C8BD38A3}">
      <formula1>"R4,R5,R6,R7,　"</formula1>
    </dataValidation>
    <dataValidation type="list" imeMode="halfAlpha" allowBlank="1" showInputMessage="1" showErrorMessage="1" error="リストから選択してください" sqref="X584:Y584" xr:uid="{D051B4C7-A132-49EA-B66D-68357F35C858}">
      <formula1>"1,2,3,4,5,6,7,8,9,10,11,12,　"</formula1>
    </dataValidation>
    <dataValidation type="list" imeMode="halfAlpha" allowBlank="1" showInputMessage="1" showErrorMessage="1" error="リストから選択してください" sqref="D585:H585" xr:uid="{9EE11B05-E63E-4EB5-9E82-8FF9D5F98034}">
      <formula1>営業品目</formula1>
    </dataValidation>
    <dataValidation errorStyle="warning" imeMode="hiragana" allowBlank="1" showInputMessage="1" showErrorMessage="1" sqref="I585:M585" xr:uid="{66EC3D12-506A-4FA7-ABFC-16C70E77CE67}"/>
    <dataValidation errorStyle="warning" imeMode="hiragana" allowBlank="1" showInputMessage="1" showErrorMessage="1" sqref="N585:P585" xr:uid="{D410D2E7-3A6E-45CF-94F0-4AD4165094DB}"/>
    <dataValidation errorStyle="warning" imeMode="hiragana" allowBlank="1" showInputMessage="1" showErrorMessage="1" sqref="Q585:U585" xr:uid="{D20ACD00-7624-4247-A9E9-2B585254FAEB}"/>
    <dataValidation type="whole" imeMode="halfAlpha" allowBlank="1" showInputMessage="1" showErrorMessage="1" error="有効な数字を入力してください。10兆円以上になる場合は、9,999,999,999と入力してください" sqref="V585" xr:uid="{897395A1-436C-4E52-B8C0-81B9D151EF2F}">
      <formula1>-9999999999</formula1>
      <formula2>9999999999</formula2>
    </dataValidation>
    <dataValidation type="list" imeMode="halfAlpha" allowBlank="1" showInputMessage="1" showErrorMessage="1" error="リストから選択してください" sqref="W585" xr:uid="{0DB22F9E-3485-4A1D-B7BC-8688C4228769}">
      <formula1>"R4,R5,R6,R7,　"</formula1>
    </dataValidation>
    <dataValidation type="list" imeMode="halfAlpha" allowBlank="1" showInputMessage="1" showErrorMessage="1" error="リストから選択してください" sqref="X585:Y585" xr:uid="{7F904998-E508-4282-8CF6-27A78D4971F1}">
      <formula1>"1,2,3,4,5,6,7,8,9,10,11,12,　"</formula1>
    </dataValidation>
    <dataValidation type="list" imeMode="halfAlpha" allowBlank="1" showInputMessage="1" showErrorMessage="1" error="リストから選択してください" sqref="D586:H586" xr:uid="{B7A47C13-9A4D-4A98-84B9-268724360D1D}">
      <formula1>営業品目</formula1>
    </dataValidation>
    <dataValidation errorStyle="warning" imeMode="hiragana" allowBlank="1" showInputMessage="1" showErrorMessage="1" sqref="I586:M586" xr:uid="{FF327479-E3A0-4C7D-8102-FBB7BC0EF02A}"/>
    <dataValidation errorStyle="warning" imeMode="hiragana" allowBlank="1" showInputMessage="1" showErrorMessage="1" sqref="N586:P586" xr:uid="{491C76FD-B8D8-4047-B29F-01E9689F74AE}"/>
    <dataValidation errorStyle="warning" imeMode="hiragana" allowBlank="1" showInputMessage="1" showErrorMessage="1" sqref="Q586:U586" xr:uid="{F731090C-B6F9-47F0-BB2E-1DA8ECA6C012}"/>
    <dataValidation type="whole" imeMode="halfAlpha" allowBlank="1" showInputMessage="1" showErrorMessage="1" error="有効な数字を入力してください。10兆円以上になる場合は、9,999,999,999と入力してください" sqref="V586" xr:uid="{C6EEB472-2FE1-4716-87CE-B21AA08FA696}">
      <formula1>-9999999999</formula1>
      <formula2>9999999999</formula2>
    </dataValidation>
    <dataValidation type="list" imeMode="halfAlpha" allowBlank="1" showInputMessage="1" showErrorMessage="1" error="リストから選択してください" sqref="W586" xr:uid="{06D71AC8-9447-4163-B4B3-4B533C27E4AB}">
      <formula1>"R4,R5,R6,R7,　"</formula1>
    </dataValidation>
    <dataValidation type="list" imeMode="halfAlpha" allowBlank="1" showInputMessage="1" showErrorMessage="1" error="リストから選択してください" sqref="X586:Y586" xr:uid="{00E85E2C-86F0-4E54-B2A8-6203AAE0C2F2}">
      <formula1>"1,2,3,4,5,6,7,8,9,10,11,12,　"</formula1>
    </dataValidation>
    <dataValidation type="list" imeMode="halfAlpha" allowBlank="1" showInputMessage="1" showErrorMessage="1" error="リストから選択してください" sqref="D587:H587" xr:uid="{5C4D3260-DE5C-4F37-88DC-1ED2AC641762}">
      <formula1>営業品目</formula1>
    </dataValidation>
    <dataValidation errorStyle="warning" imeMode="hiragana" allowBlank="1" showInputMessage="1" showErrorMessage="1" sqref="I587:M587" xr:uid="{98DEE9D6-3C5D-44D4-83FC-6AF9B02AC1D5}"/>
    <dataValidation errorStyle="warning" imeMode="hiragana" allowBlank="1" showInputMessage="1" showErrorMessage="1" sqref="N587:P587" xr:uid="{AFA6B3A6-31F7-4705-BC5D-524611902286}"/>
    <dataValidation errorStyle="warning" imeMode="hiragana" allowBlank="1" showInputMessage="1" showErrorMessage="1" sqref="Q587:U587" xr:uid="{63E1B920-B52A-4784-810E-D2E7B09699D6}"/>
    <dataValidation type="whole" imeMode="halfAlpha" allowBlank="1" showInputMessage="1" showErrorMessage="1" error="有効な数字を入力してください。10兆円以上になる場合は、9,999,999,999と入力してください" sqref="V587" xr:uid="{13F3B4D0-0B6A-4B0C-A711-A4B34D20CC7B}">
      <formula1>-9999999999</formula1>
      <formula2>9999999999</formula2>
    </dataValidation>
    <dataValidation type="list" imeMode="halfAlpha" allowBlank="1" showInputMessage="1" showErrorMessage="1" error="リストから選択してください" sqref="W587" xr:uid="{8DFFB398-F2AA-45B4-B8D6-50C12D79318D}">
      <formula1>"R4,R5,R6,R7,　"</formula1>
    </dataValidation>
    <dataValidation type="list" imeMode="halfAlpha" allowBlank="1" showInputMessage="1" showErrorMessage="1" error="リストから選択してください" sqref="X587:Y587" xr:uid="{79C2B0D7-6D07-42A8-97D4-440909BB12B4}">
      <formula1>"1,2,3,4,5,6,7,8,9,10,11,12,　"</formula1>
    </dataValidation>
    <dataValidation type="list" imeMode="halfAlpha" allowBlank="1" showInputMessage="1" showErrorMessage="1" error="リストから選択してください" sqref="D588:H588" xr:uid="{3512BD79-AC46-4FCA-AD88-B2D39404527C}">
      <formula1>営業品目</formula1>
    </dataValidation>
    <dataValidation errorStyle="warning" imeMode="hiragana" allowBlank="1" showInputMessage="1" showErrorMessage="1" sqref="I588:M588" xr:uid="{4C909ED7-0921-43DE-BF52-F04B3BF87FC3}"/>
    <dataValidation errorStyle="warning" imeMode="hiragana" allowBlank="1" showInputMessage="1" showErrorMessage="1" sqref="N588:P588" xr:uid="{70DCAB78-C061-4274-9772-B5D4189D6B10}"/>
    <dataValidation errorStyle="warning" imeMode="hiragana" allowBlank="1" showInputMessage="1" showErrorMessage="1" sqref="Q588:U588" xr:uid="{5945D376-D2D7-4E36-8F76-28285462CDCC}"/>
    <dataValidation type="whole" imeMode="halfAlpha" allowBlank="1" showInputMessage="1" showErrorMessage="1" error="有効な数字を入力してください。10兆円以上になる場合は、9,999,999,999と入力してください" sqref="V588" xr:uid="{B5E41DCB-971D-4EF2-97B1-0C391D09A859}">
      <formula1>-9999999999</formula1>
      <formula2>9999999999</formula2>
    </dataValidation>
    <dataValidation type="list" imeMode="halfAlpha" allowBlank="1" showInputMessage="1" showErrorMessage="1" error="リストから選択してください" sqref="W588" xr:uid="{5AECFB11-EAFC-4FD5-9C7A-600A879D5BED}">
      <formula1>"R4,R5,R6,R7,　"</formula1>
    </dataValidation>
    <dataValidation type="list" imeMode="halfAlpha" allowBlank="1" showInputMessage="1" showErrorMessage="1" error="リストから選択してください" sqref="X588:Y588" xr:uid="{E24A4342-8051-4BEE-843C-87D5C954F290}">
      <formula1>"1,2,3,4,5,6,7,8,9,10,11,12,　"</formula1>
    </dataValidation>
    <dataValidation type="list" imeMode="halfAlpha" allowBlank="1" showInputMessage="1" showErrorMessage="1" error="リストから選択してください" sqref="D589:H589" xr:uid="{534D0D51-4013-4D21-9616-D8EF55082358}">
      <formula1>営業品目</formula1>
    </dataValidation>
    <dataValidation errorStyle="warning" imeMode="hiragana" allowBlank="1" showInputMessage="1" showErrorMessage="1" sqref="I589:M589" xr:uid="{1AEF097A-BB25-45DB-9641-8CDF0664F9F4}"/>
    <dataValidation errorStyle="warning" imeMode="hiragana" allowBlank="1" showInputMessage="1" showErrorMessage="1" sqref="N589:P589" xr:uid="{165298E8-1B93-4956-929E-2501E72C04F8}"/>
    <dataValidation errorStyle="warning" imeMode="hiragana" allowBlank="1" showInputMessage="1" showErrorMessage="1" sqref="Q589:U589" xr:uid="{B0FE0E46-B3A9-4721-B036-480395A6F758}"/>
    <dataValidation type="whole" imeMode="halfAlpha" allowBlank="1" showInputMessage="1" showErrorMessage="1" error="有効な数字を入力してください。10兆円以上になる場合は、9,999,999,999と入力してください" sqref="V589" xr:uid="{FF2A6198-B23C-45F6-979B-469EB41C4E2D}">
      <formula1>-9999999999</formula1>
      <formula2>9999999999</formula2>
    </dataValidation>
    <dataValidation type="list" imeMode="halfAlpha" allowBlank="1" showInputMessage="1" showErrorMessage="1" error="リストから選択してください" sqref="W589" xr:uid="{C3BBC6B9-7593-4726-A7E3-F5B324B71297}">
      <formula1>"R4,R5,R6,R7,　"</formula1>
    </dataValidation>
    <dataValidation type="list" imeMode="halfAlpha" allowBlank="1" showInputMessage="1" showErrorMessage="1" error="リストから選択してください" sqref="X589:Y589" xr:uid="{48915C87-84A2-432E-A9EE-FC2CCFA6F33F}">
      <formula1>"1,2,3,4,5,6,7,8,9,10,11,12,　"</formula1>
    </dataValidation>
    <dataValidation type="list" imeMode="halfAlpha" allowBlank="1" showInputMessage="1" showErrorMessage="1" error="リストから選択してください" sqref="D590:H590" xr:uid="{D9FE3D86-9FDE-4E32-96BF-4B29025F8DD4}">
      <formula1>営業品目</formula1>
    </dataValidation>
    <dataValidation errorStyle="warning" imeMode="hiragana" allowBlank="1" showInputMessage="1" showErrorMessage="1" sqref="I590:M590" xr:uid="{E63755BD-E4FE-46F5-9A76-2953A961A130}"/>
    <dataValidation errorStyle="warning" imeMode="hiragana" allowBlank="1" showInputMessage="1" showErrorMessage="1" sqref="N590:P590" xr:uid="{AFB0A42D-6275-415F-BF71-05633296C158}"/>
    <dataValidation errorStyle="warning" imeMode="hiragana" allowBlank="1" showInputMessage="1" showErrorMessage="1" sqref="Q590:U590" xr:uid="{14ED72A5-9510-466A-84C0-19FF17858D42}"/>
    <dataValidation type="whole" imeMode="halfAlpha" allowBlank="1" showInputMessage="1" showErrorMessage="1" error="有効な数字を入力してください。10兆円以上になる場合は、9,999,999,999と入力してください" sqref="V590" xr:uid="{39154F5B-C266-4190-9407-16D2BFFF5B08}">
      <formula1>-9999999999</formula1>
      <formula2>9999999999</formula2>
    </dataValidation>
    <dataValidation type="list" imeMode="halfAlpha" allowBlank="1" showInputMessage="1" showErrorMessage="1" error="リストから選択してください" sqref="W590" xr:uid="{7F4A02FE-2166-4403-970F-DAC618B997CC}">
      <formula1>"R4,R5,R6,R7,　"</formula1>
    </dataValidation>
    <dataValidation type="list" imeMode="halfAlpha" allowBlank="1" showInputMessage="1" showErrorMessage="1" error="リストから選択してください" sqref="X590:Y590" xr:uid="{9AA26B2B-12C0-41A4-BB99-884615C13D9D}">
      <formula1>"1,2,3,4,5,6,7,8,9,10,11,12,　"</formula1>
    </dataValidation>
    <dataValidation type="list" imeMode="halfAlpha" allowBlank="1" showInputMessage="1" showErrorMessage="1" error="リストから選択してください" sqref="D591:H591" xr:uid="{1FA3DDC1-508C-4EB1-8481-BD1D18437F90}">
      <formula1>営業品目</formula1>
    </dataValidation>
    <dataValidation errorStyle="warning" imeMode="hiragana" allowBlank="1" showInputMessage="1" showErrorMessage="1" sqref="I591:M591" xr:uid="{1B596374-81F0-4EBE-8363-2293AC6A0D70}"/>
    <dataValidation errorStyle="warning" imeMode="hiragana" allowBlank="1" showInputMessage="1" showErrorMessage="1" sqref="N591:P591" xr:uid="{D46182BB-1146-409E-8D44-71459F49516B}"/>
    <dataValidation errorStyle="warning" imeMode="hiragana" allowBlank="1" showInputMessage="1" showErrorMessage="1" sqref="Q591:U591" xr:uid="{C3A12C38-681C-4F67-988C-27236256558F}"/>
    <dataValidation type="whole" imeMode="halfAlpha" allowBlank="1" showInputMessage="1" showErrorMessage="1" error="有効な数字を入力してください。10兆円以上になる場合は、9,999,999,999と入力してください" sqref="V591" xr:uid="{02055092-1424-4E5C-B82E-AD811C731270}">
      <formula1>-9999999999</formula1>
      <formula2>9999999999</formula2>
    </dataValidation>
    <dataValidation type="list" imeMode="halfAlpha" allowBlank="1" showInputMessage="1" showErrorMessage="1" error="リストから選択してください" sqref="W591" xr:uid="{53959A92-EC3E-4FF3-9236-C436717D41D1}">
      <formula1>"R4,R5,R6,R7,　"</formula1>
    </dataValidation>
    <dataValidation type="list" imeMode="halfAlpha" allowBlank="1" showInputMessage="1" showErrorMessage="1" error="リストから選択してください" sqref="X591:Y591" xr:uid="{B0E18BDF-FE5C-4424-A1B9-2A1BD0B71F0C}">
      <formula1>"1,2,3,4,5,6,7,8,9,10,11,12,　"</formula1>
    </dataValidation>
    <dataValidation type="list" imeMode="halfAlpha" allowBlank="1" showInputMessage="1" showErrorMessage="1" error="リストから選択してください" sqref="D592:H592" xr:uid="{3291D483-C9C6-4124-92F1-7082F74117FD}">
      <formula1>営業品目</formula1>
    </dataValidation>
    <dataValidation errorStyle="warning" imeMode="hiragana" allowBlank="1" showInputMessage="1" showErrorMessage="1" sqref="I592:M592" xr:uid="{9B870304-1EB3-426D-9523-95B31C1E1761}"/>
    <dataValidation errorStyle="warning" imeMode="hiragana" allowBlank="1" showInputMessage="1" showErrorMessage="1" sqref="N592:P592" xr:uid="{B862A9CD-9D80-4441-9FF0-884F038AC458}"/>
    <dataValidation errorStyle="warning" imeMode="hiragana" allowBlank="1" showInputMessage="1" showErrorMessage="1" sqref="Q592:U592" xr:uid="{35829CA3-E6BA-4332-9D9E-88220F352FEA}"/>
    <dataValidation type="whole" imeMode="halfAlpha" allowBlank="1" showInputMessage="1" showErrorMessage="1" error="有効な数字を入力してください。10兆円以上になる場合は、9,999,999,999と入力してください" sqref="V592" xr:uid="{7C305E6A-ECEF-46BC-BD1D-72FFA65AA7CB}">
      <formula1>-9999999999</formula1>
      <formula2>9999999999</formula2>
    </dataValidation>
    <dataValidation type="list" imeMode="halfAlpha" allowBlank="1" showInputMessage="1" showErrorMessage="1" error="リストから選択してください" sqref="W592" xr:uid="{52E95D4A-73FD-4D13-B301-177B117B8D0F}">
      <formula1>"R4,R5,R6,R7,　"</formula1>
    </dataValidation>
    <dataValidation type="list" imeMode="halfAlpha" allowBlank="1" showInputMessage="1" showErrorMessage="1" error="リストから選択してください" sqref="X592:Y592" xr:uid="{7696CD29-EFE7-4BB2-A73B-673246A4E7D8}">
      <formula1>"1,2,3,4,5,6,7,8,9,10,11,12,　"</formula1>
    </dataValidation>
    <dataValidation type="list" imeMode="halfAlpha" allowBlank="1" showInputMessage="1" showErrorMessage="1" error="リストから選択してください" sqref="D593:H593" xr:uid="{5FA6D3B9-C5EE-4A06-A0E9-6D4ABBD21C6E}">
      <formula1>営業品目</formula1>
    </dataValidation>
    <dataValidation errorStyle="warning" imeMode="hiragana" allowBlank="1" showInputMessage="1" showErrorMessage="1" sqref="I593:M593" xr:uid="{01F5D78F-BAFF-4533-B7F2-7A9186500A7E}"/>
    <dataValidation errorStyle="warning" imeMode="hiragana" allowBlank="1" showInputMessage="1" showErrorMessage="1" sqref="N593:P593" xr:uid="{D9EC1632-51C0-4929-BDB9-A4044012E81E}"/>
    <dataValidation errorStyle="warning" imeMode="hiragana" allowBlank="1" showInputMessage="1" showErrorMessage="1" sqref="Q593:U593" xr:uid="{B4FF1820-3E8A-4C3F-B1EF-85512400020E}"/>
    <dataValidation type="whole" imeMode="halfAlpha" allowBlank="1" showInputMessage="1" showErrorMessage="1" error="有効な数字を入力してください。10兆円以上になる場合は、9,999,999,999と入力してください" sqref="V593" xr:uid="{A3B6AC2F-9903-4471-A861-AAFA9F1726C5}">
      <formula1>-9999999999</formula1>
      <formula2>9999999999</formula2>
    </dataValidation>
    <dataValidation type="list" imeMode="halfAlpha" allowBlank="1" showInputMessage="1" showErrorMessage="1" error="リストから選択してください" sqref="W593" xr:uid="{B7A575D3-AB81-4220-8D29-704FAA6B6B38}">
      <formula1>"R4,R5,R6,R7,　"</formula1>
    </dataValidation>
    <dataValidation type="list" imeMode="halfAlpha" allowBlank="1" showInputMessage="1" showErrorMessage="1" error="リストから選択してください" sqref="X593:Y593" xr:uid="{C9BC94E3-A36A-4007-B675-FDE7E2D6329C}">
      <formula1>"1,2,3,4,5,6,7,8,9,10,11,12,　"</formula1>
    </dataValidation>
    <dataValidation type="list" imeMode="halfAlpha" allowBlank="1" showInputMessage="1" showErrorMessage="1" error="リストから選択してください" sqref="D594:H594" xr:uid="{F210E50B-E476-4059-970E-5086E3C5FF15}">
      <formula1>営業品目</formula1>
    </dataValidation>
    <dataValidation errorStyle="warning" imeMode="hiragana" allowBlank="1" showInputMessage="1" showErrorMessage="1" sqref="I594:M594" xr:uid="{56EB64F3-0C04-4E71-9537-7EB89CB21CBC}"/>
    <dataValidation errorStyle="warning" imeMode="hiragana" allowBlank="1" showInputMessage="1" showErrorMessage="1" sqref="N594:P594" xr:uid="{A72FA78A-3A3F-4BF8-BBDE-28A62537BFCF}"/>
    <dataValidation errorStyle="warning" imeMode="hiragana" allowBlank="1" showInputMessage="1" showErrorMessage="1" sqref="Q594:U594" xr:uid="{9F1BD11C-D8EF-4600-9017-8A80DDC307E0}"/>
    <dataValidation type="whole" imeMode="halfAlpha" allowBlank="1" showInputMessage="1" showErrorMessage="1" error="有効な数字を入力してください。10兆円以上になる場合は、9,999,999,999と入力してください" sqref="V594" xr:uid="{DBEC5FEE-E502-4F01-8A0D-81F02AC46E53}">
      <formula1>-9999999999</formula1>
      <formula2>9999999999</formula2>
    </dataValidation>
    <dataValidation type="list" imeMode="halfAlpha" allowBlank="1" showInputMessage="1" showErrorMessage="1" error="リストから選択してください" sqref="W594" xr:uid="{EAF24A05-3B30-435A-A3C5-90E5AEA2D575}">
      <formula1>"R4,R5,R6,R7,　"</formula1>
    </dataValidation>
    <dataValidation type="list" imeMode="halfAlpha" allowBlank="1" showInputMessage="1" showErrorMessage="1" error="リストから選択してください" sqref="X594:Y594" xr:uid="{8C365FFD-CDE5-4490-9D25-04243C9AFA77}">
      <formula1>"1,2,3,4,5,6,7,8,9,10,11,12,　"</formula1>
    </dataValidation>
    <dataValidation type="list" imeMode="halfAlpha" allowBlank="1" showInputMessage="1" showErrorMessage="1" error="リストから選択してください" sqref="D595:H595" xr:uid="{36447EC7-A44B-4ED2-AB74-5C14B94A2CCD}">
      <formula1>営業品目</formula1>
    </dataValidation>
    <dataValidation errorStyle="warning" imeMode="hiragana" allowBlank="1" showInputMessage="1" showErrorMessage="1" sqref="I595:M595" xr:uid="{C28A2286-55BB-43D9-935C-89E4EFDE6FC9}"/>
    <dataValidation errorStyle="warning" imeMode="hiragana" allowBlank="1" showInputMessage="1" showErrorMessage="1" sqref="N595:P595" xr:uid="{BFE1DE8B-FAF1-471E-BFD9-5E75920C3063}"/>
    <dataValidation errorStyle="warning" imeMode="hiragana" allowBlank="1" showInputMessage="1" showErrorMessage="1" sqref="Q595:U595" xr:uid="{F2B5E207-ED9C-473C-A994-C0D45636E6C0}"/>
    <dataValidation type="whole" imeMode="halfAlpha" allowBlank="1" showInputMessage="1" showErrorMessage="1" error="有効な数字を入力してください。10兆円以上になる場合は、9,999,999,999と入力してください" sqref="V595" xr:uid="{18FF92FA-70E8-4802-8E95-69B70970B7BC}">
      <formula1>-9999999999</formula1>
      <formula2>9999999999</formula2>
    </dataValidation>
    <dataValidation type="list" imeMode="halfAlpha" allowBlank="1" showInputMessage="1" showErrorMessage="1" error="リストから選択してください" sqref="W595" xr:uid="{26B98C13-3A20-46D6-BB7E-F49A0746F95A}">
      <formula1>"R4,R5,R6,R7,　"</formula1>
    </dataValidation>
    <dataValidation type="list" imeMode="halfAlpha" allowBlank="1" showInputMessage="1" showErrorMessage="1" error="リストから選択してください" sqref="X595:Y595" xr:uid="{E9E404AD-BB53-4027-87C6-AF7788E44949}">
      <formula1>"1,2,3,4,5,6,7,8,9,10,11,12,　"</formula1>
    </dataValidation>
    <dataValidation type="list" imeMode="halfAlpha" allowBlank="1" showInputMessage="1" showErrorMessage="1" error="リストから選択してください" sqref="D596:H596" xr:uid="{7ED9C889-6D2B-4EF6-B51D-241A57E70611}">
      <formula1>営業品目</formula1>
    </dataValidation>
    <dataValidation errorStyle="warning" imeMode="hiragana" allowBlank="1" showInputMessage="1" showErrorMessage="1" sqref="I596:M596" xr:uid="{2D65E89A-0A4A-47A1-99B7-CCFDBE3697EB}"/>
    <dataValidation errorStyle="warning" imeMode="hiragana" allowBlank="1" showInputMessage="1" showErrorMessage="1" sqref="N596:P596" xr:uid="{492E91F5-D514-4150-9ACE-C73E4327C8C1}"/>
    <dataValidation errorStyle="warning" imeMode="hiragana" allowBlank="1" showInputMessage="1" showErrorMessage="1" sqref="Q596:U596" xr:uid="{898A80C0-D959-4162-8629-5DDECDC40464}"/>
    <dataValidation type="whole" imeMode="halfAlpha" allowBlank="1" showInputMessage="1" showErrorMessage="1" error="有効な数字を入力してください。10兆円以上になる場合は、9,999,999,999と入力してください" sqref="V596" xr:uid="{F44B1B65-03DF-468E-95AD-0186B7904815}">
      <formula1>-9999999999</formula1>
      <formula2>9999999999</formula2>
    </dataValidation>
    <dataValidation type="list" imeMode="halfAlpha" allowBlank="1" showInputMessage="1" showErrorMessage="1" error="リストから選択してください" sqref="W596" xr:uid="{FD7D2C6B-1986-4E7A-AFF3-F20047B3DFFA}">
      <formula1>"R4,R5,R6,R7,　"</formula1>
    </dataValidation>
    <dataValidation type="list" imeMode="halfAlpha" allowBlank="1" showInputMessage="1" showErrorMessage="1" error="リストから選択してください" sqref="X596:Y596" xr:uid="{A8BA261B-2946-450D-B797-807B58C95818}">
      <formula1>"1,2,3,4,5,6,7,8,9,10,11,12,　"</formula1>
    </dataValidation>
    <dataValidation type="list" imeMode="halfAlpha" allowBlank="1" showInputMessage="1" showErrorMessage="1" error="リストから選択してください" sqref="D597:H597" xr:uid="{87FD753A-ABD8-4578-80D7-2A83E1FF1C10}">
      <formula1>営業品目</formula1>
    </dataValidation>
    <dataValidation errorStyle="warning" imeMode="hiragana" allowBlank="1" showInputMessage="1" showErrorMessage="1" sqref="I597:M597" xr:uid="{0FAA5B57-57A5-47BF-8BEB-295F0E5B81D8}"/>
    <dataValidation errorStyle="warning" imeMode="hiragana" allowBlank="1" showInputMessage="1" showErrorMessage="1" sqref="N597:P597" xr:uid="{47AC86E6-F23F-44B5-8CA1-105D5FFD4208}"/>
    <dataValidation errorStyle="warning" imeMode="hiragana" allowBlank="1" showInputMessage="1" showErrorMessage="1" sqref="Q597:U597" xr:uid="{F4EAFCD4-4F4B-4C78-B5DA-2360FC85F66F}"/>
    <dataValidation type="whole" imeMode="halfAlpha" allowBlank="1" showInputMessage="1" showErrorMessage="1" error="有効な数字を入力してください。10兆円以上になる場合は、9,999,999,999と入力してください" sqref="V597" xr:uid="{2E725A67-C2C8-483A-A1CA-E0E79115544E}">
      <formula1>-9999999999</formula1>
      <formula2>9999999999</formula2>
    </dataValidation>
    <dataValidation type="list" imeMode="halfAlpha" allowBlank="1" showInputMessage="1" showErrorMessage="1" error="リストから選択してください" sqref="W597" xr:uid="{FACE7EE0-CFD2-496E-A66E-F02FBCFF5C7C}">
      <formula1>"R4,R5,R6,R7,　"</formula1>
    </dataValidation>
    <dataValidation type="list" imeMode="halfAlpha" allowBlank="1" showInputMessage="1" showErrorMessage="1" error="リストから選択してください" sqref="X597:Y597" xr:uid="{7623C435-8FD8-4610-8376-78AD546AF953}">
      <formula1>"1,2,3,4,5,6,7,8,9,10,11,12,　"</formula1>
    </dataValidation>
    <dataValidation type="list" imeMode="halfAlpha" allowBlank="1" showInputMessage="1" showErrorMessage="1" error="リストから選択してください" sqref="D598:H598" xr:uid="{3ECCA8D1-ADA4-4AAB-8BEC-9374448CE0D4}">
      <formula1>営業品目</formula1>
    </dataValidation>
    <dataValidation errorStyle="warning" imeMode="hiragana" allowBlank="1" showInputMessage="1" showErrorMessage="1" sqref="I598:M598" xr:uid="{5C893226-8CA3-4A02-8512-3BB165B3184E}"/>
    <dataValidation errorStyle="warning" imeMode="hiragana" allowBlank="1" showInputMessage="1" showErrorMessage="1" sqref="N598:P598" xr:uid="{1F9941C9-7E24-4714-A171-D86C71087D42}"/>
    <dataValidation errorStyle="warning" imeMode="hiragana" allowBlank="1" showInputMessage="1" showErrorMessage="1" sqref="Q598:U598" xr:uid="{2FC1D1D0-F6AF-4EA3-B4D2-853C31C82027}"/>
    <dataValidation type="whole" imeMode="halfAlpha" allowBlank="1" showInputMessage="1" showErrorMessage="1" error="有効な数字を入力してください。10兆円以上になる場合は、9,999,999,999と入力してください" sqref="V598" xr:uid="{73542685-B52B-489E-88C3-F5E78BB399D4}">
      <formula1>-9999999999</formula1>
      <formula2>9999999999</formula2>
    </dataValidation>
    <dataValidation type="list" imeMode="halfAlpha" allowBlank="1" showInputMessage="1" showErrorMessage="1" error="リストから選択してください" sqref="W598" xr:uid="{EB1C22E8-299E-40EE-8526-6B5F1DF9208B}">
      <formula1>"R4,R5,R6,R7,　"</formula1>
    </dataValidation>
    <dataValidation type="list" imeMode="halfAlpha" allowBlank="1" showInputMessage="1" showErrorMessage="1" error="リストから選択してください" sqref="X598:Y598" xr:uid="{877E136B-C2B2-435A-B149-2C90CA04CAB6}">
      <formula1>"1,2,3,4,5,6,7,8,9,10,11,12,　"</formula1>
    </dataValidation>
    <dataValidation type="list" imeMode="halfAlpha" allowBlank="1" showInputMessage="1" showErrorMessage="1" error="リストから選択してください" sqref="D599:H599" xr:uid="{88F3036E-C791-4988-9B09-F559CFCF25C0}">
      <formula1>営業品目</formula1>
    </dataValidation>
    <dataValidation errorStyle="warning" imeMode="hiragana" allowBlank="1" showInputMessage="1" showErrorMessage="1" sqref="I599:M599" xr:uid="{4D47AB89-AE7C-4639-8318-EA009B491F73}"/>
    <dataValidation errorStyle="warning" imeMode="hiragana" allowBlank="1" showInputMessage="1" showErrorMessage="1" sqref="N599:P599" xr:uid="{C0DA3A31-6307-4F7A-BD4A-09B1693C6BFF}"/>
    <dataValidation errorStyle="warning" imeMode="hiragana" allowBlank="1" showInputMessage="1" showErrorMessage="1" sqref="Q599:U599" xr:uid="{85272A95-A654-49A8-BC15-FB00C45F52AD}"/>
    <dataValidation type="whole" imeMode="halfAlpha" allowBlank="1" showInputMessage="1" showErrorMessage="1" error="有効な数字を入力してください。10兆円以上になる場合は、9,999,999,999と入力してください" sqref="V599" xr:uid="{64E4409B-E525-44C9-A13B-F235AF1AF2C9}">
      <formula1>-9999999999</formula1>
      <formula2>9999999999</formula2>
    </dataValidation>
    <dataValidation type="list" imeMode="halfAlpha" allowBlank="1" showInputMessage="1" showErrorMessage="1" error="リストから選択してください" sqref="W599" xr:uid="{37F44AC2-7342-4E54-BCF5-BA081CE3D395}">
      <formula1>"R4,R5,R6,R7,　"</formula1>
    </dataValidation>
    <dataValidation type="list" imeMode="halfAlpha" allowBlank="1" showInputMessage="1" showErrorMessage="1" error="リストから選択してください" sqref="X599:Y599" xr:uid="{FCF70FD4-52BA-48C0-BC64-58A253BF45A6}">
      <formula1>"1,2,3,4,5,6,7,8,9,10,11,12,　"</formula1>
    </dataValidation>
    <dataValidation type="list" imeMode="halfAlpha" allowBlank="1" showInputMessage="1" showErrorMessage="1" error="リストから選択してください" sqref="D600:H600" xr:uid="{A68878E1-22A2-4274-A7BE-8647D172E48A}">
      <formula1>営業品目</formula1>
    </dataValidation>
    <dataValidation errorStyle="warning" imeMode="hiragana" allowBlank="1" showInputMessage="1" showErrorMessage="1" sqref="I600:M600" xr:uid="{07269BF2-F69B-43DE-8FBA-FD125127FEE6}"/>
    <dataValidation errorStyle="warning" imeMode="hiragana" allowBlank="1" showInputMessage="1" showErrorMessage="1" sqref="N600:P600" xr:uid="{4AC032E3-D97D-493E-A7EA-FCDADD41D7D1}"/>
    <dataValidation errorStyle="warning" imeMode="hiragana" allowBlank="1" showInputMessage="1" showErrorMessage="1" sqref="Q600:U600" xr:uid="{F4702B92-1080-43AA-91E6-8019A197B084}"/>
    <dataValidation type="whole" imeMode="halfAlpha" allowBlank="1" showInputMessage="1" showErrorMessage="1" error="有効な数字を入力してください。10兆円以上になる場合は、9,999,999,999と入力してください" sqref="V600" xr:uid="{7FEC8C0A-ACB0-4F7F-B876-7596C4E506C9}">
      <formula1>-9999999999</formula1>
      <formula2>9999999999</formula2>
    </dataValidation>
    <dataValidation type="list" imeMode="halfAlpha" allowBlank="1" showInputMessage="1" showErrorMessage="1" error="リストから選択してください" sqref="W600" xr:uid="{59570EB4-43DE-4B10-BCED-1E9F5C3E7717}">
      <formula1>"R4,R5,R6,R7,　"</formula1>
    </dataValidation>
    <dataValidation type="list" imeMode="halfAlpha" allowBlank="1" showInputMessage="1" showErrorMessage="1" error="リストから選択してください" sqref="X600:Y600" xr:uid="{9F08C8EC-7C93-4364-83CB-AC376FD7E40E}">
      <formula1>"1,2,3,4,5,6,7,8,9,10,11,12,　"</formula1>
    </dataValidation>
    <dataValidation type="list" imeMode="halfAlpha" allowBlank="1" showInputMessage="1" showErrorMessage="1" error="リストから選択してください" sqref="D601:H601" xr:uid="{A4CBE56C-CB6F-424E-B647-0F0ADD1F98F6}">
      <formula1>営業品目</formula1>
    </dataValidation>
    <dataValidation errorStyle="warning" imeMode="hiragana" allowBlank="1" showInputMessage="1" showErrorMessage="1" sqref="I601:M601" xr:uid="{04D7541C-1EC0-40B3-8248-F0588C6D6906}"/>
    <dataValidation errorStyle="warning" imeMode="hiragana" allowBlank="1" showInputMessage="1" showErrorMessage="1" sqref="N601:P601" xr:uid="{9A89331F-3C35-42F7-9B5E-EC35F956786C}"/>
    <dataValidation errorStyle="warning" imeMode="hiragana" allowBlank="1" showInputMessage="1" showErrorMessage="1" sqref="Q601:U601" xr:uid="{DA87E5F9-1ED0-41E4-A64F-0CDA9FB1E70D}"/>
    <dataValidation type="whole" imeMode="halfAlpha" allowBlank="1" showInputMessage="1" showErrorMessage="1" error="有効な数字を入力してください。10兆円以上になる場合は、9,999,999,999と入力してください" sqref="V601" xr:uid="{3BFFED0E-9227-40F2-979B-3261B74F33B7}">
      <formula1>-9999999999</formula1>
      <formula2>9999999999</formula2>
    </dataValidation>
    <dataValidation type="list" imeMode="halfAlpha" allowBlank="1" showInputMessage="1" showErrorMessage="1" error="リストから選択してください" sqref="W601" xr:uid="{66074E56-608C-4180-BE7F-E2F00597FFDE}">
      <formula1>"R4,R5,R6,R7,　"</formula1>
    </dataValidation>
    <dataValidation type="list" imeMode="halfAlpha" allowBlank="1" showInputMessage="1" showErrorMessage="1" error="リストから選択してください" sqref="X601:Y601" xr:uid="{A80AFBFE-A802-4BA5-8E81-EFCBCCD024B5}">
      <formula1>"1,2,3,4,5,6,7,8,9,10,11,12,　"</formula1>
    </dataValidation>
    <dataValidation type="list" imeMode="halfAlpha" allowBlank="1" showInputMessage="1" showErrorMessage="1" error="リストから選択してください" sqref="D602:H602" xr:uid="{52673567-6CCB-454F-BD0B-C888731DDB2A}">
      <formula1>営業品目</formula1>
    </dataValidation>
    <dataValidation errorStyle="warning" imeMode="hiragana" allowBlank="1" showInputMessage="1" showErrorMessage="1" sqref="I602:M602" xr:uid="{9E141C26-9234-4C8A-AF7D-6CB20AAC4EF4}"/>
    <dataValidation errorStyle="warning" imeMode="hiragana" allowBlank="1" showInputMessage="1" showErrorMessage="1" sqref="N602:P602" xr:uid="{340C1C63-49A8-4AFF-B5AF-1A9AC42AD568}"/>
    <dataValidation errorStyle="warning" imeMode="hiragana" allowBlank="1" showInputMessage="1" showErrorMessage="1" sqref="Q602:U602" xr:uid="{A4B25314-A36D-451E-A029-09A69A9C9A8A}"/>
    <dataValidation type="whole" imeMode="halfAlpha" allowBlank="1" showInputMessage="1" showErrorMessage="1" error="有効な数字を入力してください。10兆円以上になる場合は、9,999,999,999と入力してください" sqref="V602" xr:uid="{50E48393-58E4-4FC0-82C5-DD4770399E6D}">
      <formula1>-9999999999</formula1>
      <formula2>9999999999</formula2>
    </dataValidation>
    <dataValidation type="list" imeMode="halfAlpha" allowBlank="1" showInputMessage="1" showErrorMessage="1" error="リストから選択してください" sqref="W602" xr:uid="{C10A523A-69C5-4093-A7EE-BBB8193BCFA5}">
      <formula1>"R4,R5,R6,R7,　"</formula1>
    </dataValidation>
    <dataValidation type="list" imeMode="halfAlpha" allowBlank="1" showInputMessage="1" showErrorMessage="1" error="リストから選択してください" sqref="X602:Y602" xr:uid="{55326DF6-9414-4158-B4C6-C74626861570}">
      <formula1>"1,2,3,4,5,6,7,8,9,10,11,12,　"</formula1>
    </dataValidation>
    <dataValidation type="list" imeMode="halfAlpha" allowBlank="1" showInputMessage="1" showErrorMessage="1" error="リストから選択してください" sqref="D603:H603" xr:uid="{1CB3A1F0-3462-4DE0-8584-32A4775E7622}">
      <formula1>営業品目</formula1>
    </dataValidation>
    <dataValidation errorStyle="warning" imeMode="hiragana" allowBlank="1" showInputMessage="1" showErrorMessage="1" sqref="I603:M603" xr:uid="{DB9B2F62-6136-45DB-B24E-EF00C2347451}"/>
    <dataValidation errorStyle="warning" imeMode="hiragana" allowBlank="1" showInputMessage="1" showErrorMessage="1" sqref="N603:P603" xr:uid="{FEA29D5E-C745-47AE-98C3-E1722D2EEEC7}"/>
    <dataValidation errorStyle="warning" imeMode="hiragana" allowBlank="1" showInputMessage="1" showErrorMessage="1" sqref="Q603:U603" xr:uid="{599D20C0-394E-4D06-94EC-D159D25F0A87}"/>
    <dataValidation type="whole" imeMode="halfAlpha" allowBlank="1" showInputMessage="1" showErrorMessage="1" error="有効な数字を入力してください。10兆円以上になる場合は、9,999,999,999と入力してください" sqref="V603" xr:uid="{0CB48D74-85D8-4B31-8860-B45BBD9A5A71}">
      <formula1>-9999999999</formula1>
      <formula2>9999999999</formula2>
    </dataValidation>
    <dataValidation type="list" imeMode="halfAlpha" allowBlank="1" showInputMessage="1" showErrorMessage="1" error="リストから選択してください" sqref="W603" xr:uid="{C9C3888F-0F14-4639-BE67-DFCC053E1D9D}">
      <formula1>"R4,R5,R6,R7,　"</formula1>
    </dataValidation>
    <dataValidation type="list" imeMode="halfAlpha" allowBlank="1" showInputMessage="1" showErrorMessage="1" error="リストから選択してください" sqref="X603:Y603" xr:uid="{3FFA6E5E-E363-4108-B3E3-54DE53FCA84B}">
      <formula1>"1,2,3,4,5,6,7,8,9,10,11,12,　"</formula1>
    </dataValidation>
    <dataValidation type="list" imeMode="halfAlpha" allowBlank="1" showInputMessage="1" showErrorMessage="1" error="リストから選択してください" sqref="D604:H604" xr:uid="{A3016B2A-D42F-4AED-9FD0-E7944B4CF4F7}">
      <formula1>営業品目</formula1>
    </dataValidation>
    <dataValidation errorStyle="warning" imeMode="hiragana" allowBlank="1" showInputMessage="1" showErrorMessage="1" sqref="I604:M604" xr:uid="{7F0AFF73-A796-42C8-A19A-09851E50747A}"/>
    <dataValidation errorStyle="warning" imeMode="hiragana" allowBlank="1" showInputMessage="1" showErrorMessage="1" sqref="N604:P604" xr:uid="{B0DFF89E-CEDB-4198-A9BB-66209C5C1201}"/>
    <dataValidation errorStyle="warning" imeMode="hiragana" allowBlank="1" showInputMessage="1" showErrorMessage="1" sqref="Q604:U604" xr:uid="{5EA91700-75D2-45A7-AEE5-13DD1885C18F}"/>
    <dataValidation type="whole" imeMode="halfAlpha" allowBlank="1" showInputMessage="1" showErrorMessage="1" error="有効な数字を入力してください。10兆円以上になる場合は、9,999,999,999と入力してください" sqref="V604" xr:uid="{8585DD36-1EFA-4BD4-AFB1-B2F20513FA50}">
      <formula1>-9999999999</formula1>
      <formula2>9999999999</formula2>
    </dataValidation>
    <dataValidation type="list" imeMode="halfAlpha" allowBlank="1" showInputMessage="1" showErrorMessage="1" error="リストから選択してください" sqref="W604" xr:uid="{58DB98DA-E796-447A-B35F-14D6DD26C587}">
      <formula1>"R4,R5,R6,R7,　"</formula1>
    </dataValidation>
    <dataValidation type="list" imeMode="halfAlpha" allowBlank="1" showInputMessage="1" showErrorMessage="1" error="リストから選択してください" sqref="X604:Y604" xr:uid="{2857B4CF-9E04-4B41-8600-BEAD738CDDF8}">
      <formula1>"1,2,3,4,5,6,7,8,9,10,11,12,　"</formula1>
    </dataValidation>
    <dataValidation type="list" imeMode="halfAlpha" allowBlank="1" showInputMessage="1" showErrorMessage="1" error="リストから選択してください" sqref="D605:H605" xr:uid="{A6EA0D65-56A2-47D2-A52B-C35957468752}">
      <formula1>営業品目</formula1>
    </dataValidation>
    <dataValidation errorStyle="warning" imeMode="hiragana" allowBlank="1" showInputMessage="1" showErrorMessage="1" sqref="I605:M605" xr:uid="{ED01C483-04D4-434E-AE2F-9AD2F07FAEA1}"/>
    <dataValidation errorStyle="warning" imeMode="hiragana" allowBlank="1" showInputMessage="1" showErrorMessage="1" sqref="N605:P605" xr:uid="{43363DCB-DFA8-47EB-9424-19DE27CE3310}"/>
    <dataValidation errorStyle="warning" imeMode="hiragana" allowBlank="1" showInputMessage="1" showErrorMessage="1" sqref="Q605:U605" xr:uid="{59BAD3B2-F608-480B-9F5F-B4CDABC304E0}"/>
    <dataValidation type="whole" imeMode="halfAlpha" allowBlank="1" showInputMessage="1" showErrorMessage="1" error="有効な数字を入力してください。10兆円以上になる場合は、9,999,999,999と入力してください" sqref="V605" xr:uid="{6FBA6767-485F-458E-8AB4-6013C142C8DE}">
      <formula1>-9999999999</formula1>
      <formula2>9999999999</formula2>
    </dataValidation>
    <dataValidation type="list" imeMode="halfAlpha" allowBlank="1" showInputMessage="1" showErrorMessage="1" error="リストから選択してください" sqref="W605" xr:uid="{5A43F895-722D-42F4-8041-A5452FD4FB80}">
      <formula1>"R4,R5,R6,R7,　"</formula1>
    </dataValidation>
    <dataValidation type="list" imeMode="halfAlpha" allowBlank="1" showInputMessage="1" showErrorMessage="1" error="リストから選択してください" sqref="X605:Y605" xr:uid="{24D6E932-3BBF-4D55-A934-0DA397810828}">
      <formula1>"1,2,3,4,5,6,7,8,9,10,11,12,　"</formula1>
    </dataValidation>
    <dataValidation type="list" imeMode="halfAlpha" allowBlank="1" showInputMessage="1" showErrorMessage="1" error="リストから選択してください" sqref="D606:H606" xr:uid="{1B313CCF-FC18-4111-BC0D-975B3A3CB435}">
      <formula1>営業品目</formula1>
    </dataValidation>
    <dataValidation errorStyle="warning" imeMode="hiragana" allowBlank="1" showInputMessage="1" showErrorMessage="1" sqref="I606:M606" xr:uid="{A7B2F8B7-9990-4262-B1E5-72B143C631EA}"/>
    <dataValidation errorStyle="warning" imeMode="hiragana" allowBlank="1" showInputMessage="1" showErrorMessage="1" sqref="N606:P606" xr:uid="{5538A0FC-D17E-42CE-BF84-685F3F79F2A0}"/>
    <dataValidation errorStyle="warning" imeMode="hiragana" allowBlank="1" showInputMessage="1" showErrorMessage="1" sqref="Q606:U606" xr:uid="{48B99A83-49B2-4499-934E-9DB041CBE832}"/>
    <dataValidation type="whole" imeMode="halfAlpha" allowBlank="1" showInputMessage="1" showErrorMessage="1" error="有効な数字を入力してください。10兆円以上になる場合は、9,999,999,999と入力してください" sqref="V606" xr:uid="{25169E2C-7664-455C-8272-857C3E117FAC}">
      <formula1>-9999999999</formula1>
      <formula2>9999999999</formula2>
    </dataValidation>
    <dataValidation type="list" imeMode="halfAlpha" allowBlank="1" showInputMessage="1" showErrorMessage="1" error="リストから選択してください" sqref="W606" xr:uid="{0413C701-9649-4472-B208-1B70608908A9}">
      <formula1>"R4,R5,R6,R7,　"</formula1>
    </dataValidation>
    <dataValidation type="list" imeMode="halfAlpha" allowBlank="1" showInputMessage="1" showErrorMessage="1" error="リストから選択してください" sqref="X606:Y606" xr:uid="{52242CBA-8CB5-450F-B640-6824D6148772}">
      <formula1>"1,2,3,4,5,6,7,8,9,10,11,12,　"</formula1>
    </dataValidation>
    <dataValidation type="list" imeMode="halfAlpha" allowBlank="1" showInputMessage="1" showErrorMessage="1" error="リストから選択してください" sqref="D607:H607" xr:uid="{C3FEBEB6-EBF0-49DD-8376-19EFF44BBC25}">
      <formula1>営業品目</formula1>
    </dataValidation>
    <dataValidation errorStyle="warning" imeMode="hiragana" allowBlank="1" showInputMessage="1" showErrorMessage="1" sqref="I607:M607" xr:uid="{93A9C397-1ECA-496C-B497-41AA22FE7A5F}"/>
    <dataValidation errorStyle="warning" imeMode="hiragana" allowBlank="1" showInputMessage="1" showErrorMessage="1" sqref="N607:P607" xr:uid="{F679F276-C441-4CC9-86D2-CB3CE4173B20}"/>
    <dataValidation errorStyle="warning" imeMode="hiragana" allowBlank="1" showInputMessage="1" showErrorMessage="1" sqref="Q607:U607" xr:uid="{F6CFD1A0-E2BF-4B81-B31F-76EC4DEEAEA2}"/>
    <dataValidation type="whole" imeMode="halfAlpha" allowBlank="1" showInputMessage="1" showErrorMessage="1" error="有効な数字を入力してください。10兆円以上になる場合は、9,999,999,999と入力してください" sqref="V607" xr:uid="{46070419-F9AD-4AB2-8C45-14F339970030}">
      <formula1>-9999999999</formula1>
      <formula2>9999999999</formula2>
    </dataValidation>
    <dataValidation type="list" imeMode="halfAlpha" allowBlank="1" showInputMessage="1" showErrorMessage="1" error="リストから選択してください" sqref="W607" xr:uid="{4316CDFC-CEB9-4507-8CD5-0E769C29697F}">
      <formula1>"R4,R5,R6,R7,　"</formula1>
    </dataValidation>
    <dataValidation type="list" imeMode="halfAlpha" allowBlank="1" showInputMessage="1" showErrorMessage="1" error="リストから選択してください" sqref="X607:Y607" xr:uid="{D7B51AF8-2382-487C-A800-359E6BBF3BC6}">
      <formula1>"1,2,3,4,5,6,7,8,9,10,11,12,　"</formula1>
    </dataValidation>
    <dataValidation type="list" imeMode="halfAlpha" allowBlank="1" showInputMessage="1" showErrorMessage="1" error="リストから選択してください" sqref="D608:H608" xr:uid="{D537ED13-AB01-4548-AE71-BE9C93C67CF6}">
      <formula1>営業品目</formula1>
    </dataValidation>
    <dataValidation errorStyle="warning" imeMode="hiragana" allowBlank="1" showInputMessage="1" showErrorMessage="1" sqref="I608:M608" xr:uid="{F206FCD2-C49C-4F88-9348-0FCF929F4DCD}"/>
    <dataValidation errorStyle="warning" imeMode="hiragana" allowBlank="1" showInputMessage="1" showErrorMessage="1" sqref="N608:P608" xr:uid="{71373931-877A-40C3-853A-7F6DE1E03F6B}"/>
    <dataValidation errorStyle="warning" imeMode="hiragana" allowBlank="1" showInputMessage="1" showErrorMessage="1" sqref="Q608:U608" xr:uid="{1FD1D7F8-0F2D-4A86-808A-31CD07F8963B}"/>
    <dataValidation type="whole" imeMode="halfAlpha" allowBlank="1" showInputMessage="1" showErrorMessage="1" error="有効な数字を入力してください。10兆円以上になる場合は、9,999,999,999と入力してください" sqref="V608" xr:uid="{121012AF-895B-4222-AF4A-52A652C8A31E}">
      <formula1>-9999999999</formula1>
      <formula2>9999999999</formula2>
    </dataValidation>
    <dataValidation type="list" imeMode="halfAlpha" allowBlank="1" showInputMessage="1" showErrorMessage="1" error="リストから選択してください" sqref="W608" xr:uid="{E142BF31-C6AA-4E21-B83C-92387849E101}">
      <formula1>"R4,R5,R6,R7,　"</formula1>
    </dataValidation>
    <dataValidation type="list" imeMode="halfAlpha" allowBlank="1" showInputMessage="1" showErrorMessage="1" error="リストから選択してください" sqref="X608:Y608" xr:uid="{D029F956-7547-4C98-B394-128C91FC3D49}">
      <formula1>"1,2,3,4,5,6,7,8,9,10,11,12,　"</formula1>
    </dataValidation>
  </dataValidations>
  <pageMargins left="0.19685039370078741" right="0.19685039370078741" top="0.39370078740157483" bottom="0.19685039370078741" header="0.19685039370078741" footer="0.19685039370078741"/>
  <pageSetup paperSize="9" scale="65" fitToHeight="0" orientation="portrait" r:id="rId1"/>
  <headerFooter>
    <oddHeader>&amp;R&amp;8&amp;P/&amp;N</oddHeader>
  </headerFooter>
  <ignoredErrors>
    <ignoredError sqref="G212:G221 G229:G279 G288:G391 G400:G425 G431:G455 G467:G496 G504:G527 G537:G538 G539:G540 G541:G543 G544:G548 G533:G534 G530 G528:G529 G531:G532 G535:G536 G499:G501 G497:G498 G502:G503 G464:G465 G457:G461 G456 G462:G463 G466 G394:G398 G392:G393 G399 G283:G286 G280:G282 G287 G223:G227 G222 G2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007FE-1F60-4ACF-AD4B-B95F55DEFF49}">
  <sheetPr codeName="Sheet2">
    <pageSetUpPr fitToPage="1"/>
  </sheetPr>
  <dimension ref="A1:M58"/>
  <sheetViews>
    <sheetView showGridLines="0" zoomScaleNormal="100" workbookViewId="0">
      <pane ySplit="8" topLeftCell="A9" activePane="bottomLeft" state="frozen"/>
      <selection pane="bottomLeft" activeCell="B1" sqref="B1"/>
    </sheetView>
  </sheetViews>
  <sheetFormatPr defaultColWidth="2.375" defaultRowHeight="13.5" x14ac:dyDescent="0.15"/>
  <cols>
    <col min="1" max="1" width="9.375" style="294" hidden="1" customWidth="1"/>
    <col min="2" max="3" width="3.75" style="299" customWidth="1"/>
    <col min="4" max="4" width="16.75" style="299" customWidth="1"/>
    <col min="5" max="6" width="22.625" style="299" customWidth="1"/>
    <col min="7" max="7" width="6" style="299" customWidth="1"/>
    <col min="8" max="8" width="19.75" style="299" customWidth="1"/>
    <col min="9" max="9" width="14.875" style="299" customWidth="1"/>
    <col min="10" max="10" width="38.375" style="299" hidden="1" customWidth="1"/>
    <col min="11" max="11" width="38.375" style="299" customWidth="1"/>
    <col min="12" max="12" width="2.375" style="299"/>
    <col min="13" max="13" width="13.375" style="299" hidden="1" customWidth="1"/>
    <col min="14" max="16384" width="2.375" style="299"/>
  </cols>
  <sheetData>
    <row r="1" spans="1:13" s="295" customFormat="1" ht="30" customHeight="1" x14ac:dyDescent="0.15">
      <c r="A1" s="320" t="s">
        <v>759</v>
      </c>
      <c r="C1" s="296" t="s">
        <v>352</v>
      </c>
      <c r="D1" s="296"/>
      <c r="E1" s="296"/>
      <c r="F1" s="296"/>
      <c r="G1" s="296"/>
      <c r="H1" s="296"/>
      <c r="I1" s="296"/>
      <c r="J1" s="296"/>
      <c r="K1" s="321" t="s">
        <v>885</v>
      </c>
      <c r="L1" s="297"/>
    </row>
    <row r="2" spans="1:13" s="295" customFormat="1" ht="15" hidden="1" customHeight="1" x14ac:dyDescent="0.15">
      <c r="A2" s="320" t="s">
        <v>813</v>
      </c>
      <c r="C2" s="298"/>
      <c r="D2" s="298"/>
      <c r="E2" s="298"/>
      <c r="F2" s="298"/>
      <c r="G2" s="298"/>
      <c r="H2" s="298"/>
      <c r="I2" s="298"/>
      <c r="J2" s="298"/>
      <c r="K2" s="297"/>
      <c r="L2" s="297"/>
    </row>
    <row r="3" spans="1:13" ht="15" customHeight="1" x14ac:dyDescent="0.15">
      <c r="A3" s="320" t="s">
        <v>886</v>
      </c>
      <c r="C3" s="300" t="s">
        <v>725</v>
      </c>
      <c r="D3" s="300"/>
      <c r="E3" s="300"/>
      <c r="F3" s="300"/>
      <c r="G3" s="300"/>
      <c r="H3" s="300"/>
      <c r="I3" s="300"/>
      <c r="J3" s="300"/>
      <c r="K3" s="300"/>
    </row>
    <row r="4" spans="1:13" ht="52.5" customHeight="1" x14ac:dyDescent="0.15">
      <c r="C4" s="301" t="s">
        <v>814</v>
      </c>
      <c r="D4" s="301"/>
      <c r="E4" s="301"/>
      <c r="F4" s="301"/>
      <c r="G4" s="301"/>
      <c r="H4" s="301"/>
      <c r="I4" s="301"/>
      <c r="J4" s="301"/>
      <c r="K4" s="301"/>
    </row>
    <row r="5" spans="1:13" ht="15" hidden="1" customHeight="1" x14ac:dyDescent="0.15">
      <c r="C5" s="109"/>
      <c r="D5" s="130"/>
      <c r="E5" s="130"/>
      <c r="F5" s="130"/>
      <c r="G5" s="130"/>
      <c r="H5" s="130"/>
      <c r="I5" s="130"/>
      <c r="J5" s="130"/>
      <c r="K5" s="130"/>
    </row>
    <row r="6" spans="1:13" ht="15" hidden="1" customHeight="1" x14ac:dyDescent="0.15">
      <c r="C6" s="109"/>
      <c r="D6" s="130"/>
      <c r="E6" s="130"/>
      <c r="F6" s="130"/>
      <c r="G6" s="130"/>
      <c r="H6" s="130"/>
      <c r="I6" s="130"/>
      <c r="J6" s="130"/>
      <c r="K6" s="130"/>
    </row>
    <row r="7" spans="1:13" ht="15" hidden="1" customHeight="1" x14ac:dyDescent="0.15">
      <c r="C7" s="109"/>
      <c r="D7" s="130"/>
      <c r="E7" s="130"/>
      <c r="F7" s="130"/>
      <c r="G7" s="130"/>
      <c r="H7" s="130"/>
      <c r="I7" s="130"/>
      <c r="J7" s="130"/>
      <c r="K7" s="130"/>
    </row>
    <row r="8" spans="1:13" s="302" customFormat="1" ht="30.75" customHeight="1" x14ac:dyDescent="0.15">
      <c r="A8" s="294"/>
      <c r="C8" s="303"/>
      <c r="D8" s="304" t="s">
        <v>353</v>
      </c>
      <c r="E8" s="304" t="s">
        <v>354</v>
      </c>
      <c r="F8" s="304" t="s">
        <v>355</v>
      </c>
      <c r="G8" s="305" t="s">
        <v>356</v>
      </c>
      <c r="H8" s="305" t="str">
        <f>"生年月日
" &amp; 日付例_s</f>
        <v>生年月日
例)2024/4/1</v>
      </c>
      <c r="I8" s="306" t="s">
        <v>357</v>
      </c>
      <c r="J8" s="306" t="s">
        <v>358</v>
      </c>
      <c r="K8" s="307" t="s">
        <v>359</v>
      </c>
      <c r="M8" s="302">
        <f>COUNTIF(M9:M58,"&gt;0")</f>
        <v>0</v>
      </c>
    </row>
    <row r="9" spans="1:13" s="302" customFormat="1" ht="18" customHeight="1" x14ac:dyDescent="0.15">
      <c r="A9" s="294">
        <f t="shared" ref="A9:A40" si="0">IFERROR(IF(AND(OR($C9=1,AND($C9&gt;1,$M9&gt;0)), OR(TRIM($D9)="",TRIM($E9)="",TRIM($F9)="",TRIM($G9)="",TRIM($H9)="")),1001,0),3)</f>
        <v>1001</v>
      </c>
      <c r="C9" s="308">
        <v>1</v>
      </c>
      <c r="D9" s="5"/>
      <c r="E9" s="6"/>
      <c r="F9" s="5"/>
      <c r="G9" s="7"/>
      <c r="H9" s="8"/>
      <c r="I9" s="7"/>
      <c r="J9" s="9"/>
      <c r="K9" s="5"/>
      <c r="M9" s="302">
        <f>COUNTA($D9:$F9,$H9,$J9:$K9)+IF(TRIM($G9)="",0,1)+IF(TRIM($I9)="",0,1)</f>
        <v>0</v>
      </c>
    </row>
    <row r="10" spans="1:13" s="302" customFormat="1" ht="18" customHeight="1" x14ac:dyDescent="0.15">
      <c r="A10" s="294">
        <f t="shared" si="0"/>
        <v>0</v>
      </c>
      <c r="B10" s="309"/>
      <c r="C10" s="310">
        <v>2</v>
      </c>
      <c r="D10" s="10"/>
      <c r="E10" s="4"/>
      <c r="F10" s="10"/>
      <c r="G10" s="4"/>
      <c r="H10" s="11"/>
      <c r="I10" s="4"/>
      <c r="J10" s="12"/>
      <c r="K10" s="10"/>
      <c r="M10" s="302">
        <f t="shared" ref="M10:M58" si="1">COUNTA($D10:$F10,$H10,$J10:$K10)+IF(TRIM($G10)="",0,1)+IF(TRIM($I10)="",0,1)</f>
        <v>0</v>
      </c>
    </row>
    <row r="11" spans="1:13" s="302" customFormat="1" ht="18" customHeight="1" x14ac:dyDescent="0.15">
      <c r="A11" s="294">
        <f t="shared" si="0"/>
        <v>0</v>
      </c>
      <c r="B11" s="309"/>
      <c r="C11" s="310">
        <v>3</v>
      </c>
      <c r="D11" s="10"/>
      <c r="E11" s="4"/>
      <c r="F11" s="10"/>
      <c r="G11" s="4"/>
      <c r="H11" s="11"/>
      <c r="I11" s="4"/>
      <c r="J11" s="12"/>
      <c r="K11" s="10"/>
      <c r="M11" s="302">
        <f t="shared" si="1"/>
        <v>0</v>
      </c>
    </row>
    <row r="12" spans="1:13" s="302" customFormat="1" ht="18" customHeight="1" x14ac:dyDescent="0.15">
      <c r="A12" s="294">
        <f t="shared" si="0"/>
        <v>0</v>
      </c>
      <c r="B12" s="309"/>
      <c r="C12" s="310">
        <v>4</v>
      </c>
      <c r="D12" s="10"/>
      <c r="E12" s="4"/>
      <c r="F12" s="10"/>
      <c r="G12" s="4"/>
      <c r="H12" s="11"/>
      <c r="I12" s="4"/>
      <c r="J12" s="12"/>
      <c r="K12" s="10"/>
      <c r="M12" s="302">
        <f t="shared" si="1"/>
        <v>0</v>
      </c>
    </row>
    <row r="13" spans="1:13" s="302" customFormat="1" ht="18" customHeight="1" x14ac:dyDescent="0.15">
      <c r="A13" s="294">
        <f t="shared" si="0"/>
        <v>0</v>
      </c>
      <c r="B13" s="309"/>
      <c r="C13" s="310">
        <v>5</v>
      </c>
      <c r="D13" s="10"/>
      <c r="E13" s="4"/>
      <c r="F13" s="10"/>
      <c r="G13" s="4"/>
      <c r="H13" s="11"/>
      <c r="I13" s="4"/>
      <c r="J13" s="12"/>
      <c r="K13" s="10"/>
      <c r="M13" s="302">
        <f t="shared" si="1"/>
        <v>0</v>
      </c>
    </row>
    <row r="14" spans="1:13" s="302" customFormat="1" ht="18" customHeight="1" x14ac:dyDescent="0.15">
      <c r="A14" s="294">
        <f t="shared" si="0"/>
        <v>0</v>
      </c>
      <c r="B14" s="309"/>
      <c r="C14" s="310">
        <v>6</v>
      </c>
      <c r="D14" s="10"/>
      <c r="E14" s="4"/>
      <c r="F14" s="10"/>
      <c r="G14" s="4"/>
      <c r="H14" s="11"/>
      <c r="I14" s="4"/>
      <c r="J14" s="12"/>
      <c r="K14" s="10"/>
      <c r="M14" s="302">
        <f t="shared" si="1"/>
        <v>0</v>
      </c>
    </row>
    <row r="15" spans="1:13" s="302" customFormat="1" ht="18" customHeight="1" x14ac:dyDescent="0.15">
      <c r="A15" s="294">
        <f t="shared" si="0"/>
        <v>0</v>
      </c>
      <c r="B15" s="309"/>
      <c r="C15" s="310">
        <v>7</v>
      </c>
      <c r="D15" s="10"/>
      <c r="E15" s="4"/>
      <c r="F15" s="10"/>
      <c r="G15" s="4"/>
      <c r="H15" s="11"/>
      <c r="I15" s="4"/>
      <c r="J15" s="12"/>
      <c r="K15" s="10"/>
      <c r="M15" s="302">
        <f t="shared" si="1"/>
        <v>0</v>
      </c>
    </row>
    <row r="16" spans="1:13" s="302" customFormat="1" ht="18" customHeight="1" x14ac:dyDescent="0.15">
      <c r="A16" s="294">
        <f t="shared" si="0"/>
        <v>0</v>
      </c>
      <c r="B16" s="309"/>
      <c r="C16" s="310">
        <v>8</v>
      </c>
      <c r="D16" s="10"/>
      <c r="E16" s="4"/>
      <c r="F16" s="10"/>
      <c r="G16" s="4"/>
      <c r="H16" s="11"/>
      <c r="I16" s="4"/>
      <c r="J16" s="12"/>
      <c r="K16" s="10"/>
      <c r="M16" s="302">
        <f t="shared" si="1"/>
        <v>0</v>
      </c>
    </row>
    <row r="17" spans="1:13" s="302" customFormat="1" ht="18" customHeight="1" x14ac:dyDescent="0.15">
      <c r="A17" s="294">
        <f t="shared" si="0"/>
        <v>0</v>
      </c>
      <c r="B17" s="309"/>
      <c r="C17" s="310">
        <v>9</v>
      </c>
      <c r="D17" s="10"/>
      <c r="E17" s="4"/>
      <c r="F17" s="10"/>
      <c r="G17" s="4"/>
      <c r="H17" s="11"/>
      <c r="I17" s="4"/>
      <c r="J17" s="12"/>
      <c r="K17" s="10"/>
      <c r="M17" s="302">
        <f t="shared" si="1"/>
        <v>0</v>
      </c>
    </row>
    <row r="18" spans="1:13" s="302" customFormat="1" ht="18" customHeight="1" x14ac:dyDescent="0.15">
      <c r="A18" s="294">
        <f t="shared" si="0"/>
        <v>0</v>
      </c>
      <c r="B18" s="309"/>
      <c r="C18" s="310">
        <v>10</v>
      </c>
      <c r="D18" s="10"/>
      <c r="E18" s="4"/>
      <c r="F18" s="10"/>
      <c r="G18" s="4"/>
      <c r="H18" s="11"/>
      <c r="I18" s="4"/>
      <c r="J18" s="12"/>
      <c r="K18" s="10"/>
      <c r="M18" s="302">
        <f t="shared" si="1"/>
        <v>0</v>
      </c>
    </row>
    <row r="19" spans="1:13" s="302" customFormat="1" ht="18" customHeight="1" x14ac:dyDescent="0.15">
      <c r="A19" s="294">
        <f t="shared" si="0"/>
        <v>0</v>
      </c>
      <c r="B19" s="309"/>
      <c r="C19" s="310">
        <v>11</v>
      </c>
      <c r="D19" s="10"/>
      <c r="E19" s="4"/>
      <c r="F19" s="10"/>
      <c r="G19" s="4"/>
      <c r="H19" s="11"/>
      <c r="I19" s="4"/>
      <c r="J19" s="12"/>
      <c r="K19" s="10"/>
      <c r="M19" s="302">
        <f t="shared" si="1"/>
        <v>0</v>
      </c>
    </row>
    <row r="20" spans="1:13" s="302" customFormat="1" ht="18" customHeight="1" x14ac:dyDescent="0.15">
      <c r="A20" s="294">
        <f t="shared" si="0"/>
        <v>0</v>
      </c>
      <c r="B20" s="309"/>
      <c r="C20" s="310">
        <v>12</v>
      </c>
      <c r="D20" s="10"/>
      <c r="E20" s="4"/>
      <c r="F20" s="10"/>
      <c r="G20" s="4"/>
      <c r="H20" s="11"/>
      <c r="I20" s="4"/>
      <c r="J20" s="12"/>
      <c r="K20" s="10"/>
      <c r="M20" s="302">
        <f t="shared" si="1"/>
        <v>0</v>
      </c>
    </row>
    <row r="21" spans="1:13" s="302" customFormat="1" ht="18" customHeight="1" x14ac:dyDescent="0.15">
      <c r="A21" s="294">
        <f t="shared" si="0"/>
        <v>0</v>
      </c>
      <c r="B21" s="309"/>
      <c r="C21" s="310">
        <v>13</v>
      </c>
      <c r="D21" s="10"/>
      <c r="E21" s="4"/>
      <c r="F21" s="10"/>
      <c r="G21" s="4"/>
      <c r="H21" s="11"/>
      <c r="I21" s="4"/>
      <c r="J21" s="12"/>
      <c r="K21" s="10"/>
      <c r="M21" s="302">
        <f t="shared" si="1"/>
        <v>0</v>
      </c>
    </row>
    <row r="22" spans="1:13" s="302" customFormat="1" ht="18" customHeight="1" x14ac:dyDescent="0.15">
      <c r="A22" s="294">
        <f t="shared" si="0"/>
        <v>0</v>
      </c>
      <c r="B22" s="309"/>
      <c r="C22" s="310">
        <v>14</v>
      </c>
      <c r="D22" s="10"/>
      <c r="E22" s="4"/>
      <c r="F22" s="10"/>
      <c r="G22" s="4"/>
      <c r="H22" s="11"/>
      <c r="I22" s="4"/>
      <c r="J22" s="12"/>
      <c r="K22" s="10"/>
      <c r="M22" s="302">
        <f t="shared" si="1"/>
        <v>0</v>
      </c>
    </row>
    <row r="23" spans="1:13" s="302" customFormat="1" ht="18" customHeight="1" x14ac:dyDescent="0.15">
      <c r="A23" s="294">
        <f t="shared" si="0"/>
        <v>0</v>
      </c>
      <c r="B23" s="309"/>
      <c r="C23" s="310">
        <v>15</v>
      </c>
      <c r="D23" s="10"/>
      <c r="E23" s="4"/>
      <c r="F23" s="10"/>
      <c r="G23" s="4"/>
      <c r="H23" s="11"/>
      <c r="I23" s="4"/>
      <c r="J23" s="12"/>
      <c r="K23" s="10"/>
      <c r="M23" s="302">
        <f t="shared" si="1"/>
        <v>0</v>
      </c>
    </row>
    <row r="24" spans="1:13" s="302" customFormat="1" ht="18" customHeight="1" x14ac:dyDescent="0.15">
      <c r="A24" s="294">
        <f t="shared" si="0"/>
        <v>0</v>
      </c>
      <c r="B24" s="309"/>
      <c r="C24" s="310">
        <v>16</v>
      </c>
      <c r="D24" s="10"/>
      <c r="E24" s="4"/>
      <c r="F24" s="10"/>
      <c r="G24" s="4"/>
      <c r="H24" s="11"/>
      <c r="I24" s="4"/>
      <c r="J24" s="12"/>
      <c r="K24" s="10"/>
      <c r="M24" s="302">
        <f t="shared" si="1"/>
        <v>0</v>
      </c>
    </row>
    <row r="25" spans="1:13" s="302" customFormat="1" ht="18" customHeight="1" x14ac:dyDescent="0.15">
      <c r="A25" s="294">
        <f t="shared" si="0"/>
        <v>0</v>
      </c>
      <c r="B25" s="309"/>
      <c r="C25" s="310">
        <v>17</v>
      </c>
      <c r="D25" s="10"/>
      <c r="E25" s="4"/>
      <c r="F25" s="10"/>
      <c r="G25" s="4"/>
      <c r="H25" s="11"/>
      <c r="I25" s="4"/>
      <c r="J25" s="12"/>
      <c r="K25" s="10"/>
      <c r="M25" s="302">
        <f t="shared" si="1"/>
        <v>0</v>
      </c>
    </row>
    <row r="26" spans="1:13" s="302" customFormat="1" ht="18" customHeight="1" x14ac:dyDescent="0.15">
      <c r="A26" s="294">
        <f t="shared" si="0"/>
        <v>0</v>
      </c>
      <c r="B26" s="309"/>
      <c r="C26" s="310">
        <v>18</v>
      </c>
      <c r="D26" s="10"/>
      <c r="E26" s="4"/>
      <c r="F26" s="10"/>
      <c r="G26" s="4"/>
      <c r="H26" s="11"/>
      <c r="I26" s="4"/>
      <c r="J26" s="12"/>
      <c r="K26" s="10"/>
      <c r="M26" s="302">
        <f t="shared" si="1"/>
        <v>0</v>
      </c>
    </row>
    <row r="27" spans="1:13" s="302" customFormat="1" ht="18" customHeight="1" x14ac:dyDescent="0.15">
      <c r="A27" s="294">
        <f t="shared" si="0"/>
        <v>0</v>
      </c>
      <c r="B27" s="309"/>
      <c r="C27" s="310">
        <v>19</v>
      </c>
      <c r="D27" s="10"/>
      <c r="E27" s="4"/>
      <c r="F27" s="10"/>
      <c r="G27" s="4"/>
      <c r="H27" s="11"/>
      <c r="I27" s="4"/>
      <c r="J27" s="12"/>
      <c r="K27" s="10"/>
      <c r="M27" s="302">
        <f t="shared" si="1"/>
        <v>0</v>
      </c>
    </row>
    <row r="28" spans="1:13" s="302" customFormat="1" ht="18" customHeight="1" x14ac:dyDescent="0.15">
      <c r="A28" s="294">
        <f t="shared" si="0"/>
        <v>0</v>
      </c>
      <c r="B28" s="309"/>
      <c r="C28" s="310">
        <v>20</v>
      </c>
      <c r="D28" s="10"/>
      <c r="E28" s="4"/>
      <c r="F28" s="10"/>
      <c r="G28" s="4"/>
      <c r="H28" s="11"/>
      <c r="I28" s="4"/>
      <c r="J28" s="12"/>
      <c r="K28" s="10"/>
      <c r="M28" s="302">
        <f t="shared" si="1"/>
        <v>0</v>
      </c>
    </row>
    <row r="29" spans="1:13" s="302" customFormat="1" ht="18" customHeight="1" x14ac:dyDescent="0.15">
      <c r="A29" s="294">
        <f t="shared" si="0"/>
        <v>0</v>
      </c>
      <c r="B29" s="309"/>
      <c r="C29" s="310">
        <v>21</v>
      </c>
      <c r="D29" s="10"/>
      <c r="E29" s="4"/>
      <c r="F29" s="10"/>
      <c r="G29" s="4"/>
      <c r="H29" s="11"/>
      <c r="I29" s="4"/>
      <c r="J29" s="12"/>
      <c r="K29" s="10"/>
      <c r="M29" s="302">
        <f t="shared" si="1"/>
        <v>0</v>
      </c>
    </row>
    <row r="30" spans="1:13" s="302" customFormat="1" ht="18" customHeight="1" x14ac:dyDescent="0.15">
      <c r="A30" s="294">
        <f t="shared" si="0"/>
        <v>0</v>
      </c>
      <c r="B30" s="309"/>
      <c r="C30" s="310">
        <v>22</v>
      </c>
      <c r="D30" s="10"/>
      <c r="E30" s="4"/>
      <c r="F30" s="10"/>
      <c r="G30" s="4"/>
      <c r="H30" s="11"/>
      <c r="I30" s="4"/>
      <c r="J30" s="12"/>
      <c r="K30" s="10"/>
      <c r="M30" s="302">
        <f t="shared" si="1"/>
        <v>0</v>
      </c>
    </row>
    <row r="31" spans="1:13" s="302" customFormat="1" ht="18" customHeight="1" x14ac:dyDescent="0.15">
      <c r="A31" s="294">
        <f t="shared" si="0"/>
        <v>0</v>
      </c>
      <c r="B31" s="309"/>
      <c r="C31" s="310">
        <v>23</v>
      </c>
      <c r="D31" s="10"/>
      <c r="E31" s="4"/>
      <c r="F31" s="10"/>
      <c r="G31" s="4"/>
      <c r="H31" s="11"/>
      <c r="I31" s="4"/>
      <c r="J31" s="12"/>
      <c r="K31" s="10"/>
      <c r="M31" s="302">
        <f t="shared" si="1"/>
        <v>0</v>
      </c>
    </row>
    <row r="32" spans="1:13" s="302" customFormat="1" ht="18" customHeight="1" x14ac:dyDescent="0.15">
      <c r="A32" s="294">
        <f t="shared" si="0"/>
        <v>0</v>
      </c>
      <c r="B32" s="309"/>
      <c r="C32" s="310">
        <v>24</v>
      </c>
      <c r="D32" s="10"/>
      <c r="E32" s="4"/>
      <c r="F32" s="10"/>
      <c r="G32" s="4"/>
      <c r="H32" s="11"/>
      <c r="I32" s="4"/>
      <c r="J32" s="12"/>
      <c r="K32" s="10"/>
      <c r="M32" s="302">
        <f t="shared" si="1"/>
        <v>0</v>
      </c>
    </row>
    <row r="33" spans="1:13" s="302" customFormat="1" ht="18" customHeight="1" x14ac:dyDescent="0.15">
      <c r="A33" s="294">
        <f t="shared" si="0"/>
        <v>0</v>
      </c>
      <c r="B33" s="309"/>
      <c r="C33" s="310">
        <v>25</v>
      </c>
      <c r="D33" s="10"/>
      <c r="E33" s="4"/>
      <c r="F33" s="10"/>
      <c r="G33" s="4"/>
      <c r="H33" s="11"/>
      <c r="I33" s="4"/>
      <c r="J33" s="12"/>
      <c r="K33" s="10"/>
      <c r="M33" s="302">
        <f t="shared" si="1"/>
        <v>0</v>
      </c>
    </row>
    <row r="34" spans="1:13" s="302" customFormat="1" ht="18" customHeight="1" x14ac:dyDescent="0.15">
      <c r="A34" s="294">
        <f t="shared" si="0"/>
        <v>0</v>
      </c>
      <c r="B34" s="309"/>
      <c r="C34" s="310">
        <v>26</v>
      </c>
      <c r="D34" s="10"/>
      <c r="E34" s="4"/>
      <c r="F34" s="10"/>
      <c r="G34" s="4"/>
      <c r="H34" s="11"/>
      <c r="I34" s="4"/>
      <c r="J34" s="12"/>
      <c r="K34" s="10"/>
      <c r="M34" s="302">
        <f t="shared" si="1"/>
        <v>0</v>
      </c>
    </row>
    <row r="35" spans="1:13" s="302" customFormat="1" ht="18" customHeight="1" x14ac:dyDescent="0.15">
      <c r="A35" s="294">
        <f t="shared" si="0"/>
        <v>0</v>
      </c>
      <c r="B35" s="309"/>
      <c r="C35" s="310">
        <v>27</v>
      </c>
      <c r="D35" s="10"/>
      <c r="E35" s="4"/>
      <c r="F35" s="10"/>
      <c r="G35" s="4"/>
      <c r="H35" s="11"/>
      <c r="I35" s="4"/>
      <c r="J35" s="12"/>
      <c r="K35" s="10"/>
      <c r="M35" s="302">
        <f t="shared" si="1"/>
        <v>0</v>
      </c>
    </row>
    <row r="36" spans="1:13" s="302" customFormat="1" ht="18" customHeight="1" x14ac:dyDescent="0.15">
      <c r="A36" s="294">
        <f t="shared" si="0"/>
        <v>0</v>
      </c>
      <c r="B36" s="309"/>
      <c r="C36" s="310">
        <v>28</v>
      </c>
      <c r="D36" s="10"/>
      <c r="E36" s="4"/>
      <c r="F36" s="10"/>
      <c r="G36" s="4"/>
      <c r="H36" s="11"/>
      <c r="I36" s="4"/>
      <c r="J36" s="12"/>
      <c r="K36" s="10"/>
      <c r="M36" s="302">
        <f t="shared" si="1"/>
        <v>0</v>
      </c>
    </row>
    <row r="37" spans="1:13" s="302" customFormat="1" ht="18" customHeight="1" x14ac:dyDescent="0.15">
      <c r="A37" s="294">
        <f t="shared" si="0"/>
        <v>0</v>
      </c>
      <c r="B37" s="309"/>
      <c r="C37" s="310">
        <v>29</v>
      </c>
      <c r="D37" s="10"/>
      <c r="E37" s="4"/>
      <c r="F37" s="10"/>
      <c r="G37" s="4"/>
      <c r="H37" s="11"/>
      <c r="I37" s="4"/>
      <c r="J37" s="12"/>
      <c r="K37" s="10"/>
      <c r="M37" s="302">
        <f t="shared" si="1"/>
        <v>0</v>
      </c>
    </row>
    <row r="38" spans="1:13" s="302" customFormat="1" ht="18" customHeight="1" x14ac:dyDescent="0.15">
      <c r="A38" s="294">
        <f t="shared" si="0"/>
        <v>0</v>
      </c>
      <c r="B38" s="309"/>
      <c r="C38" s="310">
        <v>30</v>
      </c>
      <c r="D38" s="10"/>
      <c r="E38" s="4"/>
      <c r="F38" s="10"/>
      <c r="G38" s="4"/>
      <c r="H38" s="11"/>
      <c r="I38" s="4"/>
      <c r="J38" s="12"/>
      <c r="K38" s="10"/>
      <c r="M38" s="302">
        <f t="shared" si="1"/>
        <v>0</v>
      </c>
    </row>
    <row r="39" spans="1:13" s="302" customFormat="1" ht="18" customHeight="1" x14ac:dyDescent="0.15">
      <c r="A39" s="294">
        <f t="shared" si="0"/>
        <v>0</v>
      </c>
      <c r="B39" s="309"/>
      <c r="C39" s="310">
        <v>31</v>
      </c>
      <c r="D39" s="10"/>
      <c r="E39" s="4"/>
      <c r="F39" s="10"/>
      <c r="G39" s="4"/>
      <c r="H39" s="11"/>
      <c r="I39" s="4"/>
      <c r="J39" s="12"/>
      <c r="K39" s="10"/>
      <c r="M39" s="302">
        <f t="shared" si="1"/>
        <v>0</v>
      </c>
    </row>
    <row r="40" spans="1:13" s="302" customFormat="1" ht="18" customHeight="1" x14ac:dyDescent="0.15">
      <c r="A40" s="294">
        <f t="shared" si="0"/>
        <v>0</v>
      </c>
      <c r="B40" s="309"/>
      <c r="C40" s="310">
        <v>32</v>
      </c>
      <c r="D40" s="10"/>
      <c r="E40" s="4"/>
      <c r="F40" s="10"/>
      <c r="G40" s="4"/>
      <c r="H40" s="11"/>
      <c r="I40" s="4"/>
      <c r="J40" s="12"/>
      <c r="K40" s="10"/>
      <c r="M40" s="302">
        <f t="shared" si="1"/>
        <v>0</v>
      </c>
    </row>
    <row r="41" spans="1:13" s="302" customFormat="1" ht="18" customHeight="1" x14ac:dyDescent="0.15">
      <c r="A41" s="294">
        <f t="shared" ref="A41:A58" si="2">IFERROR(IF(AND(OR($C41=1,AND($C41&gt;1,$M41&gt;0)), OR(TRIM($D41)="",TRIM($E41)="",TRIM($F41)="",TRIM($G41)="",TRIM($H41)="")),1001,0),3)</f>
        <v>0</v>
      </c>
      <c r="B41" s="309"/>
      <c r="C41" s="310">
        <v>33</v>
      </c>
      <c r="D41" s="10"/>
      <c r="E41" s="4"/>
      <c r="F41" s="10"/>
      <c r="G41" s="4"/>
      <c r="H41" s="11"/>
      <c r="I41" s="4"/>
      <c r="J41" s="12"/>
      <c r="K41" s="10"/>
      <c r="M41" s="302">
        <f t="shared" si="1"/>
        <v>0</v>
      </c>
    </row>
    <row r="42" spans="1:13" s="302" customFormat="1" ht="18" customHeight="1" x14ac:dyDescent="0.15">
      <c r="A42" s="294">
        <f t="shared" si="2"/>
        <v>0</v>
      </c>
      <c r="B42" s="309"/>
      <c r="C42" s="310">
        <v>34</v>
      </c>
      <c r="D42" s="10"/>
      <c r="E42" s="4"/>
      <c r="F42" s="10"/>
      <c r="G42" s="4"/>
      <c r="H42" s="11"/>
      <c r="I42" s="4"/>
      <c r="J42" s="12"/>
      <c r="K42" s="10"/>
      <c r="M42" s="302">
        <f t="shared" si="1"/>
        <v>0</v>
      </c>
    </row>
    <row r="43" spans="1:13" s="302" customFormat="1" ht="18" customHeight="1" x14ac:dyDescent="0.15">
      <c r="A43" s="294">
        <f t="shared" si="2"/>
        <v>0</v>
      </c>
      <c r="B43" s="309"/>
      <c r="C43" s="310">
        <v>35</v>
      </c>
      <c r="D43" s="10"/>
      <c r="E43" s="4"/>
      <c r="F43" s="10"/>
      <c r="G43" s="4"/>
      <c r="H43" s="11"/>
      <c r="I43" s="4"/>
      <c r="J43" s="12"/>
      <c r="K43" s="10"/>
      <c r="M43" s="302">
        <f t="shared" si="1"/>
        <v>0</v>
      </c>
    </row>
    <row r="44" spans="1:13" s="302" customFormat="1" ht="18" customHeight="1" x14ac:dyDescent="0.15">
      <c r="A44" s="294">
        <f t="shared" si="2"/>
        <v>0</v>
      </c>
      <c r="B44" s="309"/>
      <c r="C44" s="310">
        <v>36</v>
      </c>
      <c r="D44" s="10"/>
      <c r="E44" s="4"/>
      <c r="F44" s="10"/>
      <c r="G44" s="4"/>
      <c r="H44" s="11"/>
      <c r="I44" s="4"/>
      <c r="J44" s="12"/>
      <c r="K44" s="10"/>
      <c r="M44" s="302">
        <f t="shared" si="1"/>
        <v>0</v>
      </c>
    </row>
    <row r="45" spans="1:13" s="302" customFormat="1" ht="18" customHeight="1" x14ac:dyDescent="0.15">
      <c r="A45" s="294">
        <f t="shared" si="2"/>
        <v>0</v>
      </c>
      <c r="B45" s="309"/>
      <c r="C45" s="310">
        <v>37</v>
      </c>
      <c r="D45" s="10"/>
      <c r="E45" s="4"/>
      <c r="F45" s="10"/>
      <c r="G45" s="4"/>
      <c r="H45" s="11"/>
      <c r="I45" s="4"/>
      <c r="J45" s="12"/>
      <c r="K45" s="10"/>
      <c r="M45" s="302">
        <f t="shared" si="1"/>
        <v>0</v>
      </c>
    </row>
    <row r="46" spans="1:13" s="302" customFormat="1" ht="18" customHeight="1" x14ac:dyDescent="0.15">
      <c r="A46" s="294">
        <f t="shared" si="2"/>
        <v>0</v>
      </c>
      <c r="B46" s="309"/>
      <c r="C46" s="310">
        <v>38</v>
      </c>
      <c r="D46" s="10"/>
      <c r="E46" s="4"/>
      <c r="F46" s="10"/>
      <c r="G46" s="4"/>
      <c r="H46" s="11"/>
      <c r="I46" s="4"/>
      <c r="J46" s="12"/>
      <c r="K46" s="10"/>
      <c r="M46" s="302">
        <f t="shared" si="1"/>
        <v>0</v>
      </c>
    </row>
    <row r="47" spans="1:13" s="302" customFormat="1" ht="18" customHeight="1" x14ac:dyDescent="0.15">
      <c r="A47" s="294">
        <f t="shared" si="2"/>
        <v>0</v>
      </c>
      <c r="B47" s="309"/>
      <c r="C47" s="310">
        <v>39</v>
      </c>
      <c r="D47" s="10"/>
      <c r="E47" s="4"/>
      <c r="F47" s="10"/>
      <c r="G47" s="4"/>
      <c r="H47" s="11"/>
      <c r="I47" s="4"/>
      <c r="J47" s="12"/>
      <c r="K47" s="10"/>
      <c r="M47" s="302">
        <f t="shared" si="1"/>
        <v>0</v>
      </c>
    </row>
    <row r="48" spans="1:13" s="302" customFormat="1" ht="18" customHeight="1" x14ac:dyDescent="0.15">
      <c r="A48" s="294">
        <f t="shared" si="2"/>
        <v>0</v>
      </c>
      <c r="B48" s="309"/>
      <c r="C48" s="310">
        <v>40</v>
      </c>
      <c r="D48" s="10"/>
      <c r="E48" s="4"/>
      <c r="F48" s="10"/>
      <c r="G48" s="4"/>
      <c r="H48" s="11"/>
      <c r="I48" s="4"/>
      <c r="J48" s="12"/>
      <c r="K48" s="10"/>
      <c r="M48" s="302">
        <f t="shared" si="1"/>
        <v>0</v>
      </c>
    </row>
    <row r="49" spans="1:13" s="302" customFormat="1" ht="18" customHeight="1" x14ac:dyDescent="0.15">
      <c r="A49" s="294">
        <f t="shared" si="2"/>
        <v>0</v>
      </c>
      <c r="B49" s="309"/>
      <c r="C49" s="310">
        <v>41</v>
      </c>
      <c r="D49" s="10"/>
      <c r="E49" s="4"/>
      <c r="F49" s="10"/>
      <c r="G49" s="4"/>
      <c r="H49" s="11"/>
      <c r="I49" s="4"/>
      <c r="J49" s="12"/>
      <c r="K49" s="10"/>
      <c r="M49" s="302">
        <f t="shared" si="1"/>
        <v>0</v>
      </c>
    </row>
    <row r="50" spans="1:13" s="302" customFormat="1" ht="18" customHeight="1" x14ac:dyDescent="0.15">
      <c r="A50" s="294">
        <f t="shared" si="2"/>
        <v>0</v>
      </c>
      <c r="B50" s="309"/>
      <c r="C50" s="310">
        <v>42</v>
      </c>
      <c r="D50" s="10"/>
      <c r="E50" s="4"/>
      <c r="F50" s="10"/>
      <c r="G50" s="4"/>
      <c r="H50" s="11"/>
      <c r="I50" s="4"/>
      <c r="J50" s="12"/>
      <c r="K50" s="10"/>
      <c r="M50" s="302">
        <f t="shared" si="1"/>
        <v>0</v>
      </c>
    </row>
    <row r="51" spans="1:13" s="302" customFormat="1" ht="18" customHeight="1" x14ac:dyDescent="0.15">
      <c r="A51" s="294">
        <f t="shared" si="2"/>
        <v>0</v>
      </c>
      <c r="B51" s="309"/>
      <c r="C51" s="310">
        <v>43</v>
      </c>
      <c r="D51" s="10"/>
      <c r="E51" s="4"/>
      <c r="F51" s="10"/>
      <c r="G51" s="4"/>
      <c r="H51" s="11"/>
      <c r="I51" s="4"/>
      <c r="J51" s="12"/>
      <c r="K51" s="10"/>
      <c r="M51" s="302">
        <f t="shared" si="1"/>
        <v>0</v>
      </c>
    </row>
    <row r="52" spans="1:13" s="302" customFormat="1" ht="18" customHeight="1" x14ac:dyDescent="0.15">
      <c r="A52" s="294">
        <f t="shared" si="2"/>
        <v>0</v>
      </c>
      <c r="B52" s="309"/>
      <c r="C52" s="310">
        <v>44</v>
      </c>
      <c r="D52" s="10"/>
      <c r="E52" s="4"/>
      <c r="F52" s="10"/>
      <c r="G52" s="4"/>
      <c r="H52" s="11"/>
      <c r="I52" s="4"/>
      <c r="J52" s="12"/>
      <c r="K52" s="10"/>
      <c r="M52" s="302">
        <f t="shared" si="1"/>
        <v>0</v>
      </c>
    </row>
    <row r="53" spans="1:13" s="302" customFormat="1" ht="18" customHeight="1" x14ac:dyDescent="0.15">
      <c r="A53" s="294">
        <f t="shared" si="2"/>
        <v>0</v>
      </c>
      <c r="B53" s="309"/>
      <c r="C53" s="310">
        <v>45</v>
      </c>
      <c r="D53" s="10"/>
      <c r="E53" s="4"/>
      <c r="F53" s="10"/>
      <c r="G53" s="4"/>
      <c r="H53" s="11"/>
      <c r="I53" s="4"/>
      <c r="J53" s="12"/>
      <c r="K53" s="10"/>
      <c r="M53" s="302">
        <f t="shared" si="1"/>
        <v>0</v>
      </c>
    </row>
    <row r="54" spans="1:13" s="302" customFormat="1" ht="18" customHeight="1" x14ac:dyDescent="0.15">
      <c r="A54" s="294">
        <f t="shared" si="2"/>
        <v>0</v>
      </c>
      <c r="B54" s="309"/>
      <c r="C54" s="310">
        <v>46</v>
      </c>
      <c r="D54" s="10"/>
      <c r="E54" s="4"/>
      <c r="F54" s="10"/>
      <c r="G54" s="4"/>
      <c r="H54" s="11"/>
      <c r="I54" s="4"/>
      <c r="J54" s="12"/>
      <c r="K54" s="10"/>
      <c r="M54" s="302">
        <f t="shared" si="1"/>
        <v>0</v>
      </c>
    </row>
    <row r="55" spans="1:13" s="302" customFormat="1" ht="18" customHeight="1" x14ac:dyDescent="0.15">
      <c r="A55" s="294">
        <f t="shared" si="2"/>
        <v>0</v>
      </c>
      <c r="B55" s="309"/>
      <c r="C55" s="310">
        <v>47</v>
      </c>
      <c r="D55" s="10"/>
      <c r="E55" s="4"/>
      <c r="F55" s="10"/>
      <c r="G55" s="4"/>
      <c r="H55" s="11"/>
      <c r="I55" s="4"/>
      <c r="J55" s="12"/>
      <c r="K55" s="10"/>
      <c r="M55" s="302">
        <f t="shared" si="1"/>
        <v>0</v>
      </c>
    </row>
    <row r="56" spans="1:13" s="302" customFormat="1" ht="18" customHeight="1" x14ac:dyDescent="0.15">
      <c r="A56" s="294">
        <f t="shared" si="2"/>
        <v>0</v>
      </c>
      <c r="B56" s="309"/>
      <c r="C56" s="310">
        <v>48</v>
      </c>
      <c r="D56" s="10"/>
      <c r="E56" s="4"/>
      <c r="F56" s="10"/>
      <c r="G56" s="4"/>
      <c r="H56" s="11"/>
      <c r="I56" s="4"/>
      <c r="J56" s="12"/>
      <c r="K56" s="10"/>
      <c r="M56" s="302">
        <f t="shared" si="1"/>
        <v>0</v>
      </c>
    </row>
    <row r="57" spans="1:13" s="302" customFormat="1" ht="18" customHeight="1" x14ac:dyDescent="0.15">
      <c r="A57" s="294">
        <f t="shared" si="2"/>
        <v>0</v>
      </c>
      <c r="B57" s="309"/>
      <c r="C57" s="310">
        <v>49</v>
      </c>
      <c r="D57" s="10"/>
      <c r="E57" s="4"/>
      <c r="F57" s="10"/>
      <c r="G57" s="4"/>
      <c r="H57" s="11"/>
      <c r="I57" s="4"/>
      <c r="J57" s="12"/>
      <c r="K57" s="10"/>
      <c r="M57" s="302">
        <f t="shared" si="1"/>
        <v>0</v>
      </c>
    </row>
    <row r="58" spans="1:13" s="302" customFormat="1" ht="18" customHeight="1" x14ac:dyDescent="0.15">
      <c r="A58" s="294">
        <f t="shared" si="2"/>
        <v>0</v>
      </c>
      <c r="B58" s="309"/>
      <c r="C58" s="311">
        <v>50</v>
      </c>
      <c r="D58" s="13"/>
      <c r="E58" s="3"/>
      <c r="F58" s="13"/>
      <c r="G58" s="3"/>
      <c r="H58" s="14"/>
      <c r="I58" s="3"/>
      <c r="J58" s="15"/>
      <c r="K58" s="13"/>
      <c r="M58" s="302">
        <f t="shared" si="1"/>
        <v>0</v>
      </c>
    </row>
  </sheetData>
  <sheetProtection algorithmName="SHA-512" hashValue="ShPpNLsyuNKHpuCqHWYB7IkKZ9Aof3WK16mMPYxdv4pwfCHrZnBxahlGDuFFqa5xj8TUIdcUG8S6Yf8YvuuVOA==" saltValue="4B4uQYJg+DuaYqOWBPVHYg==" spinCount="100000" sheet="1" objects="1" scenarios="1"/>
  <mergeCells count="2">
    <mergeCell ref="C3:K3"/>
    <mergeCell ref="C4:K4"/>
  </mergeCells>
  <phoneticPr fontId="5"/>
  <conditionalFormatting sqref="D9:D58">
    <cfRule type="expression" dxfId="4" priority="5" stopIfTrue="1">
      <formula>AND($A9&lt;&gt;0, TRIM($D9)="")</formula>
    </cfRule>
  </conditionalFormatting>
  <conditionalFormatting sqref="E9:E58">
    <cfRule type="expression" dxfId="3" priority="4" stopIfTrue="1">
      <formula>AND($A9&lt;&gt;0, TRIM($E9)="")</formula>
    </cfRule>
  </conditionalFormatting>
  <conditionalFormatting sqref="F9:F58">
    <cfRule type="expression" dxfId="2" priority="3" stopIfTrue="1">
      <formula>AND($A9&lt;&gt;0, TRIM($F9)="")</formula>
    </cfRule>
  </conditionalFormatting>
  <conditionalFormatting sqref="G9:G58">
    <cfRule type="expression" dxfId="1" priority="2" stopIfTrue="1">
      <formula>AND($A9&lt;&gt;0, TRIM($G9)="")</formula>
    </cfRule>
  </conditionalFormatting>
  <conditionalFormatting sqref="H9:H58">
    <cfRule type="expression" dxfId="0" priority="1" stopIfTrue="1">
      <formula>AND($A9&lt;&gt;0, TRIM($H9)="")</formula>
    </cfRule>
  </conditionalFormatting>
  <dataValidations count="8">
    <dataValidation errorStyle="warning" imeMode="hiragana" allowBlank="1" showInputMessage="1" showErrorMessage="1" sqref="D9:D58" xr:uid="{6F8DD780-5EF1-4F79-A073-21F863D3DF9B}"/>
    <dataValidation errorStyle="warning" imeMode="hiragana" allowBlank="1" showInputMessage="1" showErrorMessage="1" sqref="E9:E58" xr:uid="{2FF6432C-A020-456E-869C-D18E1E42C98A}"/>
    <dataValidation errorStyle="warning" imeMode="fullKatakana" allowBlank="1" showInputMessage="1" showErrorMessage="1" sqref="F9:F58" xr:uid="{FFE01AE0-F115-40C4-96E0-DD79A6647698}"/>
    <dataValidation type="list" imeMode="halfAlpha" allowBlank="1" showInputMessage="1" showErrorMessage="1" error="リストから選択してください" sqref="G9:G58" xr:uid="{B496F5D8-B050-4044-BBE4-E412B57C08F7}">
      <formula1>"男,女,　"</formula1>
    </dataValidation>
    <dataValidation type="date" imeMode="halfAlpha" allowBlank="1" showInputMessage="1" showErrorMessage="1" error="有効な日付を入力してください" sqref="H9:H58" xr:uid="{C6868824-B04F-4F51-B12D-A84D4226287C}">
      <formula1>92</formula1>
      <formula2>73415</formula2>
    </dataValidation>
    <dataValidation type="list" imeMode="halfAlpha" allowBlank="1" showInputMessage="1" showErrorMessage="1" error="リストから選択してください" sqref="I9:I58" xr:uid="{2F161546-D4F7-496E-B904-EE6463ED81CB}">
      <formula1>"常勤,非常勤,　"</formula1>
    </dataValidation>
    <dataValidation errorStyle="warning" imeMode="hiragana" allowBlank="1" showInputMessage="1" showErrorMessage="1" sqref="J9:J58" xr:uid="{92DBB24E-36C3-492C-9C51-B22D6F8D3171}"/>
    <dataValidation errorStyle="warning" imeMode="hiragana" allowBlank="1" showInputMessage="1" showErrorMessage="1" sqref="K9:K58" xr:uid="{C56A847A-4E43-4EB4-8E2B-BCC9D8474B69}"/>
  </dataValidations>
  <pageMargins left="0.43307086614173229" right="0.35433070866141736" top="0.51181102362204722" bottom="0.31496062992125984" header="0.31496062992125984" footer="0.31496062992125984"/>
  <pageSetup paperSize="9" scale="95" fitToHeight="0" orientation="landscape" r:id="rId1"/>
  <headerFooter>
    <oddHeader>&amp;R&amp;8&amp;P/&amp;N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343"/>
  <sheetViews>
    <sheetView zoomScaleNormal="100" workbookViewId="0"/>
  </sheetViews>
  <sheetFormatPr defaultRowHeight="13.5" x14ac:dyDescent="0.15"/>
  <cols>
    <col min="1" max="1" width="17.25" style="103" customWidth="1"/>
    <col min="2" max="16384" width="9" style="103"/>
  </cols>
  <sheetData>
    <row r="1" spans="1:6" x14ac:dyDescent="0.15">
      <c r="A1" s="10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6" x14ac:dyDescent="0.15">
      <c r="A2" s="103" t="str">
        <f>"@神奈川県@和歌山県@鹿児島県@"</f>
        <v>@神奈川県@和歌山県@鹿児島県@</v>
      </c>
    </row>
    <row r="3" spans="1:6" x14ac:dyDescent="0.15">
      <c r="A3" s="103" t="s">
        <v>807</v>
      </c>
    </row>
    <row r="4" spans="1:6" x14ac:dyDescent="0.15">
      <c r="A4" s="103" t="s">
        <v>808</v>
      </c>
    </row>
    <row r="10" spans="1:6" x14ac:dyDescent="0.15">
      <c r="A10" s="312" t="s">
        <v>806</v>
      </c>
      <c r="B10" s="312" t="s">
        <v>805</v>
      </c>
      <c r="C10" s="312" t="s">
        <v>804</v>
      </c>
      <c r="D10" s="312" t="s">
        <v>802</v>
      </c>
      <c r="E10" s="312" t="s">
        <v>41</v>
      </c>
      <c r="F10" s="312" t="s">
        <v>803</v>
      </c>
    </row>
    <row r="11" spans="1:6" x14ac:dyDescent="0.15">
      <c r="A11" s="313" t="str">
        <f>IF(MAX($B$11:$B$342)&gt;=C11,VLOOKUP(C11,$B$11:$F$342,5),"　")</f>
        <v>　</v>
      </c>
      <c r="B11" s="313" t="str">
        <f>IF(入力シート!H212="○",COUNTIF(入力シート!$H$212:H212,"○"),"")</f>
        <v/>
      </c>
      <c r="C11" s="313">
        <v>1</v>
      </c>
      <c r="D11" s="314" t="s">
        <v>727</v>
      </c>
      <c r="E11" s="314" t="s">
        <v>763</v>
      </c>
      <c r="F11" s="314" t="str">
        <f>D11 &amp; " - " &amp; E11</f>
        <v>物品:1　車両・船舶・航空機 - 中型・大型自動車（バス・トラック）</v>
      </c>
    </row>
    <row r="12" spans="1:6" x14ac:dyDescent="0.15">
      <c r="A12" s="313" t="str">
        <f t="shared" ref="A12:A75" si="0">IF(MAX($B$11:$B$342)&gt;=C12,VLOOKUP(C12,$B$11:$F$342,5),"　")</f>
        <v>　</v>
      </c>
      <c r="B12" s="313" t="str">
        <f>IF(入力シート!H213="○",COUNTIF(入力シート!$H$212:H213,"○"),"")</f>
        <v/>
      </c>
      <c r="C12" s="313">
        <v>2</v>
      </c>
      <c r="D12" s="314" t="s">
        <v>727</v>
      </c>
      <c r="E12" s="314" t="s">
        <v>764</v>
      </c>
      <c r="F12" s="314" t="str">
        <f t="shared" ref="F12:F65" si="1">D12 &amp; " - " &amp; E12</f>
        <v>物品:1　車両・船舶・航空機 - 自動車（普通自動車、軽自動車、小型自動車等）</v>
      </c>
    </row>
    <row r="13" spans="1:6" x14ac:dyDescent="0.15">
      <c r="A13" s="313" t="str">
        <f t="shared" si="0"/>
        <v>　</v>
      </c>
      <c r="B13" s="313" t="str">
        <f>IF(入力シート!H214="○",COUNTIF(入力シート!$H$212:H214,"○"),"")</f>
        <v/>
      </c>
      <c r="C13" s="313">
        <v>3</v>
      </c>
      <c r="D13" s="314" t="s">
        <v>727</v>
      </c>
      <c r="E13" s="314" t="s">
        <v>765</v>
      </c>
      <c r="F13" s="314" t="str">
        <f t="shared" si="1"/>
        <v>物品:1　車両・船舶・航空機 - 特殊自動車</v>
      </c>
    </row>
    <row r="14" spans="1:6" x14ac:dyDescent="0.15">
      <c r="A14" s="313" t="str">
        <f t="shared" si="0"/>
        <v>　</v>
      </c>
      <c r="B14" s="313" t="str">
        <f>IF(入力シート!H215="○",COUNTIF(入力シート!$H$212:H215,"○"),"")</f>
        <v/>
      </c>
      <c r="C14" s="313">
        <v>4</v>
      </c>
      <c r="D14" s="314" t="s">
        <v>727</v>
      </c>
      <c r="E14" s="314" t="s">
        <v>766</v>
      </c>
      <c r="F14" s="314" t="str">
        <f t="shared" si="1"/>
        <v>物品:1　車両・船舶・航空機 - 救急自動車</v>
      </c>
    </row>
    <row r="15" spans="1:6" x14ac:dyDescent="0.15">
      <c r="A15" s="313" t="str">
        <f t="shared" si="0"/>
        <v>　</v>
      </c>
      <c r="B15" s="313" t="str">
        <f>IF(入力シート!H216="○",COUNTIF(入力シート!$H$212:H216,"○"),"")</f>
        <v/>
      </c>
      <c r="C15" s="313">
        <v>5</v>
      </c>
      <c r="D15" s="314" t="s">
        <v>727</v>
      </c>
      <c r="E15" s="314" t="s">
        <v>767</v>
      </c>
      <c r="F15" s="314" t="str">
        <f t="shared" si="1"/>
        <v>物品:1　車両・船舶・航空機 - 消防自動車</v>
      </c>
    </row>
    <row r="16" spans="1:6" x14ac:dyDescent="0.15">
      <c r="A16" s="313" t="str">
        <f t="shared" si="0"/>
        <v>　</v>
      </c>
      <c r="B16" s="313" t="str">
        <f>IF(入力シート!H217="○",COUNTIF(入力シート!$H$212:H217,"○"),"")</f>
        <v/>
      </c>
      <c r="C16" s="313">
        <v>6</v>
      </c>
      <c r="D16" s="314" t="s">
        <v>727</v>
      </c>
      <c r="E16" s="314" t="s">
        <v>816</v>
      </c>
      <c r="F16" s="314" t="str">
        <f t="shared" si="1"/>
        <v>物品:1　車両・船舶・航空機 - 自動二輪車、原動機付自転車</v>
      </c>
    </row>
    <row r="17" spans="1:6" x14ac:dyDescent="0.15">
      <c r="A17" s="313" t="str">
        <f t="shared" si="0"/>
        <v>　</v>
      </c>
      <c r="B17" s="313" t="str">
        <f>IF(入力シート!H218="○",COUNTIF(入力シート!$H$212:H218,"○"),"")</f>
        <v/>
      </c>
      <c r="C17" s="313">
        <v>7</v>
      </c>
      <c r="D17" s="314" t="s">
        <v>727</v>
      </c>
      <c r="E17" s="314" t="s">
        <v>768</v>
      </c>
      <c r="F17" s="314" t="str">
        <f t="shared" si="1"/>
        <v>物品:1　車両・船舶・航空機 - 自動車関連用品</v>
      </c>
    </row>
    <row r="18" spans="1:6" x14ac:dyDescent="0.15">
      <c r="A18" s="313" t="str">
        <f t="shared" si="0"/>
        <v>　</v>
      </c>
      <c r="B18" s="313" t="str">
        <f>IF(入力シート!H219="○",COUNTIF(入力シート!$H$212:H219,"○"),"")</f>
        <v/>
      </c>
      <c r="C18" s="313">
        <v>8</v>
      </c>
      <c r="D18" s="314" t="s">
        <v>727</v>
      </c>
      <c r="E18" s="314" t="s">
        <v>769</v>
      </c>
      <c r="F18" s="314" t="str">
        <f t="shared" si="1"/>
        <v>物品:1　車両・船舶・航空機 - 自転車</v>
      </c>
    </row>
    <row r="19" spans="1:6" x14ac:dyDescent="0.15">
      <c r="A19" s="313" t="str">
        <f t="shared" si="0"/>
        <v>　</v>
      </c>
      <c r="B19" s="313" t="str">
        <f>IF(入力シート!H220="○",COUNTIF(入力シート!$H$212:H220,"○"),"")</f>
        <v/>
      </c>
      <c r="C19" s="313">
        <v>9</v>
      </c>
      <c r="D19" s="314" t="s">
        <v>727</v>
      </c>
      <c r="E19" s="314" t="s">
        <v>368</v>
      </c>
      <c r="F19" s="314" t="str">
        <f t="shared" si="1"/>
        <v>物品:1　車両・船舶・航空機 - ボート・ヨット</v>
      </c>
    </row>
    <row r="20" spans="1:6" x14ac:dyDescent="0.15">
      <c r="A20" s="313" t="str">
        <f t="shared" si="0"/>
        <v>　</v>
      </c>
      <c r="B20" s="313" t="str">
        <f>IF(入力シート!H221="○",COUNTIF(入力シート!$H$212:H221,"○"),"")</f>
        <v/>
      </c>
      <c r="C20" s="313">
        <v>10</v>
      </c>
      <c r="D20" s="314" t="s">
        <v>727</v>
      </c>
      <c r="E20" s="314" t="s">
        <v>817</v>
      </c>
      <c r="F20" s="314" t="str">
        <f t="shared" si="1"/>
        <v>物品:1　車両・船舶・航空機 - 無人航空機（ドローンを含む）</v>
      </c>
    </row>
    <row r="21" spans="1:6" x14ac:dyDescent="0.15">
      <c r="A21" s="313" t="str">
        <f t="shared" si="0"/>
        <v>　</v>
      </c>
      <c r="B21" s="313" t="str">
        <f>IF(入力シート!H222="○",COUNTIF(入力シート!$H$212:H222,"○"),"")</f>
        <v/>
      </c>
      <c r="C21" s="313">
        <v>11</v>
      </c>
      <c r="D21" s="314" t="s">
        <v>728</v>
      </c>
      <c r="E21" s="314" t="s">
        <v>819</v>
      </c>
      <c r="F21" s="314" t="str">
        <f t="shared" si="1"/>
        <v>物品:2　工作機械器具 - 木工機械</v>
      </c>
    </row>
    <row r="22" spans="1:6" x14ac:dyDescent="0.15">
      <c r="A22" s="313" t="str">
        <f t="shared" si="0"/>
        <v>　</v>
      </c>
      <c r="B22" s="313" t="str">
        <f>IF(入力シート!H223="○",COUNTIF(入力シート!$H$212:H223,"○"),"")</f>
        <v/>
      </c>
      <c r="C22" s="313">
        <v>12</v>
      </c>
      <c r="D22" s="314" t="s">
        <v>728</v>
      </c>
      <c r="E22" s="314" t="s">
        <v>770</v>
      </c>
      <c r="F22" s="314" t="str">
        <f t="shared" si="1"/>
        <v>物品:2　工作機械器具 - 計量・計測機器</v>
      </c>
    </row>
    <row r="23" spans="1:6" x14ac:dyDescent="0.15">
      <c r="A23" s="313" t="str">
        <f t="shared" si="0"/>
        <v>　</v>
      </c>
      <c r="B23" s="313" t="str">
        <f>IF(入力シート!H224="○",COUNTIF(入力シート!$H$212:H224,"○"),"")</f>
        <v/>
      </c>
      <c r="C23" s="313">
        <v>13</v>
      </c>
      <c r="D23" s="314" t="s">
        <v>728</v>
      </c>
      <c r="E23" s="314" t="s">
        <v>370</v>
      </c>
      <c r="F23" s="314" t="str">
        <f t="shared" si="1"/>
        <v>物品:2　工作機械器具 - 工具類</v>
      </c>
    </row>
    <row r="24" spans="1:6" x14ac:dyDescent="0.15">
      <c r="A24" s="313" t="str">
        <f t="shared" si="0"/>
        <v>　</v>
      </c>
      <c r="B24" s="313" t="str">
        <f>IF(入力シート!H225="○",COUNTIF(入力シート!$H$212:H225,"○"),"")</f>
        <v/>
      </c>
      <c r="C24" s="313">
        <v>14</v>
      </c>
      <c r="D24" s="314" t="s">
        <v>729</v>
      </c>
      <c r="E24" s="314" t="s">
        <v>771</v>
      </c>
      <c r="F24" s="314" t="str">
        <f t="shared" si="1"/>
        <v>物品:3　農林業・土木建設機械器具 - 農業用機械器具</v>
      </c>
    </row>
    <row r="25" spans="1:6" x14ac:dyDescent="0.15">
      <c r="A25" s="313" t="str">
        <f t="shared" si="0"/>
        <v>　</v>
      </c>
      <c r="B25" s="313" t="str">
        <f>IF(入力シート!H226="○",COUNTIF(入力シート!$H$212:H226,"○"),"")</f>
        <v/>
      </c>
      <c r="C25" s="313">
        <v>15</v>
      </c>
      <c r="D25" s="314" t="s">
        <v>729</v>
      </c>
      <c r="E25" s="314" t="s">
        <v>772</v>
      </c>
      <c r="F25" s="314" t="str">
        <f t="shared" si="1"/>
        <v>物品:3　農林業・土木建設機械器具 - 林業用機械器具</v>
      </c>
    </row>
    <row r="26" spans="1:6" x14ac:dyDescent="0.15">
      <c r="A26" s="313" t="str">
        <f t="shared" si="0"/>
        <v>　</v>
      </c>
      <c r="B26" s="313" t="str">
        <f>IF(入力シート!H227="○",COUNTIF(入力シート!$H$212:H227,"○"),"")</f>
        <v/>
      </c>
      <c r="C26" s="313">
        <v>16</v>
      </c>
      <c r="D26" s="314" t="s">
        <v>729</v>
      </c>
      <c r="E26" s="314" t="s">
        <v>773</v>
      </c>
      <c r="F26" s="314" t="str">
        <f t="shared" si="1"/>
        <v>物品:3　農林業・土木建設機械器具 - 土木建設用機器</v>
      </c>
    </row>
    <row r="27" spans="1:6" x14ac:dyDescent="0.15">
      <c r="A27" s="313" t="str">
        <f t="shared" si="0"/>
        <v>　</v>
      </c>
      <c r="B27" s="313" t="str">
        <f>IF(入力シート!H228="○",COUNTIF(入力シート!$H$212:H228,"○"),"")</f>
        <v/>
      </c>
      <c r="C27" s="313">
        <v>17</v>
      </c>
      <c r="D27" s="314" t="s">
        <v>730</v>
      </c>
      <c r="E27" s="314" t="s">
        <v>774</v>
      </c>
      <c r="F27" s="314" t="str">
        <f t="shared" si="1"/>
        <v>物品:4　環境調整機械器具 - ボイラー（木質ペレットボイラー含む）</v>
      </c>
    </row>
    <row r="28" spans="1:6" x14ac:dyDescent="0.15">
      <c r="A28" s="313" t="str">
        <f t="shared" si="0"/>
        <v>　</v>
      </c>
      <c r="B28" s="313" t="str">
        <f>IF(入力シート!H229="○",COUNTIF(入力シート!$H$212:H229,"○"),"")</f>
        <v/>
      </c>
      <c r="C28" s="313">
        <v>18</v>
      </c>
      <c r="D28" s="314" t="s">
        <v>730</v>
      </c>
      <c r="E28" s="314" t="s">
        <v>775</v>
      </c>
      <c r="F28" s="314" t="str">
        <f t="shared" si="1"/>
        <v>物品:4　環境調整機械器具 - ポンプ・水中ポンプ</v>
      </c>
    </row>
    <row r="29" spans="1:6" x14ac:dyDescent="0.15">
      <c r="A29" s="313" t="str">
        <f t="shared" si="0"/>
        <v>　</v>
      </c>
      <c r="B29" s="313" t="str">
        <f>IF(入力シート!H230="○",COUNTIF(入力シート!$H$212:H230,"○"),"")</f>
        <v/>
      </c>
      <c r="C29" s="313">
        <v>19</v>
      </c>
      <c r="D29" s="314" t="s">
        <v>730</v>
      </c>
      <c r="E29" s="314" t="s">
        <v>375</v>
      </c>
      <c r="F29" s="314" t="str">
        <f t="shared" si="1"/>
        <v>物品:4　環境調整機械器具 - 浄化槽</v>
      </c>
    </row>
    <row r="30" spans="1:6" x14ac:dyDescent="0.15">
      <c r="A30" s="313" t="str">
        <f t="shared" si="0"/>
        <v>　</v>
      </c>
      <c r="B30" s="313" t="str">
        <f>IF(入力シート!H231="○",COUNTIF(入力シート!$H$212:H231,"○"),"")</f>
        <v/>
      </c>
      <c r="C30" s="313">
        <v>20</v>
      </c>
      <c r="D30" s="314" t="s">
        <v>730</v>
      </c>
      <c r="E30" s="314" t="s">
        <v>376</v>
      </c>
      <c r="F30" s="314" t="str">
        <f t="shared" si="1"/>
        <v>物品:4　環境調整機械器具 - 水処理装置</v>
      </c>
    </row>
    <row r="31" spans="1:6" x14ac:dyDescent="0.15">
      <c r="A31" s="313" t="str">
        <f t="shared" si="0"/>
        <v>　</v>
      </c>
      <c r="B31" s="313" t="str">
        <f>IF(入力シート!H232="○",COUNTIF(入力シート!$H$212:H232,"○"),"")</f>
        <v/>
      </c>
      <c r="C31" s="313">
        <v>21</v>
      </c>
      <c r="D31" s="314" t="s">
        <v>730</v>
      </c>
      <c r="E31" s="314" t="s">
        <v>776</v>
      </c>
      <c r="F31" s="314" t="str">
        <f t="shared" si="1"/>
        <v>物品:4　環境調整機械器具 - 水道機材</v>
      </c>
    </row>
    <row r="32" spans="1:6" x14ac:dyDescent="0.15">
      <c r="A32" s="313" t="str">
        <f t="shared" si="0"/>
        <v>　</v>
      </c>
      <c r="B32" s="313" t="str">
        <f>IF(入力シート!H233="○",COUNTIF(入力シート!$H$212:H233,"○"),"")</f>
        <v/>
      </c>
      <c r="C32" s="313">
        <v>22</v>
      </c>
      <c r="D32" s="314" t="s">
        <v>730</v>
      </c>
      <c r="E32" s="314" t="s">
        <v>378</v>
      </c>
      <c r="F32" s="314" t="str">
        <f t="shared" si="1"/>
        <v>物品:4　環境調整機械器具 - プール浄化装置</v>
      </c>
    </row>
    <row r="33" spans="1:6" x14ac:dyDescent="0.15">
      <c r="A33" s="313" t="str">
        <f t="shared" si="0"/>
        <v>　</v>
      </c>
      <c r="B33" s="313" t="str">
        <f>IF(入力シート!H234="○",COUNTIF(入力シート!$H$212:H234,"○"),"")</f>
        <v/>
      </c>
      <c r="C33" s="313">
        <v>23</v>
      </c>
      <c r="D33" s="314" t="s">
        <v>730</v>
      </c>
      <c r="E33" s="314" t="s">
        <v>777</v>
      </c>
      <c r="F33" s="314" t="str">
        <f t="shared" si="1"/>
        <v>物品:4　環境調整機械器具 - 空調用機器</v>
      </c>
    </row>
    <row r="34" spans="1:6" x14ac:dyDescent="0.15">
      <c r="A34" s="313" t="str">
        <f t="shared" si="0"/>
        <v>　</v>
      </c>
      <c r="B34" s="313" t="str">
        <f>IF(入力シート!H235="○",COUNTIF(入力シート!$H$212:H235,"○"),"")</f>
        <v/>
      </c>
      <c r="C34" s="313">
        <v>24</v>
      </c>
      <c r="D34" s="314" t="s">
        <v>730</v>
      </c>
      <c r="E34" s="314" t="s">
        <v>778</v>
      </c>
      <c r="F34" s="314" t="str">
        <f t="shared" si="1"/>
        <v>物品:4　環境調整機械器具 - 環境衛生機器</v>
      </c>
    </row>
    <row r="35" spans="1:6" x14ac:dyDescent="0.15">
      <c r="A35" s="313" t="str">
        <f t="shared" si="0"/>
        <v>　</v>
      </c>
      <c r="B35" s="313" t="str">
        <f>IF(入力シート!H236="○",COUNTIF(入力シート!$H$212:H236,"○"),"")</f>
        <v/>
      </c>
      <c r="C35" s="313">
        <v>25</v>
      </c>
      <c r="D35" s="314" t="s">
        <v>730</v>
      </c>
      <c r="E35" s="314" t="s">
        <v>779</v>
      </c>
      <c r="F35" s="314" t="str">
        <f t="shared" si="1"/>
        <v>物品:4　環境調整機械器具 - 生ゴミ処理関連機器</v>
      </c>
    </row>
    <row r="36" spans="1:6" x14ac:dyDescent="0.15">
      <c r="A36" s="313" t="str">
        <f t="shared" si="0"/>
        <v>　</v>
      </c>
      <c r="B36" s="313" t="str">
        <f>IF(入力シート!H237="○",COUNTIF(入力シート!$H$212:H237,"○"),"")</f>
        <v/>
      </c>
      <c r="C36" s="313">
        <v>26</v>
      </c>
      <c r="D36" s="314" t="s">
        <v>730</v>
      </c>
      <c r="E36" s="314" t="s">
        <v>780</v>
      </c>
      <c r="F36" s="314" t="str">
        <f t="shared" si="1"/>
        <v>物品:4　環境調整機械器具 - 公害防止関連機器</v>
      </c>
    </row>
    <row r="37" spans="1:6" x14ac:dyDescent="0.15">
      <c r="A37" s="313" t="str">
        <f t="shared" si="0"/>
        <v>　</v>
      </c>
      <c r="B37" s="313" t="str">
        <f>IF(入力シート!H238="○",COUNTIF(入力シート!$H$212:H238,"○"),"")</f>
        <v/>
      </c>
      <c r="C37" s="313">
        <v>27</v>
      </c>
      <c r="D37" s="314" t="s">
        <v>730</v>
      </c>
      <c r="E37" s="314" t="s">
        <v>781</v>
      </c>
      <c r="F37" s="314" t="str">
        <f t="shared" si="1"/>
        <v>物品:4　環境調整機械器具 - 集塵機器</v>
      </c>
    </row>
    <row r="38" spans="1:6" x14ac:dyDescent="0.15">
      <c r="A38" s="313" t="str">
        <f t="shared" si="0"/>
        <v>　</v>
      </c>
      <c r="B38" s="313" t="str">
        <f>IF(入力シート!H239="○",COUNTIF(入力シート!$H$212:H239,"○"),"")</f>
        <v/>
      </c>
      <c r="C38" s="313">
        <v>28</v>
      </c>
      <c r="D38" s="314" t="s">
        <v>730</v>
      </c>
      <c r="E38" s="314" t="s">
        <v>782</v>
      </c>
      <c r="F38" s="314" t="str">
        <f t="shared" si="1"/>
        <v>物品:4　環境調整機械器具 - 濾過装置</v>
      </c>
    </row>
    <row r="39" spans="1:6" x14ac:dyDescent="0.15">
      <c r="A39" s="313" t="str">
        <f t="shared" si="0"/>
        <v>　</v>
      </c>
      <c r="B39" s="313" t="str">
        <f>IF(入力シート!H240="○",COUNTIF(入力シート!$H$212:H240,"○"),"")</f>
        <v/>
      </c>
      <c r="C39" s="313">
        <v>29</v>
      </c>
      <c r="D39" s="314" t="s">
        <v>730</v>
      </c>
      <c r="E39" s="314" t="s">
        <v>783</v>
      </c>
      <c r="F39" s="314" t="str">
        <f t="shared" si="1"/>
        <v>物品:4　環境調整機械器具 - 滅菌装置</v>
      </c>
    </row>
    <row r="40" spans="1:6" x14ac:dyDescent="0.15">
      <c r="A40" s="313" t="str">
        <f t="shared" si="0"/>
        <v>　</v>
      </c>
      <c r="B40" s="313" t="str">
        <f>IF(入力シート!H241="○",COUNTIF(入力シート!$H$212:H241,"○"),"")</f>
        <v/>
      </c>
      <c r="C40" s="313">
        <v>30</v>
      </c>
      <c r="D40" s="314" t="s">
        <v>730</v>
      </c>
      <c r="E40" s="314" t="s">
        <v>784</v>
      </c>
      <c r="F40" s="314" t="str">
        <f t="shared" si="1"/>
        <v>物品:4　環境調整機械器具 - 冷却装置</v>
      </c>
    </row>
    <row r="41" spans="1:6" x14ac:dyDescent="0.15">
      <c r="A41" s="313" t="str">
        <f t="shared" si="0"/>
        <v>　</v>
      </c>
      <c r="B41" s="313" t="str">
        <f>IF(入力シート!H242="○",COUNTIF(入力シート!$H$212:H242,"○"),"")</f>
        <v/>
      </c>
      <c r="C41" s="313">
        <v>31</v>
      </c>
      <c r="D41" s="314" t="s">
        <v>731</v>
      </c>
      <c r="E41" s="314" t="s">
        <v>387</v>
      </c>
      <c r="F41" s="314" t="str">
        <f t="shared" si="1"/>
        <v>物品:5　電気・通信機械器具 - 視聴覚機材</v>
      </c>
    </row>
    <row r="42" spans="1:6" x14ac:dyDescent="0.15">
      <c r="A42" s="313" t="str">
        <f t="shared" si="0"/>
        <v>　</v>
      </c>
      <c r="B42" s="313" t="str">
        <f>IF(入力シート!H243="○",COUNTIF(入力シート!$H$212:H243,"○"),"")</f>
        <v/>
      </c>
      <c r="C42" s="313">
        <v>32</v>
      </c>
      <c r="D42" s="314" t="s">
        <v>731</v>
      </c>
      <c r="E42" s="314" t="s">
        <v>785</v>
      </c>
      <c r="F42" s="314" t="str">
        <f t="shared" si="1"/>
        <v>物品:5　電気・通信機械器具 - 音響装置</v>
      </c>
    </row>
    <row r="43" spans="1:6" x14ac:dyDescent="0.15">
      <c r="A43" s="313" t="str">
        <f t="shared" si="0"/>
        <v>　</v>
      </c>
      <c r="B43" s="313" t="str">
        <f>IF(入力シート!H244="○",COUNTIF(入力シート!$H$212:H244,"○"),"")</f>
        <v/>
      </c>
      <c r="C43" s="313">
        <v>33</v>
      </c>
      <c r="D43" s="314" t="s">
        <v>731</v>
      </c>
      <c r="E43" s="314" t="s">
        <v>786</v>
      </c>
      <c r="F43" s="314" t="str">
        <f t="shared" si="1"/>
        <v>物品:5　電気・通信機械器具 - LED照明機器</v>
      </c>
    </row>
    <row r="44" spans="1:6" x14ac:dyDescent="0.15">
      <c r="A44" s="313" t="str">
        <f t="shared" si="0"/>
        <v>　</v>
      </c>
      <c r="B44" s="313" t="str">
        <f>IF(入力シート!H245="○",COUNTIF(入力シート!$H$212:H245,"○"),"")</f>
        <v/>
      </c>
      <c r="C44" s="313">
        <v>34</v>
      </c>
      <c r="D44" s="314" t="s">
        <v>731</v>
      </c>
      <c r="E44" s="314" t="s">
        <v>390</v>
      </c>
      <c r="F44" s="314" t="str">
        <f t="shared" si="1"/>
        <v>物品:5　電気・通信機械器具 - 非常警報装置</v>
      </c>
    </row>
    <row r="45" spans="1:6" x14ac:dyDescent="0.15">
      <c r="A45" s="313" t="str">
        <f t="shared" si="0"/>
        <v>　</v>
      </c>
      <c r="B45" s="313" t="str">
        <f>IF(入力シート!H246="○",COUNTIF(入力シート!$H$212:H246,"○"),"")</f>
        <v/>
      </c>
      <c r="C45" s="313">
        <v>35</v>
      </c>
      <c r="D45" s="314" t="s">
        <v>731</v>
      </c>
      <c r="E45" s="314" t="s">
        <v>787</v>
      </c>
      <c r="F45" s="314" t="str">
        <f t="shared" si="1"/>
        <v>物品:5　電気・通信機械器具 - 非常通報装置</v>
      </c>
    </row>
    <row r="46" spans="1:6" x14ac:dyDescent="0.15">
      <c r="A46" s="313" t="str">
        <f t="shared" si="0"/>
        <v>　</v>
      </c>
      <c r="B46" s="313" t="str">
        <f>IF(入力シート!H247="○",COUNTIF(入力シート!$H$212:H247,"○"),"")</f>
        <v/>
      </c>
      <c r="C46" s="313">
        <v>36</v>
      </c>
      <c r="D46" s="314" t="s">
        <v>731</v>
      </c>
      <c r="E46" s="314" t="s">
        <v>788</v>
      </c>
      <c r="F46" s="314" t="str">
        <f t="shared" si="1"/>
        <v>物品:5　電気・通信機械器具 - 遠隔監視装置</v>
      </c>
    </row>
    <row r="47" spans="1:6" x14ac:dyDescent="0.15">
      <c r="A47" s="313" t="str">
        <f t="shared" si="0"/>
        <v>　</v>
      </c>
      <c r="B47" s="313" t="str">
        <f>IF(入力シート!H248="○",COUNTIF(入力シート!$H$212:H248,"○"),"")</f>
        <v/>
      </c>
      <c r="C47" s="313">
        <v>37</v>
      </c>
      <c r="D47" s="314" t="s">
        <v>731</v>
      </c>
      <c r="E47" s="314" t="s">
        <v>393</v>
      </c>
      <c r="F47" s="314" t="str">
        <f t="shared" si="1"/>
        <v>物品:5　電気・通信機械器具 - 自家発電装置</v>
      </c>
    </row>
    <row r="48" spans="1:6" x14ac:dyDescent="0.15">
      <c r="A48" s="313" t="str">
        <f t="shared" si="0"/>
        <v>　</v>
      </c>
      <c r="B48" s="313" t="str">
        <f>IF(入力シート!H249="○",COUNTIF(入力シート!$H$212:H249,"○"),"")</f>
        <v/>
      </c>
      <c r="C48" s="313">
        <v>38</v>
      </c>
      <c r="D48" s="314" t="s">
        <v>731</v>
      </c>
      <c r="E48" s="314" t="s">
        <v>822</v>
      </c>
      <c r="F48" s="314" t="str">
        <f t="shared" si="1"/>
        <v>物品:5　電気・通信機械器具 - 無停電電源装置（UPS）</v>
      </c>
    </row>
    <row r="49" spans="1:6" x14ac:dyDescent="0.15">
      <c r="A49" s="313" t="str">
        <f t="shared" si="0"/>
        <v>　</v>
      </c>
      <c r="B49" s="313" t="str">
        <f>IF(入力シート!H250="○",COUNTIF(入力シート!$H$212:H250,"○"),"")</f>
        <v/>
      </c>
      <c r="C49" s="313">
        <v>39</v>
      </c>
      <c r="D49" s="314" t="s">
        <v>731</v>
      </c>
      <c r="E49" s="314" t="s">
        <v>789</v>
      </c>
      <c r="F49" s="314" t="str">
        <f t="shared" si="1"/>
        <v>物品:5　電気・通信機械器具 - 受変電設備機器</v>
      </c>
    </row>
    <row r="50" spans="1:6" x14ac:dyDescent="0.15">
      <c r="A50" s="313" t="str">
        <f t="shared" si="0"/>
        <v>　</v>
      </c>
      <c r="B50" s="313" t="str">
        <f>IF(入力シート!H251="○",COUNTIF(入力シート!$H$212:H251,"○"),"")</f>
        <v/>
      </c>
      <c r="C50" s="313">
        <v>40</v>
      </c>
      <c r="D50" s="314" t="s">
        <v>731</v>
      </c>
      <c r="E50" s="314" t="s">
        <v>790</v>
      </c>
      <c r="F50" s="314" t="str">
        <f t="shared" si="1"/>
        <v>物品:5　電気・通信機械器具 - 太陽光発電設備</v>
      </c>
    </row>
    <row r="51" spans="1:6" x14ac:dyDescent="0.15">
      <c r="A51" s="313" t="str">
        <f t="shared" si="0"/>
        <v>　</v>
      </c>
      <c r="B51" s="313" t="str">
        <f>IF(入力シート!H252="○",COUNTIF(入力シート!$H$212:H252,"○"),"")</f>
        <v/>
      </c>
      <c r="C51" s="313">
        <v>41</v>
      </c>
      <c r="D51" s="314" t="s">
        <v>731</v>
      </c>
      <c r="E51" s="314" t="s">
        <v>791</v>
      </c>
      <c r="F51" s="314" t="str">
        <f t="shared" si="1"/>
        <v>物品:5　電気・通信機械器具 - 無線装置</v>
      </c>
    </row>
    <row r="52" spans="1:6" x14ac:dyDescent="0.15">
      <c r="A52" s="313" t="str">
        <f t="shared" si="0"/>
        <v>　</v>
      </c>
      <c r="B52" s="313" t="str">
        <f>IF(入力シート!H253="○",COUNTIF(入力シート!$H$212:H253,"○"),"")</f>
        <v/>
      </c>
      <c r="C52" s="313">
        <v>42</v>
      </c>
      <c r="D52" s="314" t="s">
        <v>731</v>
      </c>
      <c r="E52" s="314" t="s">
        <v>397</v>
      </c>
      <c r="F52" s="314" t="str">
        <f t="shared" si="1"/>
        <v>物品:5　電気・通信機械器具 - 携帯電話</v>
      </c>
    </row>
    <row r="53" spans="1:6" x14ac:dyDescent="0.15">
      <c r="A53" s="313" t="str">
        <f t="shared" si="0"/>
        <v>　</v>
      </c>
      <c r="B53" s="313" t="str">
        <f>IF(入力シート!H254="○",COUNTIF(入力シート!$H$212:H254,"○"),"")</f>
        <v/>
      </c>
      <c r="C53" s="313">
        <v>43</v>
      </c>
      <c r="D53" s="314" t="s">
        <v>731</v>
      </c>
      <c r="E53" s="314" t="s">
        <v>792</v>
      </c>
      <c r="F53" s="314" t="str">
        <f t="shared" si="1"/>
        <v>物品:5　電気・通信機械器具 - 構内電話交換機</v>
      </c>
    </row>
    <row r="54" spans="1:6" x14ac:dyDescent="0.15">
      <c r="A54" s="313" t="str">
        <f t="shared" si="0"/>
        <v>　</v>
      </c>
      <c r="B54" s="313" t="str">
        <f>IF(入力シート!H255="○",COUNTIF(入力シート!$H$212:H255,"○"),"")</f>
        <v/>
      </c>
      <c r="C54" s="313">
        <v>44</v>
      </c>
      <c r="D54" s="314" t="s">
        <v>731</v>
      </c>
      <c r="E54" s="314" t="s">
        <v>399</v>
      </c>
      <c r="F54" s="314" t="str">
        <f t="shared" si="1"/>
        <v>物品:5　電気・通信機械器具 - 有線放送機器</v>
      </c>
    </row>
    <row r="55" spans="1:6" x14ac:dyDescent="0.15">
      <c r="A55" s="313" t="str">
        <f t="shared" si="0"/>
        <v>　</v>
      </c>
      <c r="B55" s="313" t="str">
        <f>IF(入力シート!H256="○",COUNTIF(入力シート!$H$212:H256,"○"),"")</f>
        <v/>
      </c>
      <c r="C55" s="313">
        <v>45</v>
      </c>
      <c r="D55" s="314" t="s">
        <v>731</v>
      </c>
      <c r="E55" s="314" t="s">
        <v>793</v>
      </c>
      <c r="F55" s="314" t="str">
        <f t="shared" si="1"/>
        <v>物品:5　電気・通信機械器具 - 電力供給</v>
      </c>
    </row>
    <row r="56" spans="1:6" x14ac:dyDescent="0.15">
      <c r="A56" s="313" t="str">
        <f t="shared" si="0"/>
        <v>　</v>
      </c>
      <c r="B56" s="313" t="str">
        <f>IF(入力シート!H257="○",COUNTIF(入力シート!$H$212:H257,"○"),"")</f>
        <v/>
      </c>
      <c r="C56" s="313">
        <v>46</v>
      </c>
      <c r="D56" s="314" t="s">
        <v>731</v>
      </c>
      <c r="E56" s="314" t="s">
        <v>794</v>
      </c>
      <c r="F56" s="314" t="str">
        <f t="shared" si="1"/>
        <v>物品:5　電気・通信機械器具 - 一般家庭電気器具</v>
      </c>
    </row>
    <row r="57" spans="1:6" x14ac:dyDescent="0.15">
      <c r="A57" s="313" t="str">
        <f t="shared" si="0"/>
        <v>　</v>
      </c>
      <c r="B57" s="313" t="str">
        <f>IF(入力シート!H258="○",COUNTIF(入力シート!$H$212:H258,"○"),"")</f>
        <v/>
      </c>
      <c r="C57" s="313">
        <v>47</v>
      </c>
      <c r="D57" s="314" t="s">
        <v>732</v>
      </c>
      <c r="E57" s="314" t="s">
        <v>402</v>
      </c>
      <c r="F57" s="314" t="str">
        <f t="shared" si="1"/>
        <v>物品:6　理化学・計測機械器具 - 温度計測機器</v>
      </c>
    </row>
    <row r="58" spans="1:6" x14ac:dyDescent="0.15">
      <c r="A58" s="313" t="str">
        <f t="shared" si="0"/>
        <v>　</v>
      </c>
      <c r="B58" s="313" t="str">
        <f>IF(入力シート!H259="○",COUNTIF(入力シート!$H$212:H259,"○"),"")</f>
        <v/>
      </c>
      <c r="C58" s="313">
        <v>48</v>
      </c>
      <c r="D58" s="314" t="s">
        <v>732</v>
      </c>
      <c r="E58" s="314" t="s">
        <v>403</v>
      </c>
      <c r="F58" s="314" t="str">
        <f t="shared" si="1"/>
        <v>物品:6　理化学・計測機械器具 - 水質計測機器</v>
      </c>
    </row>
    <row r="59" spans="1:6" x14ac:dyDescent="0.15">
      <c r="A59" s="313" t="str">
        <f t="shared" si="0"/>
        <v>　</v>
      </c>
      <c r="B59" s="313" t="str">
        <f>IF(入力シート!H260="○",COUNTIF(入力シート!$H$212:H260,"○"),"")</f>
        <v/>
      </c>
      <c r="C59" s="313">
        <v>49</v>
      </c>
      <c r="D59" s="314" t="s">
        <v>732</v>
      </c>
      <c r="E59" s="314" t="s">
        <v>404</v>
      </c>
      <c r="F59" s="314" t="str">
        <f t="shared" si="1"/>
        <v>物品:6　理化学・計測機械器具 - 研究用試験機</v>
      </c>
    </row>
    <row r="60" spans="1:6" x14ac:dyDescent="0.15">
      <c r="A60" s="313" t="str">
        <f t="shared" si="0"/>
        <v>　</v>
      </c>
      <c r="B60" s="313" t="str">
        <f>IF(入力シート!H261="○",COUNTIF(入力シート!$H$212:H261,"○"),"")</f>
        <v/>
      </c>
      <c r="C60" s="313">
        <v>50</v>
      </c>
      <c r="D60" s="314" t="s">
        <v>732</v>
      </c>
      <c r="E60" s="314" t="s">
        <v>405</v>
      </c>
      <c r="F60" s="314" t="str">
        <f t="shared" si="1"/>
        <v>物品:6　理化学・計測機械器具 - 研究用分析機器</v>
      </c>
    </row>
    <row r="61" spans="1:6" x14ac:dyDescent="0.15">
      <c r="A61" s="313" t="str">
        <f t="shared" si="0"/>
        <v>　</v>
      </c>
      <c r="B61" s="313" t="str">
        <f>IF(入力シート!H262="○",COUNTIF(入力シート!$H$212:H262,"○"),"")</f>
        <v/>
      </c>
      <c r="C61" s="313">
        <v>51</v>
      </c>
      <c r="D61" s="314" t="s">
        <v>732</v>
      </c>
      <c r="E61" s="314" t="s">
        <v>406</v>
      </c>
      <c r="F61" s="314" t="str">
        <f t="shared" si="1"/>
        <v>物品:6　理化学・計測機械器具 - 測定機器</v>
      </c>
    </row>
    <row r="62" spans="1:6" x14ac:dyDescent="0.15">
      <c r="A62" s="313" t="str">
        <f t="shared" si="0"/>
        <v>　</v>
      </c>
      <c r="B62" s="313" t="str">
        <f>IF(入力シート!H263="○",COUNTIF(入力シート!$H$212:H263,"○"),"")</f>
        <v/>
      </c>
      <c r="C62" s="313">
        <v>52</v>
      </c>
      <c r="D62" s="314" t="s">
        <v>732</v>
      </c>
      <c r="E62" s="314" t="s">
        <v>407</v>
      </c>
      <c r="F62" s="314" t="str">
        <f t="shared" si="1"/>
        <v>物品:6　理化学・計測機械器具 - 精密測定機器</v>
      </c>
    </row>
    <row r="63" spans="1:6" x14ac:dyDescent="0.15">
      <c r="A63" s="313" t="str">
        <f t="shared" si="0"/>
        <v>　</v>
      </c>
      <c r="B63" s="313" t="str">
        <f>IF(入力シート!H264="○",COUNTIF(入力シート!$H$212:H264,"○"),"")</f>
        <v/>
      </c>
      <c r="C63" s="313">
        <v>53</v>
      </c>
      <c r="D63" s="314" t="s">
        <v>732</v>
      </c>
      <c r="E63" s="314" t="s">
        <v>408</v>
      </c>
      <c r="F63" s="314" t="str">
        <f t="shared" si="1"/>
        <v>物品:6　理化学・計測機械器具 - 光学器械</v>
      </c>
    </row>
    <row r="64" spans="1:6" x14ac:dyDescent="0.15">
      <c r="A64" s="313" t="str">
        <f t="shared" si="0"/>
        <v>　</v>
      </c>
      <c r="B64" s="313" t="str">
        <f>IF(入力シート!H265="○",COUNTIF(入力シート!$H$212:H265,"○"),"")</f>
        <v/>
      </c>
      <c r="C64" s="313">
        <v>54</v>
      </c>
      <c r="D64" s="314" t="s">
        <v>732</v>
      </c>
      <c r="E64" s="314" t="s">
        <v>409</v>
      </c>
      <c r="F64" s="314" t="str">
        <f t="shared" si="1"/>
        <v>物品:6　理化学・計測機械器具 - 工業計器</v>
      </c>
    </row>
    <row r="65" spans="1:6" x14ac:dyDescent="0.15">
      <c r="A65" s="313" t="str">
        <f t="shared" si="0"/>
        <v>　</v>
      </c>
      <c r="B65" s="313" t="str">
        <f>IF(入力シート!H266="○",COUNTIF(入力シート!$H$212:H266,"○"),"")</f>
        <v/>
      </c>
      <c r="C65" s="313">
        <v>55</v>
      </c>
      <c r="D65" s="314" t="s">
        <v>732</v>
      </c>
      <c r="E65" s="314" t="s">
        <v>410</v>
      </c>
      <c r="F65" s="314" t="str">
        <f t="shared" si="1"/>
        <v>物品:6　理化学・計測機械器具 - 材料試験機</v>
      </c>
    </row>
    <row r="66" spans="1:6" x14ac:dyDescent="0.15">
      <c r="A66" s="313" t="str">
        <f t="shared" si="0"/>
        <v>　</v>
      </c>
      <c r="B66" s="313" t="str">
        <f>IF(入力シート!H267="○",COUNTIF(入力シート!$H$212:H267,"○"),"")</f>
        <v/>
      </c>
      <c r="C66" s="313">
        <v>56</v>
      </c>
      <c r="D66" s="314" t="s">
        <v>732</v>
      </c>
      <c r="E66" s="314" t="s">
        <v>411</v>
      </c>
      <c r="F66" s="314" t="str">
        <f t="shared" ref="F66:F120" si="2">D66 &amp; " - " &amp; E66</f>
        <v>物品:6　理化学・計測機械器具 - 製図機械</v>
      </c>
    </row>
    <row r="67" spans="1:6" x14ac:dyDescent="0.15">
      <c r="A67" s="313" t="str">
        <f t="shared" si="0"/>
        <v>　</v>
      </c>
      <c r="B67" s="313" t="str">
        <f>IF(入力シート!H268="○",COUNTIF(入力シート!$H$212:H268,"○"),"")</f>
        <v/>
      </c>
      <c r="C67" s="313">
        <v>57</v>
      </c>
      <c r="D67" s="314" t="s">
        <v>733</v>
      </c>
      <c r="E67" s="314" t="s">
        <v>412</v>
      </c>
      <c r="F67" s="314" t="str">
        <f t="shared" si="2"/>
        <v>物品:7　医療機器・医薬材料 - 医療機器</v>
      </c>
    </row>
    <row r="68" spans="1:6" x14ac:dyDescent="0.15">
      <c r="A68" s="313" t="str">
        <f t="shared" si="0"/>
        <v>　</v>
      </c>
      <c r="B68" s="313" t="str">
        <f>IF(入力シート!H269="○",COUNTIF(入力シート!$H$212:H269,"○"),"")</f>
        <v/>
      </c>
      <c r="C68" s="313">
        <v>58</v>
      </c>
      <c r="D68" s="314" t="s">
        <v>733</v>
      </c>
      <c r="E68" s="314" t="s">
        <v>413</v>
      </c>
      <c r="F68" s="314" t="str">
        <f t="shared" si="2"/>
        <v>物品:7　医療機器・医薬材料 - 衛生材料</v>
      </c>
    </row>
    <row r="69" spans="1:6" x14ac:dyDescent="0.15">
      <c r="A69" s="313" t="str">
        <f t="shared" si="0"/>
        <v>　</v>
      </c>
      <c r="B69" s="313" t="str">
        <f>IF(入力シート!H270="○",COUNTIF(入力シート!$H$212:H270,"○"),"")</f>
        <v/>
      </c>
      <c r="C69" s="313">
        <v>59</v>
      </c>
      <c r="D69" s="314" t="s">
        <v>733</v>
      </c>
      <c r="E69" s="314" t="s">
        <v>414</v>
      </c>
      <c r="F69" s="314" t="str">
        <f t="shared" si="2"/>
        <v>物品:7　医療機器・医薬材料 - 介護・福祉用具</v>
      </c>
    </row>
    <row r="70" spans="1:6" x14ac:dyDescent="0.15">
      <c r="A70" s="313" t="str">
        <f t="shared" si="0"/>
        <v>　</v>
      </c>
      <c r="B70" s="313" t="str">
        <f>IF(入力シート!H271="○",COUNTIF(入力シート!$H$212:H271,"○"),"")</f>
        <v/>
      </c>
      <c r="C70" s="313">
        <v>60</v>
      </c>
      <c r="D70" s="314" t="s">
        <v>733</v>
      </c>
      <c r="E70" s="314" t="s">
        <v>415</v>
      </c>
      <c r="F70" s="314" t="str">
        <f t="shared" si="2"/>
        <v>物品:7　医療機器・医薬材料 - 医薬品</v>
      </c>
    </row>
    <row r="71" spans="1:6" x14ac:dyDescent="0.15">
      <c r="A71" s="313" t="str">
        <f t="shared" si="0"/>
        <v>　</v>
      </c>
      <c r="B71" s="313" t="str">
        <f>IF(入力シート!H272="○",COUNTIF(入力シート!$H$212:H272,"○"),"")</f>
        <v/>
      </c>
      <c r="C71" s="313">
        <v>61</v>
      </c>
      <c r="D71" s="314" t="s">
        <v>733</v>
      </c>
      <c r="E71" s="314" t="s">
        <v>416</v>
      </c>
      <c r="F71" s="314" t="str">
        <f t="shared" si="2"/>
        <v>物品:7　医療機器・医薬材料 - 防疫薬剤</v>
      </c>
    </row>
    <row r="72" spans="1:6" x14ac:dyDescent="0.15">
      <c r="A72" s="313" t="str">
        <f t="shared" si="0"/>
        <v>　</v>
      </c>
      <c r="B72" s="313" t="str">
        <f>IF(入力シート!H273="○",COUNTIF(入力シート!$H$212:H273,"○"),"")</f>
        <v/>
      </c>
      <c r="C72" s="313">
        <v>62</v>
      </c>
      <c r="D72" s="314" t="s">
        <v>733</v>
      </c>
      <c r="E72" s="314" t="s">
        <v>417</v>
      </c>
      <c r="F72" s="314" t="str">
        <f t="shared" si="2"/>
        <v>物品:7　医療機器・医薬材料 - 工業薬品</v>
      </c>
    </row>
    <row r="73" spans="1:6" x14ac:dyDescent="0.15">
      <c r="A73" s="313" t="str">
        <f t="shared" si="0"/>
        <v>　</v>
      </c>
      <c r="B73" s="313" t="str">
        <f>IF(入力シート!H274="○",COUNTIF(入力シート!$H$212:H274,"○"),"")</f>
        <v/>
      </c>
      <c r="C73" s="313">
        <v>63</v>
      </c>
      <c r="D73" s="314" t="s">
        <v>733</v>
      </c>
      <c r="E73" s="314" t="s">
        <v>418</v>
      </c>
      <c r="F73" s="314" t="str">
        <f t="shared" si="2"/>
        <v>物品:7　医療機器・医薬材料 - 劇物・毒物</v>
      </c>
    </row>
    <row r="74" spans="1:6" x14ac:dyDescent="0.15">
      <c r="A74" s="313" t="str">
        <f t="shared" si="0"/>
        <v>　</v>
      </c>
      <c r="B74" s="313" t="str">
        <f>IF(入力シート!H275="○",COUNTIF(入力シート!$H$212:H275,"○"),"")</f>
        <v/>
      </c>
      <c r="C74" s="313">
        <v>64</v>
      </c>
      <c r="D74" s="314" t="s">
        <v>733</v>
      </c>
      <c r="E74" s="314" t="s">
        <v>419</v>
      </c>
      <c r="F74" s="314" t="str">
        <f t="shared" si="2"/>
        <v>物品:7　医療機器・医薬材料 - ＡＥＤ</v>
      </c>
    </row>
    <row r="75" spans="1:6" x14ac:dyDescent="0.15">
      <c r="A75" s="313" t="str">
        <f t="shared" si="0"/>
        <v>　</v>
      </c>
      <c r="B75" s="313" t="str">
        <f>IF(入力シート!H276="○",COUNTIF(入力シート!$H$212:H276,"○"),"")</f>
        <v/>
      </c>
      <c r="C75" s="313">
        <v>65</v>
      </c>
      <c r="D75" s="314" t="s">
        <v>734</v>
      </c>
      <c r="E75" s="314" t="s">
        <v>420</v>
      </c>
      <c r="F75" s="314" t="str">
        <f t="shared" si="2"/>
        <v>物品:8　事務用品・事務機器 - 文具</v>
      </c>
    </row>
    <row r="76" spans="1:6" x14ac:dyDescent="0.15">
      <c r="A76" s="313" t="str">
        <f t="shared" ref="A76:A139" si="3">IF(MAX($B$11:$B$342)&gt;=C76,VLOOKUP(C76,$B$11:$F$342,5),"　")</f>
        <v>　</v>
      </c>
      <c r="B76" s="313" t="str">
        <f>IF(入力シート!H277="○",COUNTIF(入力シート!$H$212:H277,"○"),"")</f>
        <v/>
      </c>
      <c r="C76" s="313">
        <v>66</v>
      </c>
      <c r="D76" s="314" t="s">
        <v>734</v>
      </c>
      <c r="E76" s="314" t="s">
        <v>421</v>
      </c>
      <c r="F76" s="314" t="str">
        <f t="shared" si="2"/>
        <v>物品:8　事務用品・事務機器 - 用紙類</v>
      </c>
    </row>
    <row r="77" spans="1:6" x14ac:dyDescent="0.15">
      <c r="A77" s="313" t="str">
        <f t="shared" si="3"/>
        <v>　</v>
      </c>
      <c r="B77" s="313" t="str">
        <f>IF(入力シート!H278="○",COUNTIF(入力シート!$H$212:H278,"○"),"")</f>
        <v/>
      </c>
      <c r="C77" s="313">
        <v>67</v>
      </c>
      <c r="D77" s="314" t="s">
        <v>734</v>
      </c>
      <c r="E77" s="314" t="s">
        <v>422</v>
      </c>
      <c r="F77" s="314" t="str">
        <f t="shared" si="2"/>
        <v>物品:8　事務用品・事務機器 - 事務用機器</v>
      </c>
    </row>
    <row r="78" spans="1:6" x14ac:dyDescent="0.15">
      <c r="A78" s="313" t="str">
        <f t="shared" si="3"/>
        <v>　</v>
      </c>
      <c r="B78" s="313" t="str">
        <f>IF(入力シート!H279="○",COUNTIF(入力シート!$H$212:H279,"○"),"")</f>
        <v/>
      </c>
      <c r="C78" s="313">
        <v>68</v>
      </c>
      <c r="D78" s="314" t="s">
        <v>734</v>
      </c>
      <c r="E78" s="314" t="s">
        <v>823</v>
      </c>
      <c r="F78" s="314" t="str">
        <f t="shared" si="2"/>
        <v>物品:8　事務用品・事務機器 - コピー機・印刷機・複合機等</v>
      </c>
    </row>
    <row r="79" spans="1:6" x14ac:dyDescent="0.15">
      <c r="A79" s="313" t="str">
        <f t="shared" si="3"/>
        <v>　</v>
      </c>
      <c r="B79" s="313" t="str">
        <f>IF(入力シート!H280="○",COUNTIF(入力シート!$H$212:H280,"○"),"")</f>
        <v/>
      </c>
      <c r="C79" s="313">
        <v>69</v>
      </c>
      <c r="D79" s="314" t="s">
        <v>734</v>
      </c>
      <c r="E79" s="314" t="s">
        <v>827</v>
      </c>
      <c r="F79" s="314" t="str">
        <f t="shared" si="2"/>
        <v>物品:8　事務用品・事務機器 - 裁断機・紙折機等</v>
      </c>
    </row>
    <row r="80" spans="1:6" x14ac:dyDescent="0.15">
      <c r="A80" s="313" t="str">
        <f t="shared" si="3"/>
        <v>　</v>
      </c>
      <c r="B80" s="313" t="str">
        <f>IF(入力シート!H281="○",COUNTIF(入力シート!$H$212:H281,"○"),"")</f>
        <v/>
      </c>
      <c r="C80" s="313">
        <v>70</v>
      </c>
      <c r="D80" s="314" t="s">
        <v>734</v>
      </c>
      <c r="E80" s="314" t="s">
        <v>828</v>
      </c>
      <c r="F80" s="314" t="str">
        <f t="shared" si="2"/>
        <v>物品:8　事務用品・事務機器 - シュレッダー</v>
      </c>
    </row>
    <row r="81" spans="1:6" x14ac:dyDescent="0.15">
      <c r="A81" s="313" t="str">
        <f t="shared" si="3"/>
        <v>　</v>
      </c>
      <c r="B81" s="313" t="str">
        <f>IF(入力シート!H282="○",COUNTIF(入力シート!$H$212:H282,"○"),"")</f>
        <v/>
      </c>
      <c r="C81" s="313">
        <v>71</v>
      </c>
      <c r="D81" s="314" t="s">
        <v>734</v>
      </c>
      <c r="E81" s="314" t="s">
        <v>829</v>
      </c>
      <c r="F81" s="314" t="str">
        <f t="shared" si="2"/>
        <v>物品:8　事務用品・事務機器 - プロジェクター</v>
      </c>
    </row>
    <row r="82" spans="1:6" x14ac:dyDescent="0.15">
      <c r="A82" s="313" t="str">
        <f t="shared" si="3"/>
        <v>　</v>
      </c>
      <c r="B82" s="313" t="str">
        <f>IF(入力シート!H283="○",COUNTIF(入力シート!$H$212:H283,"○"),"")</f>
        <v/>
      </c>
      <c r="C82" s="313">
        <v>72</v>
      </c>
      <c r="D82" s="314" t="s">
        <v>734</v>
      </c>
      <c r="E82" s="314" t="s">
        <v>423</v>
      </c>
      <c r="F82" s="314" t="str">
        <f t="shared" si="2"/>
        <v>物品:8　事務用品・事務機器 - オフィス家具</v>
      </c>
    </row>
    <row r="83" spans="1:6" x14ac:dyDescent="0.15">
      <c r="A83" s="313" t="str">
        <f t="shared" si="3"/>
        <v>　</v>
      </c>
      <c r="B83" s="313" t="str">
        <f>IF(入力シート!H284="○",COUNTIF(入力シート!$H$212:H284,"○"),"")</f>
        <v/>
      </c>
      <c r="C83" s="313">
        <v>73</v>
      </c>
      <c r="D83" s="314" t="s">
        <v>734</v>
      </c>
      <c r="E83" s="314" t="s">
        <v>424</v>
      </c>
      <c r="F83" s="314" t="str">
        <f t="shared" si="2"/>
        <v>物品:8　事務用品・事務機器 - 展示・収蔵設備</v>
      </c>
    </row>
    <row r="84" spans="1:6" x14ac:dyDescent="0.15">
      <c r="A84" s="313" t="str">
        <f t="shared" si="3"/>
        <v>　</v>
      </c>
      <c r="B84" s="313" t="str">
        <f>IF(入力シート!H285="○",COUNTIF(入力シート!$H$212:H285,"○"),"")</f>
        <v/>
      </c>
      <c r="C84" s="313">
        <v>74</v>
      </c>
      <c r="D84" s="314" t="s">
        <v>735</v>
      </c>
      <c r="E84" s="314" t="s">
        <v>830</v>
      </c>
      <c r="F84" s="314" t="str">
        <f t="shared" si="2"/>
        <v>物品:9　情報機器関係 - パソコン</v>
      </c>
    </row>
    <row r="85" spans="1:6" x14ac:dyDescent="0.15">
      <c r="A85" s="313" t="str">
        <f t="shared" si="3"/>
        <v>　</v>
      </c>
      <c r="B85" s="313" t="str">
        <f>IF(入力シート!H286="○",COUNTIF(入力シート!$H$212:H286,"○"),"")</f>
        <v/>
      </c>
      <c r="C85" s="313">
        <v>75</v>
      </c>
      <c r="D85" s="314" t="s">
        <v>735</v>
      </c>
      <c r="E85" s="314" t="s">
        <v>831</v>
      </c>
      <c r="F85" s="314" t="str">
        <f t="shared" si="2"/>
        <v>物品:9　情報機器関係 - パソコン周辺機器</v>
      </c>
    </row>
    <row r="86" spans="1:6" x14ac:dyDescent="0.15">
      <c r="A86" s="313" t="str">
        <f t="shared" si="3"/>
        <v>　</v>
      </c>
      <c r="B86" s="313" t="str">
        <f>IF(入力シート!H287="○",COUNTIF(入力シート!$H$212:H287,"○"),"")</f>
        <v/>
      </c>
      <c r="C86" s="313">
        <v>76</v>
      </c>
      <c r="D86" s="314" t="s">
        <v>735</v>
      </c>
      <c r="E86" s="314" t="s">
        <v>833</v>
      </c>
      <c r="F86" s="314" t="str">
        <f t="shared" si="2"/>
        <v>物品:9　情報機器関係 - タブレット</v>
      </c>
    </row>
    <row r="87" spans="1:6" x14ac:dyDescent="0.15">
      <c r="A87" s="313" t="str">
        <f t="shared" si="3"/>
        <v>　</v>
      </c>
      <c r="B87" s="313" t="str">
        <f>IF(入力シート!H288="○",COUNTIF(入力シート!$H$212:H288,"○"),"")</f>
        <v/>
      </c>
      <c r="C87" s="313">
        <v>77</v>
      </c>
      <c r="D87" s="314" t="s">
        <v>735</v>
      </c>
      <c r="E87" s="314" t="s">
        <v>425</v>
      </c>
      <c r="F87" s="314" t="str">
        <f t="shared" si="2"/>
        <v>物品:9　情報機器関係 - ソフトウェア</v>
      </c>
    </row>
    <row r="88" spans="1:6" x14ac:dyDescent="0.15">
      <c r="A88" s="313" t="str">
        <f t="shared" si="3"/>
        <v>　</v>
      </c>
      <c r="B88" s="313" t="str">
        <f>IF(入力シート!H289="○",COUNTIF(入力シート!$H$212:H289,"○"),"")</f>
        <v/>
      </c>
      <c r="C88" s="313">
        <v>78</v>
      </c>
      <c r="D88" s="314" t="s">
        <v>735</v>
      </c>
      <c r="E88" s="314" t="s">
        <v>426</v>
      </c>
      <c r="F88" s="314" t="str">
        <f t="shared" si="2"/>
        <v>物品:9　情報機器関係 - サーバー</v>
      </c>
    </row>
    <row r="89" spans="1:6" x14ac:dyDescent="0.15">
      <c r="A89" s="313" t="str">
        <f t="shared" si="3"/>
        <v>　</v>
      </c>
      <c r="B89" s="313" t="str">
        <f>IF(入力シート!H290="○",COUNTIF(入力シート!$H$212:H290,"○"),"")</f>
        <v/>
      </c>
      <c r="C89" s="313">
        <v>79</v>
      </c>
      <c r="D89" s="314" t="s">
        <v>736</v>
      </c>
      <c r="E89" s="314" t="s">
        <v>427</v>
      </c>
      <c r="F89" s="314" t="str">
        <f t="shared" si="2"/>
        <v>物品:10　印刷・製本 - 一般印刷（パンフレット・ポスター等）</v>
      </c>
    </row>
    <row r="90" spans="1:6" x14ac:dyDescent="0.15">
      <c r="A90" s="313" t="str">
        <f t="shared" si="3"/>
        <v>　</v>
      </c>
      <c r="B90" s="313" t="str">
        <f>IF(入力シート!H291="○",COUNTIF(入力シート!$H$212:H291,"○"),"")</f>
        <v/>
      </c>
      <c r="C90" s="313">
        <v>80</v>
      </c>
      <c r="D90" s="314" t="s">
        <v>736</v>
      </c>
      <c r="E90" s="314" t="s">
        <v>428</v>
      </c>
      <c r="F90" s="314" t="str">
        <f t="shared" si="2"/>
        <v>物品:10　印刷・製本 - 軽印刷（事務用印刷物等）</v>
      </c>
    </row>
    <row r="91" spans="1:6" x14ac:dyDescent="0.15">
      <c r="A91" s="313" t="str">
        <f t="shared" si="3"/>
        <v>　</v>
      </c>
      <c r="B91" s="313" t="str">
        <f>IF(入力シート!H292="○",COUNTIF(入力シート!$H$212:H292,"○"),"")</f>
        <v/>
      </c>
      <c r="C91" s="313">
        <v>81</v>
      </c>
      <c r="D91" s="314" t="s">
        <v>736</v>
      </c>
      <c r="E91" s="314" t="s">
        <v>429</v>
      </c>
      <c r="F91" s="314" t="str">
        <f t="shared" si="2"/>
        <v>物品:10　印刷・製本 - 地図印刷</v>
      </c>
    </row>
    <row r="92" spans="1:6" x14ac:dyDescent="0.15">
      <c r="A92" s="313" t="str">
        <f t="shared" si="3"/>
        <v>　</v>
      </c>
      <c r="B92" s="313" t="str">
        <f>IF(入力シート!H293="○",COUNTIF(入力シート!$H$212:H293,"○"),"")</f>
        <v/>
      </c>
      <c r="C92" s="313">
        <v>82</v>
      </c>
      <c r="D92" s="314" t="s">
        <v>736</v>
      </c>
      <c r="E92" s="314" t="s">
        <v>430</v>
      </c>
      <c r="F92" s="314" t="str">
        <f t="shared" si="2"/>
        <v>物品:10　印刷・製本 - 名刺印刷</v>
      </c>
    </row>
    <row r="93" spans="1:6" x14ac:dyDescent="0.15">
      <c r="A93" s="313" t="str">
        <f t="shared" si="3"/>
        <v>　</v>
      </c>
      <c r="B93" s="313" t="str">
        <f>IF(入力シート!H294="○",COUNTIF(入力シート!$H$212:H294,"○"),"")</f>
        <v/>
      </c>
      <c r="C93" s="313">
        <v>83</v>
      </c>
      <c r="D93" s="314" t="s">
        <v>736</v>
      </c>
      <c r="E93" s="314" t="s">
        <v>431</v>
      </c>
      <c r="F93" s="314" t="str">
        <f t="shared" si="2"/>
        <v>物品:10　印刷・製本 - 封筒印刷</v>
      </c>
    </row>
    <row r="94" spans="1:6" x14ac:dyDescent="0.15">
      <c r="A94" s="313" t="str">
        <f t="shared" si="3"/>
        <v>　</v>
      </c>
      <c r="B94" s="313" t="str">
        <f>IF(入力シート!H295="○",COUNTIF(入力シート!$H$212:H295,"○"),"")</f>
        <v/>
      </c>
      <c r="C94" s="313">
        <v>84</v>
      </c>
      <c r="D94" s="314" t="s">
        <v>736</v>
      </c>
      <c r="E94" s="314" t="s">
        <v>432</v>
      </c>
      <c r="F94" s="314" t="str">
        <f t="shared" si="2"/>
        <v>物品:10　印刷・製本 - フォーム印刷</v>
      </c>
    </row>
    <row r="95" spans="1:6" x14ac:dyDescent="0.15">
      <c r="A95" s="313" t="str">
        <f t="shared" si="3"/>
        <v>　</v>
      </c>
      <c r="B95" s="313" t="str">
        <f>IF(入力シート!H296="○",COUNTIF(入力シート!$H$212:H296,"○"),"")</f>
        <v/>
      </c>
      <c r="C95" s="313">
        <v>85</v>
      </c>
      <c r="D95" s="314" t="s">
        <v>736</v>
      </c>
      <c r="E95" s="314" t="s">
        <v>433</v>
      </c>
      <c r="F95" s="314" t="str">
        <f t="shared" si="2"/>
        <v>物品:10　印刷・製本 - シール印刷（ラベル・ステッカー等）</v>
      </c>
    </row>
    <row r="96" spans="1:6" x14ac:dyDescent="0.15">
      <c r="A96" s="313" t="str">
        <f t="shared" si="3"/>
        <v>　</v>
      </c>
      <c r="B96" s="313" t="str">
        <f>IF(入力シート!H297="○",COUNTIF(入力シート!$H$212:H297,"○"),"")</f>
        <v/>
      </c>
      <c r="C96" s="313">
        <v>86</v>
      </c>
      <c r="D96" s="314" t="s">
        <v>736</v>
      </c>
      <c r="E96" s="314" t="s">
        <v>434</v>
      </c>
      <c r="F96" s="314" t="str">
        <f t="shared" si="2"/>
        <v>物品:10　印刷・製本 - スクリーン印刷（マグネットシート等）</v>
      </c>
    </row>
    <row r="97" spans="1:6" x14ac:dyDescent="0.15">
      <c r="A97" s="313" t="str">
        <f t="shared" si="3"/>
        <v>　</v>
      </c>
      <c r="B97" s="313" t="str">
        <f>IF(入力シート!H298="○",COUNTIF(入力シート!$H$212:H298,"○"),"")</f>
        <v/>
      </c>
      <c r="C97" s="313">
        <v>87</v>
      </c>
      <c r="D97" s="314" t="s">
        <v>736</v>
      </c>
      <c r="E97" s="314" t="s">
        <v>435</v>
      </c>
      <c r="F97" s="314" t="str">
        <f t="shared" si="2"/>
        <v>物品:10　印刷・製本 - 点字印刷</v>
      </c>
    </row>
    <row r="98" spans="1:6" x14ac:dyDescent="0.15">
      <c r="A98" s="313" t="str">
        <f t="shared" si="3"/>
        <v>　</v>
      </c>
      <c r="B98" s="313" t="str">
        <f>IF(入力シート!H299="○",COUNTIF(入力シート!$H$212:H299,"○"),"")</f>
        <v/>
      </c>
      <c r="C98" s="313">
        <v>88</v>
      </c>
      <c r="D98" s="314" t="s">
        <v>736</v>
      </c>
      <c r="E98" s="314" t="s">
        <v>436</v>
      </c>
      <c r="F98" s="314" t="str">
        <f t="shared" si="2"/>
        <v>物品:10　印刷・製本 - 賞状印刷</v>
      </c>
    </row>
    <row r="99" spans="1:6" x14ac:dyDescent="0.15">
      <c r="A99" s="313" t="str">
        <f t="shared" si="3"/>
        <v>　</v>
      </c>
      <c r="B99" s="313" t="str">
        <f>IF(入力シート!H300="○",COUNTIF(入力シート!$H$212:H300,"○"),"")</f>
        <v/>
      </c>
      <c r="C99" s="313">
        <v>89</v>
      </c>
      <c r="D99" s="314" t="s">
        <v>736</v>
      </c>
      <c r="E99" s="314" t="s">
        <v>437</v>
      </c>
      <c r="F99" s="314" t="str">
        <f t="shared" si="2"/>
        <v>物品:10　印刷・製本 - デジタル印刷</v>
      </c>
    </row>
    <row r="100" spans="1:6" x14ac:dyDescent="0.15">
      <c r="A100" s="313" t="str">
        <f t="shared" si="3"/>
        <v>　</v>
      </c>
      <c r="B100" s="313" t="str">
        <f>IF(入力シート!H301="○",COUNTIF(入力シート!$H$212:H301,"○"),"")</f>
        <v/>
      </c>
      <c r="C100" s="313">
        <v>90</v>
      </c>
      <c r="D100" s="314" t="s">
        <v>736</v>
      </c>
      <c r="E100" s="314" t="s">
        <v>438</v>
      </c>
      <c r="F100" s="314" t="str">
        <f t="shared" si="2"/>
        <v>物品:10　印刷・製本 - セキュリティ印刷</v>
      </c>
    </row>
    <row r="101" spans="1:6" x14ac:dyDescent="0.15">
      <c r="A101" s="313" t="str">
        <f t="shared" si="3"/>
        <v>　</v>
      </c>
      <c r="B101" s="313" t="str">
        <f>IF(入力シート!H302="○",COUNTIF(入力シート!$H$212:H302,"○"),"")</f>
        <v/>
      </c>
      <c r="C101" s="313">
        <v>91</v>
      </c>
      <c r="D101" s="314" t="s">
        <v>736</v>
      </c>
      <c r="E101" s="314" t="s">
        <v>439</v>
      </c>
      <c r="F101" s="314" t="str">
        <f t="shared" si="2"/>
        <v>物品:10　印刷・製本 - 製本</v>
      </c>
    </row>
    <row r="102" spans="1:6" x14ac:dyDescent="0.15">
      <c r="A102" s="313" t="str">
        <f t="shared" si="3"/>
        <v>　</v>
      </c>
      <c r="B102" s="313" t="str">
        <f>IF(入力シート!H303="○",COUNTIF(入力シート!$H$212:H303,"○"),"")</f>
        <v/>
      </c>
      <c r="C102" s="313">
        <v>92</v>
      </c>
      <c r="D102" s="314" t="s">
        <v>737</v>
      </c>
      <c r="E102" s="314" t="s">
        <v>834</v>
      </c>
      <c r="F102" s="314" t="str">
        <f t="shared" si="2"/>
        <v>物品:11　資材 - 建設資材・土木資材</v>
      </c>
    </row>
    <row r="103" spans="1:6" x14ac:dyDescent="0.15">
      <c r="A103" s="313" t="str">
        <f t="shared" si="3"/>
        <v>　</v>
      </c>
      <c r="B103" s="313" t="str">
        <f>IF(入力シート!H304="○",COUNTIF(入力シート!$H$212:H304,"○"),"")</f>
        <v/>
      </c>
      <c r="C103" s="313">
        <v>93</v>
      </c>
      <c r="D103" s="314" t="s">
        <v>737</v>
      </c>
      <c r="E103" s="314" t="s">
        <v>440</v>
      </c>
      <c r="F103" s="314" t="str">
        <f t="shared" si="2"/>
        <v>物品:11　資材 - 道路資材</v>
      </c>
    </row>
    <row r="104" spans="1:6" x14ac:dyDescent="0.15">
      <c r="A104" s="313" t="str">
        <f t="shared" si="3"/>
        <v>　</v>
      </c>
      <c r="B104" s="313" t="str">
        <f>IF(入力シート!H305="○",COUNTIF(入力シート!$H$212:H305,"○"),"")</f>
        <v/>
      </c>
      <c r="C104" s="313">
        <v>94</v>
      </c>
      <c r="D104" s="314" t="s">
        <v>737</v>
      </c>
      <c r="E104" s="314" t="s">
        <v>441</v>
      </c>
      <c r="F104" s="314" t="str">
        <f t="shared" si="2"/>
        <v>物品:11　資材 - 上下水道施設資材</v>
      </c>
    </row>
    <row r="105" spans="1:6" x14ac:dyDescent="0.15">
      <c r="A105" s="313" t="str">
        <f t="shared" si="3"/>
        <v>　</v>
      </c>
      <c r="B105" s="313" t="str">
        <f>IF(入力シート!H306="○",COUNTIF(入力シート!$H$212:H306,"○"),"")</f>
        <v/>
      </c>
      <c r="C105" s="313">
        <v>95</v>
      </c>
      <c r="D105" s="314" t="s">
        <v>737</v>
      </c>
      <c r="E105" s="314" t="s">
        <v>442</v>
      </c>
      <c r="F105" s="314" t="str">
        <f t="shared" si="2"/>
        <v>物品:11　資材 - 農業用資材</v>
      </c>
    </row>
    <row r="106" spans="1:6" x14ac:dyDescent="0.15">
      <c r="A106" s="313" t="str">
        <f t="shared" si="3"/>
        <v>　</v>
      </c>
      <c r="B106" s="313" t="str">
        <f>IF(入力シート!H307="○",COUNTIF(入力シート!$H$212:H307,"○"),"")</f>
        <v/>
      </c>
      <c r="C106" s="313">
        <v>96</v>
      </c>
      <c r="D106" s="314" t="s">
        <v>737</v>
      </c>
      <c r="E106" s="314" t="s">
        <v>443</v>
      </c>
      <c r="F106" s="314" t="str">
        <f t="shared" si="2"/>
        <v>物品:11　資材 - 園芸資材</v>
      </c>
    </row>
    <row r="107" spans="1:6" x14ac:dyDescent="0.15">
      <c r="A107" s="313" t="str">
        <f t="shared" si="3"/>
        <v>　</v>
      </c>
      <c r="B107" s="313" t="str">
        <f>IF(入力シート!H308="○",COUNTIF(入力シート!$H$212:H308,"○"),"")</f>
        <v/>
      </c>
      <c r="C107" s="313">
        <v>97</v>
      </c>
      <c r="D107" s="314" t="s">
        <v>737</v>
      </c>
      <c r="E107" s="314" t="s">
        <v>444</v>
      </c>
      <c r="F107" s="314" t="str">
        <f t="shared" si="2"/>
        <v>物品:11　資材 - 梱包材料</v>
      </c>
    </row>
    <row r="108" spans="1:6" x14ac:dyDescent="0.15">
      <c r="A108" s="313" t="str">
        <f t="shared" si="3"/>
        <v>　</v>
      </c>
      <c r="B108" s="313" t="str">
        <f>IF(入力シート!H309="○",COUNTIF(入力シート!$H$212:H309,"○"),"")</f>
        <v/>
      </c>
      <c r="C108" s="313">
        <v>98</v>
      </c>
      <c r="D108" s="314" t="s">
        <v>737</v>
      </c>
      <c r="E108" s="314" t="s">
        <v>445</v>
      </c>
      <c r="F108" s="314" t="str">
        <f t="shared" si="2"/>
        <v>物品:11　資材 - 木材</v>
      </c>
    </row>
    <row r="109" spans="1:6" x14ac:dyDescent="0.15">
      <c r="A109" s="313" t="str">
        <f t="shared" si="3"/>
        <v>　</v>
      </c>
      <c r="B109" s="313" t="str">
        <f>IF(入力シート!H310="○",COUNTIF(入力シート!$H$212:H310,"○"),"")</f>
        <v/>
      </c>
      <c r="C109" s="313">
        <v>99</v>
      </c>
      <c r="D109" s="314" t="s">
        <v>737</v>
      </c>
      <c r="E109" s="314" t="s">
        <v>446</v>
      </c>
      <c r="F109" s="314" t="str">
        <f t="shared" si="2"/>
        <v>物品:11　資材 - 金属材料</v>
      </c>
    </row>
    <row r="110" spans="1:6" x14ac:dyDescent="0.15">
      <c r="A110" s="313" t="str">
        <f t="shared" si="3"/>
        <v>　</v>
      </c>
      <c r="B110" s="313" t="str">
        <f>IF(入力シート!H311="○",COUNTIF(入力シート!$H$212:H311,"○"),"")</f>
        <v/>
      </c>
      <c r="C110" s="313">
        <v>100</v>
      </c>
      <c r="D110" s="314" t="s">
        <v>737</v>
      </c>
      <c r="E110" s="314" t="s">
        <v>447</v>
      </c>
      <c r="F110" s="314" t="str">
        <f t="shared" si="2"/>
        <v>物品:11　資材 - 塗料</v>
      </c>
    </row>
    <row r="111" spans="1:6" x14ac:dyDescent="0.15">
      <c r="A111" s="313" t="str">
        <f t="shared" si="3"/>
        <v>　</v>
      </c>
      <c r="B111" s="313" t="str">
        <f>IF(入力シート!H312="○",COUNTIF(入力シート!$H$212:H312,"○"),"")</f>
        <v/>
      </c>
      <c r="C111" s="313">
        <v>101</v>
      </c>
      <c r="D111" s="314" t="s">
        <v>737</v>
      </c>
      <c r="E111" s="314" t="s">
        <v>448</v>
      </c>
      <c r="F111" s="314" t="str">
        <f t="shared" si="2"/>
        <v>物品:11　資材 - ゴミ袋</v>
      </c>
    </row>
    <row r="112" spans="1:6" x14ac:dyDescent="0.15">
      <c r="A112" s="313" t="str">
        <f t="shared" si="3"/>
        <v>　</v>
      </c>
      <c r="B112" s="313" t="str">
        <f>IF(入力シート!H313="○",COUNTIF(入力シート!$H$212:H313,"○"),"")</f>
        <v/>
      </c>
      <c r="C112" s="313">
        <v>102</v>
      </c>
      <c r="D112" s="314" t="s">
        <v>737</v>
      </c>
      <c r="E112" s="314" t="s">
        <v>449</v>
      </c>
      <c r="F112" s="314" t="str">
        <f t="shared" si="2"/>
        <v>物品:11　資材 - ビニール・ポリエチレン類</v>
      </c>
    </row>
    <row r="113" spans="1:6" x14ac:dyDescent="0.15">
      <c r="A113" s="313" t="str">
        <f t="shared" si="3"/>
        <v>　</v>
      </c>
      <c r="B113" s="313" t="str">
        <f>IF(入力シート!H314="○",COUNTIF(入力シート!$H$212:H314,"○"),"")</f>
        <v/>
      </c>
      <c r="C113" s="313">
        <v>103</v>
      </c>
      <c r="D113" s="314" t="s">
        <v>737</v>
      </c>
      <c r="E113" s="314" t="s">
        <v>450</v>
      </c>
      <c r="F113" s="314" t="str">
        <f t="shared" si="2"/>
        <v>物品:11　資材 - ネット類（遮光ネット・防球ネット等）</v>
      </c>
    </row>
    <row r="114" spans="1:6" x14ac:dyDescent="0.15">
      <c r="A114" s="313" t="str">
        <f t="shared" si="3"/>
        <v>　</v>
      </c>
      <c r="B114" s="313" t="str">
        <f>IF(入力シート!H315="○",COUNTIF(入力シート!$H$212:H315,"○"),"")</f>
        <v/>
      </c>
      <c r="C114" s="313">
        <v>104</v>
      </c>
      <c r="D114" s="314" t="s">
        <v>737</v>
      </c>
      <c r="E114" s="314" t="s">
        <v>451</v>
      </c>
      <c r="F114" s="314" t="str">
        <f t="shared" si="2"/>
        <v>物品:11　資材 - 害獣対策用品（防鳥・防獣ネット等）</v>
      </c>
    </row>
    <row r="115" spans="1:6" x14ac:dyDescent="0.15">
      <c r="A115" s="313" t="str">
        <f t="shared" si="3"/>
        <v>　</v>
      </c>
      <c r="B115" s="313" t="str">
        <f>IF(入力シート!H316="○",COUNTIF(入力シート!$H$212:H316,"○"),"")</f>
        <v/>
      </c>
      <c r="C115" s="313">
        <v>105</v>
      </c>
      <c r="D115" s="314" t="s">
        <v>737</v>
      </c>
      <c r="E115" s="314" t="s">
        <v>452</v>
      </c>
      <c r="F115" s="314" t="str">
        <f t="shared" si="2"/>
        <v>物品:11　資材 - 凍結防止剤</v>
      </c>
    </row>
    <row r="116" spans="1:6" x14ac:dyDescent="0.15">
      <c r="A116" s="313" t="str">
        <f t="shared" si="3"/>
        <v>　</v>
      </c>
      <c r="B116" s="313" t="str">
        <f>IF(入力シート!H317="○",COUNTIF(入力シート!$H$212:H317,"○"),"")</f>
        <v/>
      </c>
      <c r="C116" s="313">
        <v>106</v>
      </c>
      <c r="D116" s="314" t="s">
        <v>738</v>
      </c>
      <c r="E116" s="314" t="s">
        <v>453</v>
      </c>
      <c r="F116" s="314" t="str">
        <f t="shared" si="2"/>
        <v>物品:12　衣料・寝具類 - 作業服</v>
      </c>
    </row>
    <row r="117" spans="1:6" x14ac:dyDescent="0.15">
      <c r="A117" s="313" t="str">
        <f t="shared" si="3"/>
        <v>　</v>
      </c>
      <c r="B117" s="313" t="str">
        <f>IF(入力シート!H318="○",COUNTIF(入力シート!$H$212:H318,"○"),"")</f>
        <v/>
      </c>
      <c r="C117" s="313">
        <v>107</v>
      </c>
      <c r="D117" s="314" t="s">
        <v>738</v>
      </c>
      <c r="E117" s="314" t="s">
        <v>454</v>
      </c>
      <c r="F117" s="314" t="str">
        <f t="shared" si="2"/>
        <v>物品:12　衣料・寝具類 - 事務服</v>
      </c>
    </row>
    <row r="118" spans="1:6" x14ac:dyDescent="0.15">
      <c r="A118" s="313" t="str">
        <f t="shared" si="3"/>
        <v>　</v>
      </c>
      <c r="B118" s="313" t="str">
        <f>IF(入力シート!H319="○",COUNTIF(入力シート!$H$212:H319,"○"),"")</f>
        <v/>
      </c>
      <c r="C118" s="313">
        <v>108</v>
      </c>
      <c r="D118" s="314" t="s">
        <v>738</v>
      </c>
      <c r="E118" s="314" t="s">
        <v>455</v>
      </c>
      <c r="F118" s="314" t="str">
        <f t="shared" si="2"/>
        <v>物品:12　衣料・寝具類 - 制服</v>
      </c>
    </row>
    <row r="119" spans="1:6" x14ac:dyDescent="0.15">
      <c r="A119" s="313" t="str">
        <f t="shared" si="3"/>
        <v>　</v>
      </c>
      <c r="B119" s="313" t="str">
        <f>IF(入力シート!H320="○",COUNTIF(入力シート!$H$212:H320,"○"),"")</f>
        <v/>
      </c>
      <c r="C119" s="313">
        <v>109</v>
      </c>
      <c r="D119" s="314" t="s">
        <v>738</v>
      </c>
      <c r="E119" s="314" t="s">
        <v>456</v>
      </c>
      <c r="F119" s="314" t="str">
        <f t="shared" si="2"/>
        <v>物品:12　衣料・寝具類 - 病院用被服（白衣等）</v>
      </c>
    </row>
    <row r="120" spans="1:6" x14ac:dyDescent="0.15">
      <c r="A120" s="313" t="str">
        <f t="shared" si="3"/>
        <v>　</v>
      </c>
      <c r="B120" s="313" t="str">
        <f>IF(入力シート!H321="○",COUNTIF(入力シート!$H$212:H321,"○"),"")</f>
        <v/>
      </c>
      <c r="C120" s="313">
        <v>110</v>
      </c>
      <c r="D120" s="314" t="s">
        <v>738</v>
      </c>
      <c r="E120" s="314" t="s">
        <v>457</v>
      </c>
      <c r="F120" s="314" t="str">
        <f t="shared" si="2"/>
        <v>物品:12　衣料・寝具類 - 帽子</v>
      </c>
    </row>
    <row r="121" spans="1:6" x14ac:dyDescent="0.15">
      <c r="A121" s="313" t="str">
        <f t="shared" si="3"/>
        <v>　</v>
      </c>
      <c r="B121" s="313" t="str">
        <f>IF(入力シート!H322="○",COUNTIF(入力シート!$H$212:H322,"○"),"")</f>
        <v/>
      </c>
      <c r="C121" s="313">
        <v>111</v>
      </c>
      <c r="D121" s="314" t="s">
        <v>738</v>
      </c>
      <c r="E121" s="314" t="s">
        <v>458</v>
      </c>
      <c r="F121" s="314" t="str">
        <f t="shared" ref="F121:F168" si="4">D121 &amp; " - " &amp; E121</f>
        <v>物品:12　衣料・寝具類 - 作業靴</v>
      </c>
    </row>
    <row r="122" spans="1:6" x14ac:dyDescent="0.15">
      <c r="A122" s="313" t="str">
        <f t="shared" si="3"/>
        <v>　</v>
      </c>
      <c r="B122" s="313" t="str">
        <f>IF(入力シート!H323="○",COUNTIF(入力シート!$H$212:H323,"○"),"")</f>
        <v/>
      </c>
      <c r="C122" s="313">
        <v>112</v>
      </c>
      <c r="D122" s="314" t="s">
        <v>738</v>
      </c>
      <c r="E122" s="314" t="s">
        <v>459</v>
      </c>
      <c r="F122" s="314" t="str">
        <f t="shared" si="4"/>
        <v>物品:12　衣料・寝具類 - 寝具</v>
      </c>
    </row>
    <row r="123" spans="1:6" x14ac:dyDescent="0.15">
      <c r="A123" s="313" t="str">
        <f t="shared" si="3"/>
        <v>　</v>
      </c>
      <c r="B123" s="313" t="str">
        <f>IF(入力シート!H324="○",COUNTIF(入力シート!$H$212:H324,"○"),"")</f>
        <v/>
      </c>
      <c r="C123" s="313">
        <v>113</v>
      </c>
      <c r="D123" s="314" t="s">
        <v>836</v>
      </c>
      <c r="E123" s="314" t="s">
        <v>460</v>
      </c>
      <c r="F123" s="314" t="str">
        <f t="shared" si="4"/>
        <v>物品:13　スポーツ用品 - スポーツ用品</v>
      </c>
    </row>
    <row r="124" spans="1:6" x14ac:dyDescent="0.15">
      <c r="A124" s="313" t="str">
        <f t="shared" si="3"/>
        <v>　</v>
      </c>
      <c r="B124" s="313" t="str">
        <f>IF(入力シート!H325="○",COUNTIF(入力シート!$H$212:H325,"○"),"")</f>
        <v/>
      </c>
      <c r="C124" s="313">
        <v>114</v>
      </c>
      <c r="D124" s="314" t="s">
        <v>836</v>
      </c>
      <c r="E124" s="314" t="s">
        <v>461</v>
      </c>
      <c r="F124" s="314" t="str">
        <f t="shared" si="4"/>
        <v>物品:13　スポーツ用品 - 体育施設機械器具</v>
      </c>
    </row>
    <row r="125" spans="1:6" x14ac:dyDescent="0.15">
      <c r="A125" s="313" t="str">
        <f t="shared" si="3"/>
        <v>　</v>
      </c>
      <c r="B125" s="313" t="str">
        <f>IF(入力シート!H326="○",COUNTIF(入力シート!$H$212:H326,"○"),"")</f>
        <v/>
      </c>
      <c r="C125" s="313">
        <v>115</v>
      </c>
      <c r="D125" s="314" t="s">
        <v>836</v>
      </c>
      <c r="E125" s="314" t="s">
        <v>462</v>
      </c>
      <c r="F125" s="314" t="str">
        <f t="shared" si="4"/>
        <v>物品:13　スポーツ用品 - トレーニング機器</v>
      </c>
    </row>
    <row r="126" spans="1:6" x14ac:dyDescent="0.15">
      <c r="A126" s="313" t="str">
        <f t="shared" si="3"/>
        <v>　</v>
      </c>
      <c r="B126" s="313" t="str">
        <f>IF(入力シート!H327="○",COUNTIF(入力シート!$H$212:H327,"○"),"")</f>
        <v/>
      </c>
      <c r="C126" s="313">
        <v>116</v>
      </c>
      <c r="D126" s="314" t="s">
        <v>836</v>
      </c>
      <c r="E126" s="314" t="s">
        <v>463</v>
      </c>
      <c r="F126" s="314" t="str">
        <f t="shared" si="4"/>
        <v>物品:13　スポーツ用品 - 潜水用具</v>
      </c>
    </row>
    <row r="127" spans="1:6" x14ac:dyDescent="0.15">
      <c r="A127" s="313" t="str">
        <f t="shared" si="3"/>
        <v>　</v>
      </c>
      <c r="B127" s="313" t="str">
        <f>IF(入力シート!H328="○",COUNTIF(入力シート!$H$212:H328,"○"),"")</f>
        <v/>
      </c>
      <c r="C127" s="313">
        <v>117</v>
      </c>
      <c r="D127" s="314" t="s">
        <v>836</v>
      </c>
      <c r="E127" s="314" t="s">
        <v>837</v>
      </c>
      <c r="F127" s="314" t="str">
        <f t="shared" si="4"/>
        <v>物品:13　スポーツ用品 - 優勝旗・楯・カップ類</v>
      </c>
    </row>
    <row r="128" spans="1:6" x14ac:dyDescent="0.15">
      <c r="A128" s="313" t="str">
        <f t="shared" si="3"/>
        <v>　</v>
      </c>
      <c r="B128" s="313" t="str">
        <f>IF(入力シート!H329="○",COUNTIF(入力シート!$H$212:H329,"○"),"")</f>
        <v/>
      </c>
      <c r="C128" s="313">
        <v>118</v>
      </c>
      <c r="D128" s="314" t="s">
        <v>836</v>
      </c>
      <c r="E128" s="314" t="s">
        <v>838</v>
      </c>
      <c r="F128" s="314" t="str">
        <f t="shared" si="4"/>
        <v>物品:13　スポーツ用品 - キャンプ用品・登山用品</v>
      </c>
    </row>
    <row r="129" spans="1:6" x14ac:dyDescent="0.15">
      <c r="A129" s="313" t="str">
        <f t="shared" si="3"/>
        <v>　</v>
      </c>
      <c r="B129" s="313" t="str">
        <f>IF(入力シート!H330="○",COUNTIF(入力シート!$H$212:H330,"○"),"")</f>
        <v/>
      </c>
      <c r="C129" s="313">
        <v>119</v>
      </c>
      <c r="D129" s="314" t="s">
        <v>739</v>
      </c>
      <c r="E129" s="314" t="s">
        <v>464</v>
      </c>
      <c r="F129" s="314" t="str">
        <f t="shared" si="4"/>
        <v>物品:14　日用品・ギフト - 食器類</v>
      </c>
    </row>
    <row r="130" spans="1:6" x14ac:dyDescent="0.15">
      <c r="A130" s="313" t="str">
        <f t="shared" si="3"/>
        <v>　</v>
      </c>
      <c r="B130" s="313" t="str">
        <f>IF(入力シート!H331="○",COUNTIF(入力シート!$H$212:H331,"○"),"")</f>
        <v/>
      </c>
      <c r="C130" s="313">
        <v>120</v>
      </c>
      <c r="D130" s="314" t="s">
        <v>739</v>
      </c>
      <c r="E130" s="314" t="s">
        <v>465</v>
      </c>
      <c r="F130" s="314" t="str">
        <f t="shared" si="4"/>
        <v>物品:14　日用品・ギフト - 荒物･金物</v>
      </c>
    </row>
    <row r="131" spans="1:6" x14ac:dyDescent="0.15">
      <c r="A131" s="313" t="str">
        <f t="shared" si="3"/>
        <v>　</v>
      </c>
      <c r="B131" s="313" t="str">
        <f>IF(入力シート!H332="○",COUNTIF(入力シート!$H$212:H332,"○"),"")</f>
        <v/>
      </c>
      <c r="C131" s="313">
        <v>121</v>
      </c>
      <c r="D131" s="314" t="s">
        <v>739</v>
      </c>
      <c r="E131" s="314" t="s">
        <v>466</v>
      </c>
      <c r="F131" s="314" t="str">
        <f t="shared" si="4"/>
        <v>物品:14　日用品・ギフト - 日用品</v>
      </c>
    </row>
    <row r="132" spans="1:6" x14ac:dyDescent="0.15">
      <c r="A132" s="313" t="str">
        <f t="shared" si="3"/>
        <v>　</v>
      </c>
      <c r="B132" s="313" t="str">
        <f>IF(入力シート!H333="○",COUNTIF(入力シート!$H$212:H333,"○"),"")</f>
        <v/>
      </c>
      <c r="C132" s="313">
        <v>122</v>
      </c>
      <c r="D132" s="314" t="s">
        <v>739</v>
      </c>
      <c r="E132" s="314" t="s">
        <v>467</v>
      </c>
      <c r="F132" s="314" t="str">
        <f t="shared" si="4"/>
        <v>物品:14　日用品・ギフト - トイレットペーパー</v>
      </c>
    </row>
    <row r="133" spans="1:6" x14ac:dyDescent="0.15">
      <c r="A133" s="313" t="str">
        <f t="shared" si="3"/>
        <v>　</v>
      </c>
      <c r="B133" s="313" t="str">
        <f>IF(入力シート!H334="○",COUNTIF(入力シート!$H$212:H334,"○"),"")</f>
        <v/>
      </c>
      <c r="C133" s="313">
        <v>123</v>
      </c>
      <c r="D133" s="314" t="s">
        <v>739</v>
      </c>
      <c r="E133" s="314" t="s">
        <v>468</v>
      </c>
      <c r="F133" s="314" t="str">
        <f t="shared" si="4"/>
        <v>物品:14　日用品・ギフト - ギフト(贈答品)</v>
      </c>
    </row>
    <row r="134" spans="1:6" x14ac:dyDescent="0.15">
      <c r="A134" s="313" t="str">
        <f t="shared" si="3"/>
        <v>　</v>
      </c>
      <c r="B134" s="313" t="str">
        <f>IF(入力シート!H335="○",COUNTIF(入力シート!$H$212:H335,"○"),"")</f>
        <v/>
      </c>
      <c r="C134" s="313">
        <v>124</v>
      </c>
      <c r="D134" s="314" t="s">
        <v>740</v>
      </c>
      <c r="E134" s="314" t="s">
        <v>469</v>
      </c>
      <c r="F134" s="314" t="str">
        <f t="shared" si="4"/>
        <v>物品:15　消防・防災・防犯用品等 - 消防機材</v>
      </c>
    </row>
    <row r="135" spans="1:6" x14ac:dyDescent="0.15">
      <c r="A135" s="313" t="str">
        <f t="shared" si="3"/>
        <v>　</v>
      </c>
      <c r="B135" s="313" t="str">
        <f>IF(入力シート!H336="○",COUNTIF(入力シート!$H$212:H336,"○"),"")</f>
        <v/>
      </c>
      <c r="C135" s="313">
        <v>125</v>
      </c>
      <c r="D135" s="314" t="s">
        <v>740</v>
      </c>
      <c r="E135" s="314" t="s">
        <v>470</v>
      </c>
      <c r="F135" s="314" t="str">
        <f t="shared" si="4"/>
        <v>物品:15　消防・防災・防犯用品等 - 水難救助用ボート</v>
      </c>
    </row>
    <row r="136" spans="1:6" x14ac:dyDescent="0.15">
      <c r="A136" s="313" t="str">
        <f t="shared" si="3"/>
        <v>　</v>
      </c>
      <c r="B136" s="313" t="str">
        <f>IF(入力シート!H337="○",COUNTIF(入力シート!$H$212:H337,"○"),"")</f>
        <v/>
      </c>
      <c r="C136" s="313">
        <v>126</v>
      </c>
      <c r="D136" s="314" t="s">
        <v>740</v>
      </c>
      <c r="E136" s="314" t="s">
        <v>471</v>
      </c>
      <c r="F136" s="314" t="str">
        <f t="shared" si="4"/>
        <v>物品:15　消防・防災・防犯用品等 - 消火器具</v>
      </c>
    </row>
    <row r="137" spans="1:6" x14ac:dyDescent="0.15">
      <c r="A137" s="313" t="str">
        <f t="shared" si="3"/>
        <v>　</v>
      </c>
      <c r="B137" s="313" t="str">
        <f>IF(入力シート!H338="○",COUNTIF(入力シート!$H$212:H338,"○"),"")</f>
        <v/>
      </c>
      <c r="C137" s="313">
        <v>127</v>
      </c>
      <c r="D137" s="314" t="s">
        <v>740</v>
      </c>
      <c r="E137" s="314" t="s">
        <v>472</v>
      </c>
      <c r="F137" s="314" t="str">
        <f t="shared" si="4"/>
        <v>物品:15　消防・防災・防犯用品等 - 避難器具</v>
      </c>
    </row>
    <row r="138" spans="1:6" x14ac:dyDescent="0.15">
      <c r="A138" s="313" t="str">
        <f t="shared" si="3"/>
        <v>　</v>
      </c>
      <c r="B138" s="313" t="str">
        <f>IF(入力シート!H339="○",COUNTIF(入力シート!$H$212:H339,"○"),"")</f>
        <v/>
      </c>
      <c r="C138" s="313">
        <v>128</v>
      </c>
      <c r="D138" s="314" t="s">
        <v>740</v>
      </c>
      <c r="E138" s="314" t="s">
        <v>473</v>
      </c>
      <c r="F138" s="314" t="str">
        <f t="shared" si="4"/>
        <v>物品:15　消防・防災・防犯用品等 - 緩降機</v>
      </c>
    </row>
    <row r="139" spans="1:6" x14ac:dyDescent="0.15">
      <c r="A139" s="313" t="str">
        <f t="shared" si="3"/>
        <v>　</v>
      </c>
      <c r="B139" s="313" t="str">
        <f>IF(入力シート!H340="○",COUNTIF(入力シート!$H$212:H340,"○"),"")</f>
        <v/>
      </c>
      <c r="C139" s="313">
        <v>129</v>
      </c>
      <c r="D139" s="314" t="s">
        <v>740</v>
      </c>
      <c r="E139" s="314" t="s">
        <v>474</v>
      </c>
      <c r="F139" s="314" t="str">
        <f t="shared" si="4"/>
        <v>物品:15　消防・防災・防犯用品等 - 火災報知機器</v>
      </c>
    </row>
    <row r="140" spans="1:6" x14ac:dyDescent="0.15">
      <c r="A140" s="313" t="str">
        <f t="shared" ref="A140:A203" si="5">IF(MAX($B$11:$B$342)&gt;=C140,VLOOKUP(C140,$B$11:$F$342,5),"　")</f>
        <v>　</v>
      </c>
      <c r="B140" s="313" t="str">
        <f>IF(入力シート!H341="○",COUNTIF(入力シート!$H$212:H341,"○"),"")</f>
        <v/>
      </c>
      <c r="C140" s="313">
        <v>130</v>
      </c>
      <c r="D140" s="314" t="s">
        <v>740</v>
      </c>
      <c r="E140" s="314" t="s">
        <v>475</v>
      </c>
      <c r="F140" s="314" t="str">
        <f t="shared" si="4"/>
        <v>物品:15　消防・防災・防犯用品等 - 緊急通報端末装置</v>
      </c>
    </row>
    <row r="141" spans="1:6" x14ac:dyDescent="0.15">
      <c r="A141" s="313" t="str">
        <f t="shared" si="5"/>
        <v>　</v>
      </c>
      <c r="B141" s="313" t="str">
        <f>IF(入力シート!H342="○",COUNTIF(入力シート!$H$212:H342,"○"),"")</f>
        <v/>
      </c>
      <c r="C141" s="313">
        <v>131</v>
      </c>
      <c r="D141" s="314" t="s">
        <v>740</v>
      </c>
      <c r="E141" s="314" t="s">
        <v>476</v>
      </c>
      <c r="F141" s="314" t="str">
        <f t="shared" si="4"/>
        <v>物品:15　消防・防災・防犯用品等 - 小型発電機</v>
      </c>
    </row>
    <row r="142" spans="1:6" x14ac:dyDescent="0.15">
      <c r="A142" s="313" t="str">
        <f t="shared" si="5"/>
        <v>　</v>
      </c>
      <c r="B142" s="313" t="str">
        <f>IF(入力シート!H343="○",COUNTIF(入力シート!$H$212:H343,"○"),"")</f>
        <v/>
      </c>
      <c r="C142" s="313">
        <v>132</v>
      </c>
      <c r="D142" s="314" t="s">
        <v>740</v>
      </c>
      <c r="E142" s="314" t="s">
        <v>477</v>
      </c>
      <c r="F142" s="314" t="str">
        <f t="shared" si="4"/>
        <v>物品:15　消防・防災・防犯用品等 - 交通安全用品機材</v>
      </c>
    </row>
    <row r="143" spans="1:6" x14ac:dyDescent="0.15">
      <c r="A143" s="313" t="str">
        <f t="shared" si="5"/>
        <v>　</v>
      </c>
      <c r="B143" s="313" t="str">
        <f>IF(入力シート!H344="○",COUNTIF(入力シート!$H$212:H344,"○"),"")</f>
        <v/>
      </c>
      <c r="C143" s="313">
        <v>133</v>
      </c>
      <c r="D143" s="314" t="s">
        <v>740</v>
      </c>
      <c r="E143" s="314" t="s">
        <v>478</v>
      </c>
      <c r="F143" s="314" t="str">
        <f t="shared" si="4"/>
        <v>物品:15　消防・防災・防犯用品等 - 防犯・保安用品</v>
      </c>
    </row>
    <row r="144" spans="1:6" x14ac:dyDescent="0.15">
      <c r="A144" s="313" t="str">
        <f t="shared" si="5"/>
        <v>　</v>
      </c>
      <c r="B144" s="313" t="str">
        <f>IF(入力シート!H345="○",COUNTIF(入力シート!$H$212:H345,"○"),"")</f>
        <v/>
      </c>
      <c r="C144" s="313">
        <v>134</v>
      </c>
      <c r="D144" s="314" t="s">
        <v>740</v>
      </c>
      <c r="E144" s="314" t="s">
        <v>479</v>
      </c>
      <c r="F144" s="314" t="str">
        <f t="shared" si="4"/>
        <v>物品:15　消防・防災・防犯用品等 - 防犯カメラ一式</v>
      </c>
    </row>
    <row r="145" spans="1:6" x14ac:dyDescent="0.15">
      <c r="A145" s="313" t="str">
        <f t="shared" si="5"/>
        <v>　</v>
      </c>
      <c r="B145" s="313" t="str">
        <f>IF(入力シート!H346="○",COUNTIF(入力シート!$H$212:H346,"○"),"")</f>
        <v/>
      </c>
      <c r="C145" s="313">
        <v>135</v>
      </c>
      <c r="D145" s="314" t="s">
        <v>740</v>
      </c>
      <c r="E145" s="314" t="s">
        <v>795</v>
      </c>
      <c r="F145" s="314" t="str">
        <f t="shared" si="4"/>
        <v>物品:15　消防・防災・防犯用品等 - 防護服</v>
      </c>
    </row>
    <row r="146" spans="1:6" x14ac:dyDescent="0.15">
      <c r="A146" s="313" t="str">
        <f t="shared" si="5"/>
        <v>　</v>
      </c>
      <c r="B146" s="313" t="str">
        <f>IF(入力シート!H347="○",COUNTIF(入力シート!$H$212:H347,"○"),"")</f>
        <v/>
      </c>
      <c r="C146" s="313">
        <v>136</v>
      </c>
      <c r="D146" s="314" t="s">
        <v>740</v>
      </c>
      <c r="E146" s="314" t="s">
        <v>796</v>
      </c>
      <c r="F146" s="314" t="str">
        <f t="shared" si="4"/>
        <v>物品:15　消防・防災・防犯用品等 - 安全靴</v>
      </c>
    </row>
    <row r="147" spans="1:6" x14ac:dyDescent="0.15">
      <c r="A147" s="313" t="str">
        <f t="shared" si="5"/>
        <v>　</v>
      </c>
      <c r="B147" s="313" t="str">
        <f>IF(入力シート!H348="○",COUNTIF(入力シート!$H$212:H348,"○"),"")</f>
        <v/>
      </c>
      <c r="C147" s="313">
        <v>137</v>
      </c>
      <c r="D147" s="314" t="s">
        <v>740</v>
      </c>
      <c r="E147" s="314" t="s">
        <v>482</v>
      </c>
      <c r="F147" s="314" t="str">
        <f t="shared" si="4"/>
        <v>物品:15　消防・防災・防犯用品等 - 防災用品（毛布・トイレ等）</v>
      </c>
    </row>
    <row r="148" spans="1:6" x14ac:dyDescent="0.15">
      <c r="A148" s="313" t="str">
        <f t="shared" si="5"/>
        <v>　</v>
      </c>
      <c r="B148" s="313" t="str">
        <f>IF(入力シート!H349="○",COUNTIF(入力シート!$H$212:H349,"○"),"")</f>
        <v/>
      </c>
      <c r="C148" s="313">
        <v>138</v>
      </c>
      <c r="D148" s="314" t="s">
        <v>740</v>
      </c>
      <c r="E148" s="314" t="s">
        <v>839</v>
      </c>
      <c r="F148" s="314" t="str">
        <f t="shared" si="4"/>
        <v>物品:15　消防・防災・防犯用品等 - 非常食・保存食</v>
      </c>
    </row>
    <row r="149" spans="1:6" x14ac:dyDescent="0.15">
      <c r="A149" s="313" t="str">
        <f t="shared" si="5"/>
        <v>　</v>
      </c>
      <c r="B149" s="313" t="str">
        <f>IF(入力シート!H350="○",COUNTIF(入力シート!$H$212:H350,"○"),"")</f>
        <v/>
      </c>
      <c r="C149" s="313">
        <v>139</v>
      </c>
      <c r="D149" s="314" t="s">
        <v>741</v>
      </c>
      <c r="E149" s="314" t="s">
        <v>483</v>
      </c>
      <c r="F149" s="314" t="str">
        <f t="shared" si="4"/>
        <v>物品:16　写真類 - カメラ</v>
      </c>
    </row>
    <row r="150" spans="1:6" x14ac:dyDescent="0.15">
      <c r="A150" s="313" t="str">
        <f t="shared" si="5"/>
        <v>　</v>
      </c>
      <c r="B150" s="313" t="str">
        <f>IF(入力シート!H351="○",COUNTIF(入力シート!$H$212:H351,"○"),"")</f>
        <v/>
      </c>
      <c r="C150" s="313">
        <v>140</v>
      </c>
      <c r="D150" s="314" t="s">
        <v>741</v>
      </c>
      <c r="E150" s="314" t="s">
        <v>484</v>
      </c>
      <c r="F150" s="314" t="str">
        <f t="shared" si="4"/>
        <v>物品:16　写真類 - 製本(複写･折図)</v>
      </c>
    </row>
    <row r="151" spans="1:6" x14ac:dyDescent="0.15">
      <c r="A151" s="313" t="str">
        <f t="shared" si="5"/>
        <v>　</v>
      </c>
      <c r="B151" s="313" t="str">
        <f>IF(入力シート!H352="○",COUNTIF(入力シート!$H$212:H352,"○"),"")</f>
        <v/>
      </c>
      <c r="C151" s="313">
        <v>141</v>
      </c>
      <c r="D151" s="314" t="s">
        <v>741</v>
      </c>
      <c r="E151" s="314" t="s">
        <v>485</v>
      </c>
      <c r="F151" s="314" t="str">
        <f t="shared" si="4"/>
        <v>物品:16　写真類 - 航空（測量）写真</v>
      </c>
    </row>
    <row r="152" spans="1:6" x14ac:dyDescent="0.15">
      <c r="A152" s="313" t="str">
        <f t="shared" si="5"/>
        <v>　</v>
      </c>
      <c r="B152" s="313" t="str">
        <f>IF(入力シート!H353="○",COUNTIF(入力シート!$H$212:H353,"○"),"")</f>
        <v/>
      </c>
      <c r="C152" s="313">
        <v>142</v>
      </c>
      <c r="D152" s="314" t="s">
        <v>741</v>
      </c>
      <c r="E152" s="314" t="s">
        <v>486</v>
      </c>
      <c r="F152" s="314" t="str">
        <f t="shared" si="4"/>
        <v>物品:16　写真類 - 地図データ</v>
      </c>
    </row>
    <row r="153" spans="1:6" x14ac:dyDescent="0.15">
      <c r="A153" s="313" t="str">
        <f t="shared" si="5"/>
        <v>　</v>
      </c>
      <c r="B153" s="313" t="str">
        <f>IF(入力シート!H354="○",COUNTIF(入力シート!$H$212:H354,"○"),"")</f>
        <v/>
      </c>
      <c r="C153" s="313">
        <v>143</v>
      </c>
      <c r="D153" s="314" t="s">
        <v>741</v>
      </c>
      <c r="E153" s="314" t="s">
        <v>487</v>
      </c>
      <c r="F153" s="314" t="str">
        <f t="shared" si="4"/>
        <v>物品:16　写真類 - 衛星画像データ</v>
      </c>
    </row>
    <row r="154" spans="1:6" x14ac:dyDescent="0.15">
      <c r="A154" s="313" t="str">
        <f t="shared" si="5"/>
        <v>　</v>
      </c>
      <c r="B154" s="313" t="str">
        <f>IF(入力シート!H355="○",COUNTIF(入力シート!$H$212:H355,"○"),"")</f>
        <v/>
      </c>
      <c r="C154" s="313">
        <v>144</v>
      </c>
      <c r="D154" s="314" t="s">
        <v>742</v>
      </c>
      <c r="E154" s="314" t="s">
        <v>488</v>
      </c>
      <c r="F154" s="314" t="str">
        <f t="shared" si="4"/>
        <v>物品:17　看板・染物 - 看板</v>
      </c>
    </row>
    <row r="155" spans="1:6" x14ac:dyDescent="0.15">
      <c r="A155" s="313" t="str">
        <f t="shared" si="5"/>
        <v>　</v>
      </c>
      <c r="B155" s="313" t="str">
        <f>IF(入力シート!H356="○",COUNTIF(入力シート!$H$212:H356,"○"),"")</f>
        <v/>
      </c>
      <c r="C155" s="313">
        <v>145</v>
      </c>
      <c r="D155" s="314" t="s">
        <v>742</v>
      </c>
      <c r="E155" s="314" t="s">
        <v>489</v>
      </c>
      <c r="F155" s="314" t="str">
        <f t="shared" si="4"/>
        <v>物品:17　看板・染物 - 掲示板</v>
      </c>
    </row>
    <row r="156" spans="1:6" x14ac:dyDescent="0.15">
      <c r="A156" s="313" t="str">
        <f t="shared" si="5"/>
        <v>　</v>
      </c>
      <c r="B156" s="313" t="str">
        <f>IF(入力シート!H357="○",COUNTIF(入力シート!$H$212:H357,"○"),"")</f>
        <v/>
      </c>
      <c r="C156" s="313">
        <v>146</v>
      </c>
      <c r="D156" s="314" t="s">
        <v>742</v>
      </c>
      <c r="E156" s="314" t="s">
        <v>490</v>
      </c>
      <c r="F156" s="314" t="str">
        <f t="shared" si="4"/>
        <v>物品:17　看板・染物 - 表示板</v>
      </c>
    </row>
    <row r="157" spans="1:6" x14ac:dyDescent="0.15">
      <c r="A157" s="313" t="str">
        <f t="shared" si="5"/>
        <v>　</v>
      </c>
      <c r="B157" s="313" t="str">
        <f>IF(入力シート!H358="○",COUNTIF(入力シート!$H$212:H358,"○"),"")</f>
        <v/>
      </c>
      <c r="C157" s="313">
        <v>147</v>
      </c>
      <c r="D157" s="314" t="s">
        <v>742</v>
      </c>
      <c r="E157" s="314" t="s">
        <v>491</v>
      </c>
      <c r="F157" s="314" t="str">
        <f t="shared" si="4"/>
        <v>物品:17　看板・染物 - ステージハンガー</v>
      </c>
    </row>
    <row r="158" spans="1:6" x14ac:dyDescent="0.15">
      <c r="A158" s="313" t="str">
        <f t="shared" si="5"/>
        <v>　</v>
      </c>
      <c r="B158" s="313" t="str">
        <f>IF(入力シート!H359="○",COUNTIF(入力シート!$H$212:H359,"○"),"")</f>
        <v/>
      </c>
      <c r="C158" s="313">
        <v>148</v>
      </c>
      <c r="D158" s="314" t="s">
        <v>742</v>
      </c>
      <c r="E158" s="314" t="s">
        <v>492</v>
      </c>
      <c r="F158" s="314" t="str">
        <f t="shared" si="4"/>
        <v>物品:17　看板・染物 - ネームプレート</v>
      </c>
    </row>
    <row r="159" spans="1:6" x14ac:dyDescent="0.15">
      <c r="A159" s="313" t="str">
        <f t="shared" si="5"/>
        <v>　</v>
      </c>
      <c r="B159" s="313" t="str">
        <f>IF(入力シート!H360="○",COUNTIF(入力シート!$H$212:H360,"○"),"")</f>
        <v/>
      </c>
      <c r="C159" s="313">
        <v>149</v>
      </c>
      <c r="D159" s="314" t="s">
        <v>742</v>
      </c>
      <c r="E159" s="314" t="s">
        <v>493</v>
      </c>
      <c r="F159" s="314" t="str">
        <f t="shared" si="4"/>
        <v>物品:17　看板・染物 - 標識</v>
      </c>
    </row>
    <row r="160" spans="1:6" x14ac:dyDescent="0.15">
      <c r="A160" s="313" t="str">
        <f t="shared" si="5"/>
        <v>　</v>
      </c>
      <c r="B160" s="313" t="str">
        <f>IF(入力シート!H361="○",COUNTIF(入力シート!$H$212:H361,"○"),"")</f>
        <v/>
      </c>
      <c r="C160" s="313">
        <v>150</v>
      </c>
      <c r="D160" s="314" t="s">
        <v>742</v>
      </c>
      <c r="E160" s="314" t="s">
        <v>494</v>
      </c>
      <c r="F160" s="314" t="str">
        <f t="shared" si="4"/>
        <v>物品:17　看板・染物 - 旗</v>
      </c>
    </row>
    <row r="161" spans="1:6" x14ac:dyDescent="0.15">
      <c r="A161" s="313" t="str">
        <f t="shared" si="5"/>
        <v>　</v>
      </c>
      <c r="B161" s="313" t="str">
        <f>IF(入力シート!H362="○",COUNTIF(入力シート!$H$212:H362,"○"),"")</f>
        <v/>
      </c>
      <c r="C161" s="313">
        <v>151</v>
      </c>
      <c r="D161" s="314" t="s">
        <v>742</v>
      </c>
      <c r="E161" s="314" t="s">
        <v>495</v>
      </c>
      <c r="F161" s="314" t="str">
        <f t="shared" si="4"/>
        <v>物品:17　看板・染物 - 横断幕･懸垂幕</v>
      </c>
    </row>
    <row r="162" spans="1:6" x14ac:dyDescent="0.15">
      <c r="A162" s="313" t="str">
        <f t="shared" si="5"/>
        <v>　</v>
      </c>
      <c r="B162" s="313" t="str">
        <f>IF(入力シート!H363="○",COUNTIF(入力シート!$H$212:H363,"○"),"")</f>
        <v/>
      </c>
      <c r="C162" s="313">
        <v>152</v>
      </c>
      <c r="D162" s="314" t="s">
        <v>742</v>
      </c>
      <c r="E162" s="314" t="s">
        <v>496</v>
      </c>
      <c r="F162" s="314" t="str">
        <f t="shared" si="4"/>
        <v>物品:17　看板・染物 - 染物</v>
      </c>
    </row>
    <row r="163" spans="1:6" x14ac:dyDescent="0.15">
      <c r="A163" s="313" t="str">
        <f t="shared" si="5"/>
        <v>　</v>
      </c>
      <c r="B163" s="313" t="str">
        <f>IF(入力シート!H364="○",COUNTIF(入力シート!$H$212:H364,"○"),"")</f>
        <v/>
      </c>
      <c r="C163" s="313">
        <v>153</v>
      </c>
      <c r="D163" s="314" t="s">
        <v>743</v>
      </c>
      <c r="E163" s="314" t="s">
        <v>497</v>
      </c>
      <c r="F163" s="314" t="str">
        <f t="shared" si="4"/>
        <v>物品:18　燃料・ガス - ガソリン</v>
      </c>
    </row>
    <row r="164" spans="1:6" x14ac:dyDescent="0.15">
      <c r="A164" s="313" t="str">
        <f t="shared" si="5"/>
        <v>　</v>
      </c>
      <c r="B164" s="313" t="str">
        <f>IF(入力シート!H365="○",COUNTIF(入力シート!$H$212:H365,"○"),"")</f>
        <v/>
      </c>
      <c r="C164" s="313">
        <v>154</v>
      </c>
      <c r="D164" s="314" t="s">
        <v>743</v>
      </c>
      <c r="E164" s="314" t="s">
        <v>498</v>
      </c>
      <c r="F164" s="314" t="str">
        <f t="shared" si="4"/>
        <v>物品:18　燃料・ガス - 灯油</v>
      </c>
    </row>
    <row r="165" spans="1:6" x14ac:dyDescent="0.15">
      <c r="A165" s="313" t="str">
        <f t="shared" si="5"/>
        <v>　</v>
      </c>
      <c r="B165" s="313" t="str">
        <f>IF(入力シート!H366="○",COUNTIF(入力シート!$H$212:H366,"○"),"")</f>
        <v/>
      </c>
      <c r="C165" s="313">
        <v>155</v>
      </c>
      <c r="D165" s="314" t="s">
        <v>743</v>
      </c>
      <c r="E165" s="314" t="s">
        <v>499</v>
      </c>
      <c r="F165" s="314" t="str">
        <f t="shared" si="4"/>
        <v>物品:18　燃料・ガス - Ａ重油</v>
      </c>
    </row>
    <row r="166" spans="1:6" x14ac:dyDescent="0.15">
      <c r="A166" s="313" t="str">
        <f t="shared" si="5"/>
        <v>　</v>
      </c>
      <c r="B166" s="313" t="str">
        <f>IF(入力シート!H367="○",COUNTIF(入力シート!$H$212:H367,"○"),"")</f>
        <v/>
      </c>
      <c r="C166" s="313">
        <v>156</v>
      </c>
      <c r="D166" s="314" t="s">
        <v>743</v>
      </c>
      <c r="E166" s="314" t="s">
        <v>500</v>
      </c>
      <c r="F166" s="314" t="str">
        <f t="shared" si="4"/>
        <v>物品:18　燃料・ガス - 軽油</v>
      </c>
    </row>
    <row r="167" spans="1:6" x14ac:dyDescent="0.15">
      <c r="A167" s="313" t="str">
        <f t="shared" si="5"/>
        <v>　</v>
      </c>
      <c r="B167" s="313" t="str">
        <f>IF(入力シート!H368="○",COUNTIF(入力シート!$H$212:H368,"○"),"")</f>
        <v/>
      </c>
      <c r="C167" s="313">
        <v>157</v>
      </c>
      <c r="D167" s="314" t="s">
        <v>743</v>
      </c>
      <c r="E167" s="314" t="s">
        <v>501</v>
      </c>
      <c r="F167" s="314" t="str">
        <f t="shared" si="4"/>
        <v>物品:18　燃料・ガス - オイル</v>
      </c>
    </row>
    <row r="168" spans="1:6" x14ac:dyDescent="0.15">
      <c r="A168" s="313" t="str">
        <f t="shared" si="5"/>
        <v>　</v>
      </c>
      <c r="B168" s="313" t="str">
        <f>IF(入力シート!H369="○",COUNTIF(入力シート!$H$212:H369,"○"),"")</f>
        <v/>
      </c>
      <c r="C168" s="313">
        <v>158</v>
      </c>
      <c r="D168" s="314" t="s">
        <v>743</v>
      </c>
      <c r="E168" s="314" t="s">
        <v>502</v>
      </c>
      <c r="F168" s="314" t="str">
        <f t="shared" si="4"/>
        <v>物品:18　燃料・ガス - ＬＰガス</v>
      </c>
    </row>
    <row r="169" spans="1:6" x14ac:dyDescent="0.15">
      <c r="A169" s="313" t="str">
        <f t="shared" si="5"/>
        <v>　</v>
      </c>
      <c r="B169" s="313" t="str">
        <f>IF(入力シート!H370="○",COUNTIF(入力シート!$H$212:H370,"○"),"")</f>
        <v/>
      </c>
      <c r="C169" s="313">
        <v>159</v>
      </c>
      <c r="D169" s="314" t="s">
        <v>743</v>
      </c>
      <c r="E169" s="314" t="s">
        <v>503</v>
      </c>
      <c r="F169" s="314" t="str">
        <f t="shared" ref="F169:F226" si="6">D169 &amp; " - " &amp; E169</f>
        <v>物品:18　燃料・ガス - 木炭</v>
      </c>
    </row>
    <row r="170" spans="1:6" x14ac:dyDescent="0.15">
      <c r="A170" s="313" t="str">
        <f t="shared" si="5"/>
        <v>　</v>
      </c>
      <c r="B170" s="313" t="str">
        <f>IF(入力シート!H371="○",COUNTIF(入力シート!$H$212:H371,"○"),"")</f>
        <v/>
      </c>
      <c r="C170" s="313">
        <v>160</v>
      </c>
      <c r="D170" s="314" t="s">
        <v>744</v>
      </c>
      <c r="E170" s="314" t="s">
        <v>504</v>
      </c>
      <c r="F170" s="314" t="str">
        <f t="shared" si="6"/>
        <v>物品:19　家具・厨房 - 家具</v>
      </c>
    </row>
    <row r="171" spans="1:6" x14ac:dyDescent="0.15">
      <c r="A171" s="313" t="str">
        <f t="shared" si="5"/>
        <v>　</v>
      </c>
      <c r="B171" s="313" t="str">
        <f>IF(入力シート!H372="○",COUNTIF(入力シート!$H$212:H372,"○"),"")</f>
        <v/>
      </c>
      <c r="C171" s="313">
        <v>161</v>
      </c>
      <c r="D171" s="314" t="s">
        <v>744</v>
      </c>
      <c r="E171" s="314" t="s">
        <v>505</v>
      </c>
      <c r="F171" s="314" t="str">
        <f t="shared" si="6"/>
        <v>物品:19　家具・厨房 - 特注家具</v>
      </c>
    </row>
    <row r="172" spans="1:6" x14ac:dyDescent="0.15">
      <c r="A172" s="313" t="str">
        <f t="shared" si="5"/>
        <v>　</v>
      </c>
      <c r="B172" s="313" t="str">
        <f>IF(入力シート!H373="○",COUNTIF(入力シート!$H$212:H373,"○"),"")</f>
        <v/>
      </c>
      <c r="C172" s="313">
        <v>162</v>
      </c>
      <c r="D172" s="314" t="s">
        <v>744</v>
      </c>
      <c r="E172" s="314" t="s">
        <v>506</v>
      </c>
      <c r="F172" s="314" t="str">
        <f t="shared" si="6"/>
        <v>物品:19　家具・厨房 - 畳・襖･障子</v>
      </c>
    </row>
    <row r="173" spans="1:6" x14ac:dyDescent="0.15">
      <c r="A173" s="313" t="str">
        <f t="shared" si="5"/>
        <v>　</v>
      </c>
      <c r="B173" s="313" t="str">
        <f>IF(入力シート!H374="○",COUNTIF(入力シート!$H$212:H374,"○"),"")</f>
        <v/>
      </c>
      <c r="C173" s="313">
        <v>163</v>
      </c>
      <c r="D173" s="314" t="s">
        <v>744</v>
      </c>
      <c r="E173" s="314" t="s">
        <v>507</v>
      </c>
      <c r="F173" s="314" t="str">
        <f t="shared" si="6"/>
        <v>物品:19　家具・厨房 - インテリア</v>
      </c>
    </row>
    <row r="174" spans="1:6" x14ac:dyDescent="0.15">
      <c r="A174" s="313" t="str">
        <f t="shared" si="5"/>
        <v>　</v>
      </c>
      <c r="B174" s="313" t="str">
        <f>IF(入力シート!H375="○",COUNTIF(入力シート!$H$212:H375,"○"),"")</f>
        <v/>
      </c>
      <c r="C174" s="313">
        <v>164</v>
      </c>
      <c r="D174" s="314" t="s">
        <v>744</v>
      </c>
      <c r="E174" s="314" t="s">
        <v>508</v>
      </c>
      <c r="F174" s="314" t="str">
        <f t="shared" si="6"/>
        <v>物品:19　家具・厨房 - 調理機器</v>
      </c>
    </row>
    <row r="175" spans="1:6" x14ac:dyDescent="0.15">
      <c r="A175" s="313" t="str">
        <f t="shared" si="5"/>
        <v>　</v>
      </c>
      <c r="B175" s="313" t="str">
        <f>IF(入力シート!H376="○",COUNTIF(入力シート!$H$212:H376,"○"),"")</f>
        <v/>
      </c>
      <c r="C175" s="313">
        <v>165</v>
      </c>
      <c r="D175" s="314" t="s">
        <v>744</v>
      </c>
      <c r="E175" s="314" t="s">
        <v>509</v>
      </c>
      <c r="F175" s="314" t="str">
        <f t="shared" si="6"/>
        <v>物品:19　家具・厨房 - 作業機器(調理台・シンク等)</v>
      </c>
    </row>
    <row r="176" spans="1:6" x14ac:dyDescent="0.15">
      <c r="A176" s="313" t="str">
        <f t="shared" si="5"/>
        <v>　</v>
      </c>
      <c r="B176" s="313" t="str">
        <f>IF(入力シート!H377="○",COUNTIF(入力シート!$H$212:H377,"○"),"")</f>
        <v/>
      </c>
      <c r="C176" s="313">
        <v>166</v>
      </c>
      <c r="D176" s="314" t="s">
        <v>744</v>
      </c>
      <c r="E176" s="314" t="s">
        <v>510</v>
      </c>
      <c r="F176" s="314" t="str">
        <f t="shared" si="6"/>
        <v>物品:19　家具・厨房 - 運搬機器(運搬車･台車等)</v>
      </c>
    </row>
    <row r="177" spans="1:6" x14ac:dyDescent="0.15">
      <c r="A177" s="313" t="str">
        <f t="shared" si="5"/>
        <v>　</v>
      </c>
      <c r="B177" s="313" t="str">
        <f>IF(入力シート!H378="○",COUNTIF(入力シート!$H$212:H378,"○"),"")</f>
        <v/>
      </c>
      <c r="C177" s="313">
        <v>167</v>
      </c>
      <c r="D177" s="314" t="s">
        <v>744</v>
      </c>
      <c r="E177" s="314" t="s">
        <v>511</v>
      </c>
      <c r="F177" s="314" t="str">
        <f t="shared" si="6"/>
        <v>物品:19　家具・厨房 - 洗浄機器(食器洗浄機等)</v>
      </c>
    </row>
    <row r="178" spans="1:6" x14ac:dyDescent="0.15">
      <c r="A178" s="313" t="str">
        <f t="shared" si="5"/>
        <v>　</v>
      </c>
      <c r="B178" s="313" t="str">
        <f>IF(入力シート!H379="○",COUNTIF(入力シート!$H$212:H379,"○"),"")</f>
        <v/>
      </c>
      <c r="C178" s="313">
        <v>168</v>
      </c>
      <c r="D178" s="314" t="s">
        <v>744</v>
      </c>
      <c r="E178" s="314" t="s">
        <v>512</v>
      </c>
      <c r="F178" s="314" t="str">
        <f t="shared" si="6"/>
        <v>物品:19　家具・厨房 - 業務用冷蔵･冷凍庫</v>
      </c>
    </row>
    <row r="179" spans="1:6" x14ac:dyDescent="0.15">
      <c r="A179" s="313" t="str">
        <f t="shared" si="5"/>
        <v>　</v>
      </c>
      <c r="B179" s="313" t="str">
        <f>IF(入力シート!H380="○",COUNTIF(入力シート!$H$212:H380,"○"),"")</f>
        <v/>
      </c>
      <c r="C179" s="313">
        <v>169</v>
      </c>
      <c r="D179" s="314" t="s">
        <v>744</v>
      </c>
      <c r="E179" s="314" t="s">
        <v>513</v>
      </c>
      <c r="F179" s="314" t="str">
        <f t="shared" si="6"/>
        <v>物品:19　家具・厨房 - 消毒保管庫</v>
      </c>
    </row>
    <row r="180" spans="1:6" x14ac:dyDescent="0.15">
      <c r="A180" s="313" t="str">
        <f t="shared" si="5"/>
        <v>　</v>
      </c>
      <c r="B180" s="313" t="str">
        <f>IF(入力シート!H381="○",COUNTIF(入力シート!$H$212:H381,"○"),"")</f>
        <v/>
      </c>
      <c r="C180" s="313">
        <v>170</v>
      </c>
      <c r="D180" s="314" t="s">
        <v>745</v>
      </c>
      <c r="E180" s="314" t="s">
        <v>514</v>
      </c>
      <c r="F180" s="314" t="str">
        <f t="shared" si="6"/>
        <v>物品:20　書籍 - 教科書</v>
      </c>
    </row>
    <row r="181" spans="1:6" x14ac:dyDescent="0.15">
      <c r="A181" s="313" t="str">
        <f t="shared" si="5"/>
        <v>　</v>
      </c>
      <c r="B181" s="313" t="str">
        <f>IF(入力シート!H382="○",COUNTIF(入力シート!$H$212:H382,"○"),"")</f>
        <v/>
      </c>
      <c r="C181" s="313">
        <v>171</v>
      </c>
      <c r="D181" s="314" t="s">
        <v>745</v>
      </c>
      <c r="E181" s="314" t="s">
        <v>515</v>
      </c>
      <c r="F181" s="314" t="str">
        <f t="shared" si="6"/>
        <v>物品:20　書籍 - 学校教材</v>
      </c>
    </row>
    <row r="182" spans="1:6" x14ac:dyDescent="0.15">
      <c r="A182" s="313" t="str">
        <f t="shared" si="5"/>
        <v>　</v>
      </c>
      <c r="B182" s="313" t="str">
        <f>IF(入力シート!H383="○",COUNTIF(入力シート!$H$212:H383,"○"),"")</f>
        <v/>
      </c>
      <c r="C182" s="313">
        <v>172</v>
      </c>
      <c r="D182" s="314" t="s">
        <v>745</v>
      </c>
      <c r="E182" s="314" t="s">
        <v>516</v>
      </c>
      <c r="F182" s="314" t="str">
        <f t="shared" si="6"/>
        <v>物品:20　書籍 - 保育教材</v>
      </c>
    </row>
    <row r="183" spans="1:6" x14ac:dyDescent="0.15">
      <c r="A183" s="313" t="str">
        <f t="shared" si="5"/>
        <v>　</v>
      </c>
      <c r="B183" s="313" t="str">
        <f>IF(入力シート!H384="○",COUNTIF(入力シート!$H$212:H384,"○"),"")</f>
        <v/>
      </c>
      <c r="C183" s="313">
        <v>173</v>
      </c>
      <c r="D183" s="314" t="s">
        <v>745</v>
      </c>
      <c r="E183" s="314" t="s">
        <v>517</v>
      </c>
      <c r="F183" s="314" t="str">
        <f t="shared" si="6"/>
        <v>物品:20　書籍 - 保健指導用教材</v>
      </c>
    </row>
    <row r="184" spans="1:6" x14ac:dyDescent="0.15">
      <c r="A184" s="313" t="str">
        <f t="shared" si="5"/>
        <v>　</v>
      </c>
      <c r="B184" s="313" t="str">
        <f>IF(入力シート!H385="○",COUNTIF(入力シート!$H$212:H385,"○"),"")</f>
        <v/>
      </c>
      <c r="C184" s="313">
        <v>174</v>
      </c>
      <c r="D184" s="314" t="s">
        <v>745</v>
      </c>
      <c r="E184" s="314" t="s">
        <v>518</v>
      </c>
      <c r="F184" s="314" t="str">
        <f t="shared" si="6"/>
        <v>物品:20　書籍 - 専門書籍</v>
      </c>
    </row>
    <row r="185" spans="1:6" x14ac:dyDescent="0.15">
      <c r="A185" s="313" t="str">
        <f t="shared" si="5"/>
        <v>　</v>
      </c>
      <c r="B185" s="313" t="str">
        <f>IF(入力シート!H386="○",COUNTIF(入力シート!$H$212:H386,"○"),"")</f>
        <v/>
      </c>
      <c r="C185" s="313">
        <v>175</v>
      </c>
      <c r="D185" s="314" t="s">
        <v>745</v>
      </c>
      <c r="E185" s="314" t="s">
        <v>519</v>
      </c>
      <c r="F185" s="314" t="str">
        <f t="shared" si="6"/>
        <v>物品:20　書籍 - 絵本</v>
      </c>
    </row>
    <row r="186" spans="1:6" x14ac:dyDescent="0.15">
      <c r="A186" s="313" t="str">
        <f t="shared" si="5"/>
        <v>　</v>
      </c>
      <c r="B186" s="313" t="str">
        <f>IF(入力シート!H387="○",COUNTIF(入力シート!$H$212:H387,"○"),"")</f>
        <v/>
      </c>
      <c r="C186" s="313">
        <v>176</v>
      </c>
      <c r="D186" s="314" t="s">
        <v>745</v>
      </c>
      <c r="E186" s="314" t="s">
        <v>520</v>
      </c>
      <c r="F186" s="314" t="str">
        <f t="shared" si="6"/>
        <v>物品:20　書籍 - 参考書</v>
      </c>
    </row>
    <row r="187" spans="1:6" x14ac:dyDescent="0.15">
      <c r="A187" s="313" t="str">
        <f t="shared" si="5"/>
        <v>　</v>
      </c>
      <c r="B187" s="313" t="str">
        <f>IF(入力シート!H388="○",COUNTIF(入力シート!$H$212:H388,"○"),"")</f>
        <v/>
      </c>
      <c r="C187" s="313">
        <v>177</v>
      </c>
      <c r="D187" s="314" t="s">
        <v>745</v>
      </c>
      <c r="E187" s="314" t="s">
        <v>521</v>
      </c>
      <c r="F187" s="314" t="str">
        <f t="shared" si="6"/>
        <v>物品:20　書籍 - 辞典</v>
      </c>
    </row>
    <row r="188" spans="1:6" x14ac:dyDescent="0.15">
      <c r="A188" s="313" t="str">
        <f t="shared" si="5"/>
        <v>　</v>
      </c>
      <c r="B188" s="313" t="str">
        <f>IF(入力シート!H389="○",COUNTIF(入力シート!$H$212:H389,"○"),"")</f>
        <v/>
      </c>
      <c r="C188" s="313">
        <v>178</v>
      </c>
      <c r="D188" s="314" t="s">
        <v>745</v>
      </c>
      <c r="E188" s="314" t="s">
        <v>522</v>
      </c>
      <c r="F188" s="314" t="str">
        <f t="shared" si="6"/>
        <v>物品:20　書籍 - 雑誌</v>
      </c>
    </row>
    <row r="189" spans="1:6" x14ac:dyDescent="0.15">
      <c r="A189" s="313" t="str">
        <f t="shared" si="5"/>
        <v>　</v>
      </c>
      <c r="B189" s="313" t="str">
        <f>IF(入力シート!H390="○",COUNTIF(入力シート!$H$212:H390,"○"),"")</f>
        <v/>
      </c>
      <c r="C189" s="313">
        <v>179</v>
      </c>
      <c r="D189" s="314" t="s">
        <v>745</v>
      </c>
      <c r="E189" s="314" t="s">
        <v>523</v>
      </c>
      <c r="F189" s="314" t="str">
        <f t="shared" si="6"/>
        <v>物品:20　書籍 - 洋書</v>
      </c>
    </row>
    <row r="190" spans="1:6" x14ac:dyDescent="0.15">
      <c r="A190" s="313" t="str">
        <f t="shared" si="5"/>
        <v>　</v>
      </c>
      <c r="B190" s="313" t="str">
        <f>IF(入力シート!H391="○",COUNTIF(入力シート!$H$212:H391,"○"),"")</f>
        <v/>
      </c>
      <c r="C190" s="313">
        <v>180</v>
      </c>
      <c r="D190" s="314" t="s">
        <v>745</v>
      </c>
      <c r="E190" s="314" t="s">
        <v>524</v>
      </c>
      <c r="F190" s="314" t="str">
        <f t="shared" si="6"/>
        <v>物品:20　書籍 - 外国雑誌</v>
      </c>
    </row>
    <row r="191" spans="1:6" x14ac:dyDescent="0.15">
      <c r="A191" s="313" t="str">
        <f t="shared" si="5"/>
        <v>　</v>
      </c>
      <c r="B191" s="313" t="str">
        <f>IF(入力シート!H392="○",COUNTIF(入力シート!$H$212:H392,"○"),"")</f>
        <v/>
      </c>
      <c r="C191" s="313">
        <v>181</v>
      </c>
      <c r="D191" s="314" t="s">
        <v>745</v>
      </c>
      <c r="E191" s="314" t="s">
        <v>525</v>
      </c>
      <c r="F191" s="314" t="str">
        <f t="shared" si="6"/>
        <v>物品:20　書籍 - 映像ソフト</v>
      </c>
    </row>
    <row r="192" spans="1:6" x14ac:dyDescent="0.15">
      <c r="A192" s="313" t="str">
        <f t="shared" si="5"/>
        <v>　</v>
      </c>
      <c r="B192" s="313" t="str">
        <f>IF(入力シート!H393="○",COUNTIF(入力シート!$H$212:H393,"○"),"")</f>
        <v/>
      </c>
      <c r="C192" s="313">
        <v>182</v>
      </c>
      <c r="D192" s="314" t="s">
        <v>745</v>
      </c>
      <c r="E192" s="314" t="s">
        <v>842</v>
      </c>
      <c r="F192" s="314" t="str">
        <f t="shared" si="6"/>
        <v>物品:20　書籍 - 電子教材（電子書籍を含む）</v>
      </c>
    </row>
    <row r="193" spans="1:6" x14ac:dyDescent="0.15">
      <c r="A193" s="313" t="str">
        <f t="shared" si="5"/>
        <v>　</v>
      </c>
      <c r="B193" s="313" t="str">
        <f>IF(入力シート!H394="○",COUNTIF(入力シート!$H$212:H394,"○"),"")</f>
        <v/>
      </c>
      <c r="C193" s="313">
        <v>183</v>
      </c>
      <c r="D193" s="314" t="s">
        <v>843</v>
      </c>
      <c r="E193" s="314" t="s">
        <v>526</v>
      </c>
      <c r="F193" s="314" t="str">
        <f t="shared" si="6"/>
        <v>物品:21　楽器関連 - 楽器</v>
      </c>
    </row>
    <row r="194" spans="1:6" x14ac:dyDescent="0.15">
      <c r="A194" s="313" t="str">
        <f t="shared" si="5"/>
        <v>　</v>
      </c>
      <c r="B194" s="313" t="str">
        <f>IF(入力シート!H395="○",COUNTIF(入力シート!$H$212:H395,"○"),"")</f>
        <v/>
      </c>
      <c r="C194" s="313">
        <v>184</v>
      </c>
      <c r="D194" s="314" t="s">
        <v>843</v>
      </c>
      <c r="E194" s="314" t="s">
        <v>527</v>
      </c>
      <c r="F194" s="314" t="str">
        <f t="shared" si="6"/>
        <v>物品:21　楽器関連 - 和楽器</v>
      </c>
    </row>
    <row r="195" spans="1:6" x14ac:dyDescent="0.15">
      <c r="A195" s="313" t="str">
        <f t="shared" si="5"/>
        <v>　</v>
      </c>
      <c r="B195" s="313" t="str">
        <f>IF(入力シート!H396="○",COUNTIF(入力シート!$H$212:H396,"○"),"")</f>
        <v/>
      </c>
      <c r="C195" s="313">
        <v>185</v>
      </c>
      <c r="D195" s="314" t="s">
        <v>843</v>
      </c>
      <c r="E195" s="314" t="s">
        <v>528</v>
      </c>
      <c r="F195" s="314" t="str">
        <f t="shared" si="6"/>
        <v>物品:21　楽器関連 - デジタル楽器</v>
      </c>
    </row>
    <row r="196" spans="1:6" x14ac:dyDescent="0.15">
      <c r="A196" s="313" t="str">
        <f t="shared" si="5"/>
        <v>　</v>
      </c>
      <c r="B196" s="313" t="str">
        <f>IF(入力シート!H397="○",COUNTIF(入力シート!$H$212:H397,"○"),"")</f>
        <v/>
      </c>
      <c r="C196" s="313">
        <v>186</v>
      </c>
      <c r="D196" s="314" t="s">
        <v>843</v>
      </c>
      <c r="E196" s="314" t="s">
        <v>844</v>
      </c>
      <c r="F196" s="314" t="str">
        <f t="shared" si="6"/>
        <v>物品:21　楽器関連 - 楽譜・音楽書籍</v>
      </c>
    </row>
    <row r="197" spans="1:6" x14ac:dyDescent="0.15">
      <c r="A197" s="313" t="str">
        <f t="shared" si="5"/>
        <v>　</v>
      </c>
      <c r="B197" s="313" t="str">
        <f>IF(入力シート!H398="○",COUNTIF(入力シート!$H$212:H398,"○"),"")</f>
        <v/>
      </c>
      <c r="C197" s="313">
        <v>187</v>
      </c>
      <c r="D197" s="314" t="s">
        <v>843</v>
      </c>
      <c r="E197" s="314" t="s">
        <v>529</v>
      </c>
      <c r="F197" s="314" t="str">
        <f t="shared" si="6"/>
        <v>物品:21　楽器関連 - 防音システム</v>
      </c>
    </row>
    <row r="198" spans="1:6" x14ac:dyDescent="0.15">
      <c r="A198" s="313" t="str">
        <f t="shared" si="5"/>
        <v>　</v>
      </c>
      <c r="B198" s="313" t="str">
        <f>IF(入力シート!H399="○",COUNTIF(入力シート!$H$212:H399,"○"),"")</f>
        <v/>
      </c>
      <c r="C198" s="313">
        <v>188</v>
      </c>
      <c r="D198" s="314" t="s">
        <v>746</v>
      </c>
      <c r="E198" s="314" t="s">
        <v>530</v>
      </c>
      <c r="F198" s="314" t="str">
        <f t="shared" si="6"/>
        <v>物品:22　その他物品 - 食品類</v>
      </c>
    </row>
    <row r="199" spans="1:6" x14ac:dyDescent="0.15">
      <c r="A199" s="313" t="str">
        <f t="shared" si="5"/>
        <v>　</v>
      </c>
      <c r="B199" s="313" t="str">
        <f>IF(入力シート!H400="○",COUNTIF(入力シート!$H$212:H400,"○"),"")</f>
        <v/>
      </c>
      <c r="C199" s="313">
        <v>189</v>
      </c>
      <c r="D199" s="314" t="s">
        <v>746</v>
      </c>
      <c r="E199" s="314" t="s">
        <v>531</v>
      </c>
      <c r="F199" s="314" t="str">
        <f t="shared" si="6"/>
        <v>物品:22　その他物品 - 惣菜材料</v>
      </c>
    </row>
    <row r="200" spans="1:6" x14ac:dyDescent="0.15">
      <c r="A200" s="313" t="str">
        <f t="shared" si="5"/>
        <v>　</v>
      </c>
      <c r="B200" s="313" t="str">
        <f>IF(入力シート!H401="○",COUNTIF(入力シート!$H$212:H401,"○"),"")</f>
        <v/>
      </c>
      <c r="C200" s="313">
        <v>190</v>
      </c>
      <c r="D200" s="314" t="s">
        <v>746</v>
      </c>
      <c r="E200" s="314" t="s">
        <v>532</v>
      </c>
      <c r="F200" s="314" t="str">
        <f t="shared" si="6"/>
        <v>物品:22　その他物品 - 清涼飲料水</v>
      </c>
    </row>
    <row r="201" spans="1:6" x14ac:dyDescent="0.15">
      <c r="A201" s="313" t="str">
        <f t="shared" si="5"/>
        <v>　</v>
      </c>
      <c r="B201" s="313" t="str">
        <f>IF(入力シート!H402="○",COUNTIF(入力シート!$H$212:H402,"○"),"")</f>
        <v/>
      </c>
      <c r="C201" s="313">
        <v>191</v>
      </c>
      <c r="D201" s="314" t="s">
        <v>746</v>
      </c>
      <c r="E201" s="314" t="s">
        <v>533</v>
      </c>
      <c r="F201" s="314" t="str">
        <f t="shared" si="6"/>
        <v>物品:22　その他物品 - 園芸用品</v>
      </c>
    </row>
    <row r="202" spans="1:6" x14ac:dyDescent="0.15">
      <c r="A202" s="313" t="str">
        <f t="shared" si="5"/>
        <v>　</v>
      </c>
      <c r="B202" s="313" t="str">
        <f>IF(入力シート!H403="○",COUNTIF(入力シート!$H$212:H403,"○"),"")</f>
        <v/>
      </c>
      <c r="C202" s="313">
        <v>192</v>
      </c>
      <c r="D202" s="314" t="s">
        <v>746</v>
      </c>
      <c r="E202" s="314" t="s">
        <v>534</v>
      </c>
      <c r="F202" s="314" t="str">
        <f t="shared" si="6"/>
        <v>物品:22　その他物品 - 農業用品</v>
      </c>
    </row>
    <row r="203" spans="1:6" x14ac:dyDescent="0.15">
      <c r="A203" s="313" t="str">
        <f t="shared" si="5"/>
        <v>　</v>
      </c>
      <c r="B203" s="313" t="str">
        <f>IF(入力シート!H404="○",COUNTIF(入力シート!$H$212:H404,"○"),"")</f>
        <v/>
      </c>
      <c r="C203" s="313">
        <v>193</v>
      </c>
      <c r="D203" s="314" t="s">
        <v>746</v>
      </c>
      <c r="E203" s="314" t="s">
        <v>535</v>
      </c>
      <c r="F203" s="314" t="str">
        <f t="shared" si="6"/>
        <v>物品:22　その他物品 - 印章</v>
      </c>
    </row>
    <row r="204" spans="1:6" x14ac:dyDescent="0.15">
      <c r="A204" s="313" t="str">
        <f t="shared" ref="A204:A267" si="7">IF(MAX($B$11:$B$342)&gt;=C204,VLOOKUP(C204,$B$11:$F$342,5),"　")</f>
        <v>　</v>
      </c>
      <c r="B204" s="313" t="str">
        <f>IF(入力シート!H405="○",COUNTIF(入力シート!$H$212:H405,"○"),"")</f>
        <v/>
      </c>
      <c r="C204" s="313">
        <v>194</v>
      </c>
      <c r="D204" s="314" t="s">
        <v>746</v>
      </c>
      <c r="E204" s="314" t="s">
        <v>536</v>
      </c>
      <c r="F204" s="314" t="str">
        <f t="shared" si="6"/>
        <v>物品:22　その他物品 - 徽章</v>
      </c>
    </row>
    <row r="205" spans="1:6" x14ac:dyDescent="0.15">
      <c r="A205" s="313" t="str">
        <f t="shared" si="7"/>
        <v>　</v>
      </c>
      <c r="B205" s="313" t="str">
        <f>IF(入力シート!H406="○",COUNTIF(入力シート!$H$212:H406,"○"),"")</f>
        <v/>
      </c>
      <c r="C205" s="313">
        <v>195</v>
      </c>
      <c r="D205" s="314" t="s">
        <v>746</v>
      </c>
      <c r="E205" s="314" t="s">
        <v>537</v>
      </c>
      <c r="F205" s="314" t="str">
        <f t="shared" si="6"/>
        <v>物品:22　その他物品 - 選挙関連用品</v>
      </c>
    </row>
    <row r="206" spans="1:6" x14ac:dyDescent="0.15">
      <c r="A206" s="313" t="str">
        <f t="shared" si="7"/>
        <v>　</v>
      </c>
      <c r="B206" s="313" t="str">
        <f>IF(入力シート!H407="○",COUNTIF(入力シート!$H$212:H407,"○"),"")</f>
        <v/>
      </c>
      <c r="C206" s="313">
        <v>196</v>
      </c>
      <c r="D206" s="314" t="s">
        <v>746</v>
      </c>
      <c r="E206" s="314" t="s">
        <v>538</v>
      </c>
      <c r="F206" s="314" t="str">
        <f t="shared" si="6"/>
        <v>物品:22　その他物品 - 展示用模型</v>
      </c>
    </row>
    <row r="207" spans="1:6" x14ac:dyDescent="0.15">
      <c r="A207" s="313" t="str">
        <f t="shared" si="7"/>
        <v>　</v>
      </c>
      <c r="B207" s="313" t="str">
        <f>IF(入力シート!H408="○",COUNTIF(入力シート!$H$212:H408,"○"),"")</f>
        <v/>
      </c>
      <c r="C207" s="313">
        <v>197</v>
      </c>
      <c r="D207" s="314" t="s">
        <v>746</v>
      </c>
      <c r="E207" s="314" t="s">
        <v>848</v>
      </c>
      <c r="F207" s="314" t="str">
        <f t="shared" si="6"/>
        <v>物品:22　その他物品 - 遊具・遊戯機械器具</v>
      </c>
    </row>
    <row r="208" spans="1:6" x14ac:dyDescent="0.15">
      <c r="A208" s="313" t="str">
        <f t="shared" si="7"/>
        <v>　</v>
      </c>
      <c r="B208" s="313" t="str">
        <f>IF(入力シート!H409="○",COUNTIF(入力シート!$H$212:H409,"○"),"")</f>
        <v/>
      </c>
      <c r="C208" s="313">
        <v>198</v>
      </c>
      <c r="D208" s="314" t="s">
        <v>746</v>
      </c>
      <c r="E208" s="314" t="s">
        <v>539</v>
      </c>
      <c r="F208" s="314" t="str">
        <f t="shared" si="6"/>
        <v>物品:22　その他物品 - 玩具</v>
      </c>
    </row>
    <row r="209" spans="1:6" x14ac:dyDescent="0.15">
      <c r="A209" s="313" t="str">
        <f t="shared" si="7"/>
        <v>　</v>
      </c>
      <c r="B209" s="313" t="str">
        <f>IF(入力シート!H410="○",COUNTIF(入力シート!$H$212:H410,"○"),"")</f>
        <v/>
      </c>
      <c r="C209" s="313">
        <v>199</v>
      </c>
      <c r="D209" s="314" t="s">
        <v>746</v>
      </c>
      <c r="E209" s="314" t="s">
        <v>540</v>
      </c>
      <c r="F209" s="314" t="str">
        <f t="shared" si="6"/>
        <v>物品:22　その他物品 - ミシン</v>
      </c>
    </row>
    <row r="210" spans="1:6" x14ac:dyDescent="0.15">
      <c r="A210" s="313" t="str">
        <f t="shared" si="7"/>
        <v>　</v>
      </c>
      <c r="B210" s="313" t="str">
        <f>IF(入力シート!H411="○",COUNTIF(入力シート!$H$212:H411,"○"),"")</f>
        <v/>
      </c>
      <c r="C210" s="313">
        <v>200</v>
      </c>
      <c r="D210" s="314" t="s">
        <v>746</v>
      </c>
      <c r="E210" s="314" t="s">
        <v>541</v>
      </c>
      <c r="F210" s="314" t="str">
        <f t="shared" si="6"/>
        <v>物品:22　その他物品 - 図書カード</v>
      </c>
    </row>
    <row r="211" spans="1:6" x14ac:dyDescent="0.15">
      <c r="A211" s="313" t="str">
        <f t="shared" si="7"/>
        <v>　</v>
      </c>
      <c r="B211" s="313" t="str">
        <f>IF(入力シート!H412="○",COUNTIF(入力シート!$H$212:H412,"○"),"")</f>
        <v/>
      </c>
      <c r="C211" s="313">
        <v>201</v>
      </c>
      <c r="D211" s="314" t="s">
        <v>746</v>
      </c>
      <c r="E211" s="314" t="s">
        <v>542</v>
      </c>
      <c r="F211" s="314" t="str">
        <f t="shared" si="6"/>
        <v>物品:22　その他物品 - 図書館用品・什器</v>
      </c>
    </row>
    <row r="212" spans="1:6" x14ac:dyDescent="0.15">
      <c r="A212" s="313" t="str">
        <f t="shared" si="7"/>
        <v>　</v>
      </c>
      <c r="B212" s="313" t="str">
        <f>IF(入力シート!H413="○",COUNTIF(入力シート!$H$212:H413,"○"),"")</f>
        <v/>
      </c>
      <c r="C212" s="313">
        <v>202</v>
      </c>
      <c r="D212" s="314" t="s">
        <v>746</v>
      </c>
      <c r="E212" s="314" t="s">
        <v>543</v>
      </c>
      <c r="F212" s="314" t="str">
        <f t="shared" si="6"/>
        <v>物品:22　その他物品 - 舞台用器具･備品</v>
      </c>
    </row>
    <row r="213" spans="1:6" x14ac:dyDescent="0.15">
      <c r="A213" s="313" t="str">
        <f t="shared" si="7"/>
        <v>　</v>
      </c>
      <c r="B213" s="313" t="str">
        <f>IF(入力シート!H414="○",COUNTIF(入力シート!$H$212:H414,"○"),"")</f>
        <v/>
      </c>
      <c r="C213" s="313">
        <v>203</v>
      </c>
      <c r="D213" s="314" t="s">
        <v>746</v>
      </c>
      <c r="E213" s="314" t="s">
        <v>544</v>
      </c>
      <c r="F213" s="314" t="str">
        <f t="shared" si="6"/>
        <v>物品:22　その他物品 - 舞台用照明器具・音響機器等</v>
      </c>
    </row>
    <row r="214" spans="1:6" x14ac:dyDescent="0.15">
      <c r="A214" s="313" t="str">
        <f t="shared" si="7"/>
        <v>　</v>
      </c>
      <c r="B214" s="313" t="str">
        <f>IF(入力シート!H415="○",COUNTIF(入力シート!$H$212:H415,"○"),"")</f>
        <v/>
      </c>
      <c r="C214" s="313">
        <v>204</v>
      </c>
      <c r="D214" s="314" t="s">
        <v>746</v>
      </c>
      <c r="E214" s="314" t="s">
        <v>545</v>
      </c>
      <c r="F214" s="314" t="str">
        <f t="shared" si="6"/>
        <v xml:space="preserve">物品:22　その他物品 - 舞台諸幕（緞帳・袖幕・水引幕等） </v>
      </c>
    </row>
    <row r="215" spans="1:6" x14ac:dyDescent="0.15">
      <c r="A215" s="313" t="str">
        <f t="shared" si="7"/>
        <v>　</v>
      </c>
      <c r="B215" s="313" t="str">
        <f>IF(入力シート!H416="○",COUNTIF(入力シート!$H$212:H416,"○"),"")</f>
        <v/>
      </c>
      <c r="C215" s="313">
        <v>205</v>
      </c>
      <c r="D215" s="314" t="s">
        <v>746</v>
      </c>
      <c r="E215" s="314" t="s">
        <v>546</v>
      </c>
      <c r="F215" s="314" t="str">
        <f t="shared" si="6"/>
        <v>物品:22　その他物品 - 文化施設等に使用する展示物・展示装置等</v>
      </c>
    </row>
    <row r="216" spans="1:6" x14ac:dyDescent="0.15">
      <c r="A216" s="313" t="str">
        <f t="shared" si="7"/>
        <v>　</v>
      </c>
      <c r="B216" s="313" t="str">
        <f>IF(入力シート!H417="○",COUNTIF(入力シート!$H$212:H417,"○"),"")</f>
        <v/>
      </c>
      <c r="C216" s="313">
        <v>206</v>
      </c>
      <c r="D216" s="314" t="s">
        <v>746</v>
      </c>
      <c r="E216" s="314" t="s">
        <v>547</v>
      </c>
      <c r="F216" s="314" t="str">
        <f t="shared" si="6"/>
        <v>物品:22　その他物品 - イベント用品（腕章・タスキ・ベスト等）</v>
      </c>
    </row>
    <row r="217" spans="1:6" x14ac:dyDescent="0.15">
      <c r="A217" s="313" t="str">
        <f t="shared" si="7"/>
        <v>　</v>
      </c>
      <c r="B217" s="313" t="str">
        <f>IF(入力シート!H418="○",COUNTIF(入力シート!$H$212:H418,"○"),"")</f>
        <v/>
      </c>
      <c r="C217" s="313">
        <v>207</v>
      </c>
      <c r="D217" s="314" t="s">
        <v>746</v>
      </c>
      <c r="E217" s="314" t="s">
        <v>849</v>
      </c>
      <c r="F217" s="314" t="str">
        <f t="shared" si="6"/>
        <v>物品:22　その他物品 - イベント用各種機器（音響・照明・映像機器等）</v>
      </c>
    </row>
    <row r="218" spans="1:6" x14ac:dyDescent="0.15">
      <c r="A218" s="313" t="str">
        <f t="shared" si="7"/>
        <v>　</v>
      </c>
      <c r="B218" s="313" t="str">
        <f>IF(入力シート!H419="○",COUNTIF(入力シート!$H$212:H419,"○"),"")</f>
        <v/>
      </c>
      <c r="C218" s="313">
        <v>208</v>
      </c>
      <c r="D218" s="314" t="s">
        <v>746</v>
      </c>
      <c r="E218" s="314" t="s">
        <v>850</v>
      </c>
      <c r="F218" s="314" t="str">
        <f t="shared" si="6"/>
        <v>物品:22　その他物品 - イベント用テント</v>
      </c>
    </row>
    <row r="219" spans="1:6" x14ac:dyDescent="0.15">
      <c r="A219" s="313" t="str">
        <f t="shared" si="7"/>
        <v>　</v>
      </c>
      <c r="B219" s="313" t="str">
        <f>IF(入力シート!H420="○",COUNTIF(入力シート!$H$212:H420,"○"),"")</f>
        <v/>
      </c>
      <c r="C219" s="313">
        <v>209</v>
      </c>
      <c r="D219" s="314" t="s">
        <v>746</v>
      </c>
      <c r="E219" s="314" t="s">
        <v>548</v>
      </c>
      <c r="F219" s="314" t="str">
        <f t="shared" si="6"/>
        <v>物品:22　その他物品 - 券売機</v>
      </c>
    </row>
    <row r="220" spans="1:6" x14ac:dyDescent="0.15">
      <c r="A220" s="313" t="str">
        <f t="shared" si="7"/>
        <v>　</v>
      </c>
      <c r="B220" s="313" t="str">
        <f>IF(入力シート!H421="○",COUNTIF(入力シート!$H$212:H421,"○"),"")</f>
        <v/>
      </c>
      <c r="C220" s="313">
        <v>210</v>
      </c>
      <c r="D220" s="314" t="s">
        <v>746</v>
      </c>
      <c r="E220" s="314" t="s">
        <v>549</v>
      </c>
      <c r="F220" s="314" t="str">
        <f t="shared" si="6"/>
        <v>物品:22　その他物品 - 金庫</v>
      </c>
    </row>
    <row r="221" spans="1:6" x14ac:dyDescent="0.15">
      <c r="A221" s="313" t="str">
        <f t="shared" si="7"/>
        <v>　</v>
      </c>
      <c r="B221" s="313" t="str">
        <f>IF(入力シート!H422="○",COUNTIF(入力シート!$H$212:H422,"○"),"")</f>
        <v/>
      </c>
      <c r="C221" s="313">
        <v>211</v>
      </c>
      <c r="D221" s="314" t="s">
        <v>746</v>
      </c>
      <c r="E221" s="314" t="s">
        <v>550</v>
      </c>
      <c r="F221" s="314" t="str">
        <f t="shared" si="6"/>
        <v>物品:22　その他物品 - 物置</v>
      </c>
    </row>
    <row r="222" spans="1:6" x14ac:dyDescent="0.15">
      <c r="A222" s="313" t="str">
        <f t="shared" si="7"/>
        <v>　</v>
      </c>
      <c r="B222" s="313" t="str">
        <f>IF(入力シート!H423="○",COUNTIF(入力シート!$H$212:H423,"○"),"")</f>
        <v/>
      </c>
      <c r="C222" s="313">
        <v>212</v>
      </c>
      <c r="D222" s="314" t="s">
        <v>746</v>
      </c>
      <c r="E222" s="314" t="s">
        <v>551</v>
      </c>
      <c r="F222" s="314" t="str">
        <f t="shared" si="6"/>
        <v>物品:22　その他物品 - シャッター・ドア</v>
      </c>
    </row>
    <row r="223" spans="1:6" x14ac:dyDescent="0.15">
      <c r="A223" s="313" t="str">
        <f t="shared" si="7"/>
        <v>　</v>
      </c>
      <c r="B223" s="313" t="str">
        <f>IF(入力シート!H424="○",COUNTIF(入力シート!$H$212:H424,"○"),"")</f>
        <v/>
      </c>
      <c r="C223" s="313">
        <v>213</v>
      </c>
      <c r="D223" s="314" t="s">
        <v>746</v>
      </c>
      <c r="E223" s="314" t="s">
        <v>552</v>
      </c>
      <c r="F223" s="314" t="str">
        <f t="shared" si="6"/>
        <v>物品:22　その他物品 - 木工製品</v>
      </c>
    </row>
    <row r="224" spans="1:6" x14ac:dyDescent="0.15">
      <c r="A224" s="313" t="str">
        <f t="shared" si="7"/>
        <v>　</v>
      </c>
      <c r="B224" s="313" t="str">
        <f>IF(入力シート!H425="○",COUNTIF(入力シート!$H$212:H425,"○"),"")</f>
        <v/>
      </c>
      <c r="C224" s="313">
        <v>214</v>
      </c>
      <c r="D224" s="314" t="s">
        <v>746</v>
      </c>
      <c r="E224" s="314" t="s">
        <v>553</v>
      </c>
      <c r="F224" s="314" t="str">
        <f t="shared" si="6"/>
        <v>物品:22　その他物品 - その他物品</v>
      </c>
    </row>
    <row r="225" spans="1:6" x14ac:dyDescent="0.15">
      <c r="A225" s="313" t="str">
        <f t="shared" si="7"/>
        <v>　</v>
      </c>
      <c r="B225" s="313" t="str">
        <f>IF(入力シート!H431="○",COUNTIF(入力シート!$H$212:$H$425,"○")+COUNTIF(入力シート!$H$431:H431,"○"),"")</f>
        <v/>
      </c>
      <c r="C225" s="313">
        <v>215</v>
      </c>
      <c r="D225" s="315" t="s">
        <v>747</v>
      </c>
      <c r="E225" s="315" t="s">
        <v>602</v>
      </c>
      <c r="F225" s="315" t="str">
        <f t="shared" si="6"/>
        <v>役務:1　物品のリース・レンタル - 車両</v>
      </c>
    </row>
    <row r="226" spans="1:6" x14ac:dyDescent="0.15">
      <c r="A226" s="313" t="str">
        <f t="shared" si="7"/>
        <v>　</v>
      </c>
      <c r="B226" s="313" t="str">
        <f>IF(入力シート!H432="○",COUNTIF(入力シート!$H$212:$H$425,"○")+COUNTIF(入力シート!$H$431:H432,"○"),"")</f>
        <v/>
      </c>
      <c r="C226" s="313">
        <v>216</v>
      </c>
      <c r="D226" s="315" t="s">
        <v>747</v>
      </c>
      <c r="E226" s="315" t="s">
        <v>603</v>
      </c>
      <c r="F226" s="315" t="str">
        <f t="shared" si="6"/>
        <v>役務:1　物品のリース・レンタル - 産業工作機械</v>
      </c>
    </row>
    <row r="227" spans="1:6" x14ac:dyDescent="0.15">
      <c r="A227" s="313" t="str">
        <f t="shared" si="7"/>
        <v>　</v>
      </c>
      <c r="B227" s="313" t="str">
        <f>IF(入力シート!H433="○",COUNTIF(入力シート!$H$212:$H$425,"○")+COUNTIF(入力シート!$H$431:H433,"○"),"")</f>
        <v/>
      </c>
      <c r="C227" s="313">
        <v>217</v>
      </c>
      <c r="D227" s="315" t="s">
        <v>747</v>
      </c>
      <c r="E227" s="315" t="s">
        <v>604</v>
      </c>
      <c r="F227" s="315" t="str">
        <f t="shared" ref="F227:F294" si="8">D227 &amp; " - " &amp; E227</f>
        <v>役務:1　物品のリース・レンタル - 土木建設機械</v>
      </c>
    </row>
    <row r="228" spans="1:6" x14ac:dyDescent="0.15">
      <c r="A228" s="313" t="str">
        <f t="shared" si="7"/>
        <v>　</v>
      </c>
      <c r="B228" s="313" t="str">
        <f>IF(入力シート!H434="○",COUNTIF(入力シート!$H$212:$H$425,"○")+COUNTIF(入力シート!$H$431:H434,"○"),"")</f>
        <v/>
      </c>
      <c r="C228" s="313">
        <v>218</v>
      </c>
      <c r="D228" s="315" t="s">
        <v>747</v>
      </c>
      <c r="E228" s="315" t="s">
        <v>605</v>
      </c>
      <c r="F228" s="315" t="str">
        <f t="shared" si="8"/>
        <v>役務:1　物品のリース・レンタル - 空調機器</v>
      </c>
    </row>
    <row r="229" spans="1:6" x14ac:dyDescent="0.15">
      <c r="A229" s="313" t="str">
        <f t="shared" si="7"/>
        <v>　</v>
      </c>
      <c r="B229" s="313" t="str">
        <f>IF(入力シート!H435="○",COUNTIF(入力シート!$H$212:$H$425,"○")+COUNTIF(入力シート!$H$431:H435,"○"),"")</f>
        <v/>
      </c>
      <c r="C229" s="313">
        <v>219</v>
      </c>
      <c r="D229" s="315" t="s">
        <v>747</v>
      </c>
      <c r="E229" s="315" t="s">
        <v>606</v>
      </c>
      <c r="F229" s="315" t="str">
        <f t="shared" si="8"/>
        <v>役務:1　物品のリース・レンタル - 理化学・計測機械器具類</v>
      </c>
    </row>
    <row r="230" spans="1:6" x14ac:dyDescent="0.15">
      <c r="A230" s="313" t="str">
        <f t="shared" si="7"/>
        <v>　</v>
      </c>
      <c r="B230" s="313" t="str">
        <f>IF(入力シート!H436="○",COUNTIF(入力シート!$H$212:$H$425,"○")+COUNTIF(入力シート!$H$431:H436,"○"),"")</f>
        <v/>
      </c>
      <c r="C230" s="313">
        <v>220</v>
      </c>
      <c r="D230" s="315" t="s">
        <v>747</v>
      </c>
      <c r="E230" s="315" t="s">
        <v>607</v>
      </c>
      <c r="F230" s="315" t="str">
        <f t="shared" si="8"/>
        <v>役務:1　物品のリース・レンタル - 太陽光発電装置</v>
      </c>
    </row>
    <row r="231" spans="1:6" x14ac:dyDescent="0.15">
      <c r="A231" s="313" t="str">
        <f t="shared" si="7"/>
        <v>　</v>
      </c>
      <c r="B231" s="313" t="str">
        <f>IF(入力シート!H437="○",COUNTIF(入力シート!$H$212:$H$425,"○")+COUNTIF(入力シート!$H$431:H437,"○"),"")</f>
        <v/>
      </c>
      <c r="C231" s="313">
        <v>221</v>
      </c>
      <c r="D231" s="315" t="s">
        <v>747</v>
      </c>
      <c r="E231" s="315" t="s">
        <v>608</v>
      </c>
      <c r="F231" s="315" t="str">
        <f t="shared" si="8"/>
        <v>役務:1　物品のリース・レンタル - LED照明装置</v>
      </c>
    </row>
    <row r="232" spans="1:6" x14ac:dyDescent="0.15">
      <c r="A232" s="313" t="str">
        <f t="shared" si="7"/>
        <v>　</v>
      </c>
      <c r="B232" s="313" t="str">
        <f>IF(入力シート!H438="○",COUNTIF(入力シート!$H$212:$H$425,"○")+COUNTIF(入力シート!$H$431:H438,"○"),"")</f>
        <v/>
      </c>
      <c r="C232" s="313">
        <v>222</v>
      </c>
      <c r="D232" s="315" t="s">
        <v>747</v>
      </c>
      <c r="E232" s="315" t="s">
        <v>609</v>
      </c>
      <c r="F232" s="315" t="str">
        <f t="shared" si="8"/>
        <v>役務:1　物品のリース・レンタル - 遠隔監視装置</v>
      </c>
    </row>
    <row r="233" spans="1:6" x14ac:dyDescent="0.15">
      <c r="A233" s="313" t="str">
        <f t="shared" si="7"/>
        <v>　</v>
      </c>
      <c r="B233" s="313" t="str">
        <f>IF(入力シート!H439="○",COUNTIF(入力シート!$H$212:$H$425,"○")+COUNTIF(入力シート!$H$431:H439,"○"),"")</f>
        <v/>
      </c>
      <c r="C233" s="313">
        <v>223</v>
      </c>
      <c r="D233" s="315" t="s">
        <v>747</v>
      </c>
      <c r="E233" s="315" t="s">
        <v>479</v>
      </c>
      <c r="F233" s="315" t="str">
        <f t="shared" si="8"/>
        <v>役務:1　物品のリース・レンタル - 防犯カメラ一式</v>
      </c>
    </row>
    <row r="234" spans="1:6" x14ac:dyDescent="0.15">
      <c r="A234" s="313" t="str">
        <f t="shared" si="7"/>
        <v>　</v>
      </c>
      <c r="B234" s="313" t="str">
        <f>IF(入力シート!H440="○",COUNTIF(入力シート!$H$212:$H$425,"○")+COUNTIF(入力シート!$H$431:H440,"○"),"")</f>
        <v/>
      </c>
      <c r="C234" s="313">
        <v>224</v>
      </c>
      <c r="D234" s="315" t="s">
        <v>747</v>
      </c>
      <c r="E234" s="315" t="s">
        <v>852</v>
      </c>
      <c r="F234" s="315" t="str">
        <f t="shared" si="8"/>
        <v>役務:1　物品のリース・レンタル - パソコン・タブレット（周辺機器・サーバーを含む）</v>
      </c>
    </row>
    <row r="235" spans="1:6" x14ac:dyDescent="0.15">
      <c r="A235" s="313" t="str">
        <f t="shared" si="7"/>
        <v>　</v>
      </c>
      <c r="B235" s="313" t="str">
        <f>IF(入力シート!H441="○",COUNTIF(入力シート!$H$212:$H$425,"○")+COUNTIF(入力シート!$H$431:H441,"○"),"")</f>
        <v/>
      </c>
      <c r="C235" s="313">
        <v>225</v>
      </c>
      <c r="D235" s="315" t="s">
        <v>747</v>
      </c>
      <c r="E235" s="315" t="s">
        <v>610</v>
      </c>
      <c r="F235" s="315" t="str">
        <f t="shared" si="8"/>
        <v>役務:1　物品のリース・レンタル - OA機器（複合機・印刷機等）</v>
      </c>
    </row>
    <row r="236" spans="1:6" x14ac:dyDescent="0.15">
      <c r="A236" s="313" t="str">
        <f t="shared" si="7"/>
        <v>　</v>
      </c>
      <c r="B236" s="313" t="str">
        <f>IF(入力シート!H442="○",COUNTIF(入力シート!$H$212:$H$425,"○")+COUNTIF(入力シート!$H$431:H442,"○"),"")</f>
        <v/>
      </c>
      <c r="C236" s="313">
        <v>226</v>
      </c>
      <c r="D236" s="315" t="s">
        <v>747</v>
      </c>
      <c r="E236" s="315" t="s">
        <v>611</v>
      </c>
      <c r="F236" s="315" t="str">
        <f t="shared" si="8"/>
        <v>役務:1　物品のリース・レンタル - 電話交換機</v>
      </c>
    </row>
    <row r="237" spans="1:6" x14ac:dyDescent="0.15">
      <c r="A237" s="313" t="str">
        <f t="shared" si="7"/>
        <v>　</v>
      </c>
      <c r="B237" s="313" t="str">
        <f>IF(入力シート!H443="○",COUNTIF(入力シート!$H$212:$H$425,"○")+COUNTIF(入力シート!$H$431:H443,"○"),"")</f>
        <v/>
      </c>
      <c r="C237" s="313">
        <v>227</v>
      </c>
      <c r="D237" s="315" t="s">
        <v>747</v>
      </c>
      <c r="E237" s="315" t="s">
        <v>612</v>
      </c>
      <c r="F237" s="315" t="str">
        <f t="shared" si="8"/>
        <v>役務:1　物品のリース・レンタル - 無線機・携帯電話</v>
      </c>
    </row>
    <row r="238" spans="1:6" x14ac:dyDescent="0.15">
      <c r="A238" s="313" t="str">
        <f t="shared" si="7"/>
        <v>　</v>
      </c>
      <c r="B238" s="313" t="str">
        <f>IF(入力シート!H444="○",COUNTIF(入力シート!$H$212:$H$425,"○")+COUNTIF(入力シート!$H$431:H444,"○"),"")</f>
        <v/>
      </c>
      <c r="C238" s="313">
        <v>228</v>
      </c>
      <c r="D238" s="315" t="s">
        <v>747</v>
      </c>
      <c r="E238" s="315" t="s">
        <v>422</v>
      </c>
      <c r="F238" s="315" t="str">
        <f t="shared" si="8"/>
        <v>役務:1　物品のリース・レンタル - 事務用機器</v>
      </c>
    </row>
    <row r="239" spans="1:6" x14ac:dyDescent="0.15">
      <c r="A239" s="313" t="str">
        <f t="shared" si="7"/>
        <v>　</v>
      </c>
      <c r="B239" s="313" t="str">
        <f>IF(入力シート!H445="○",COUNTIF(入力シート!$H$212:$H$425,"○")+COUNTIF(入力シート!$H$431:H445,"○"),"")</f>
        <v/>
      </c>
      <c r="C239" s="313">
        <v>229</v>
      </c>
      <c r="D239" s="315" t="s">
        <v>747</v>
      </c>
      <c r="E239" s="315" t="s">
        <v>613</v>
      </c>
      <c r="F239" s="315" t="str">
        <f t="shared" si="8"/>
        <v>役務:1　物品のリース・レンタル - 机・椅子・什器類</v>
      </c>
    </row>
    <row r="240" spans="1:6" x14ac:dyDescent="0.15">
      <c r="A240" s="313" t="str">
        <f t="shared" si="7"/>
        <v>　</v>
      </c>
      <c r="B240" s="313" t="str">
        <f>IF(入力シート!H446="○",COUNTIF(入力シート!$H$212:$H$425,"○")+COUNTIF(入力シート!$H$431:H446,"○"),"")</f>
        <v/>
      </c>
      <c r="C240" s="313">
        <v>230</v>
      </c>
      <c r="D240" s="315" t="s">
        <v>747</v>
      </c>
      <c r="E240" s="315" t="s">
        <v>614</v>
      </c>
      <c r="F240" s="315" t="str">
        <f t="shared" si="8"/>
        <v>役務:1　物品のリース・レンタル - プレハブ建物</v>
      </c>
    </row>
    <row r="241" spans="1:6" x14ac:dyDescent="0.15">
      <c r="A241" s="313" t="str">
        <f t="shared" si="7"/>
        <v>　</v>
      </c>
      <c r="B241" s="313" t="str">
        <f>IF(入力シート!H447="○",COUNTIF(入力シート!$H$212:$H$425,"○")+COUNTIF(入力シート!$H$431:H447,"○"),"")</f>
        <v/>
      </c>
      <c r="C241" s="313">
        <v>231</v>
      </c>
      <c r="D241" s="315" t="s">
        <v>747</v>
      </c>
      <c r="E241" s="315" t="s">
        <v>615</v>
      </c>
      <c r="F241" s="315" t="str">
        <f t="shared" si="8"/>
        <v>役務:1　物品のリース・レンタル - 仮設トイレ</v>
      </c>
    </row>
    <row r="242" spans="1:6" x14ac:dyDescent="0.15">
      <c r="A242" s="313" t="str">
        <f t="shared" si="7"/>
        <v>　</v>
      </c>
      <c r="B242" s="313" t="str">
        <f>IF(入力シート!H448="○",COUNTIF(入力シート!$H$212:$H$425,"○")+COUNTIF(入力シート!$H$431:H448,"○"),"")</f>
        <v/>
      </c>
      <c r="C242" s="313">
        <v>232</v>
      </c>
      <c r="D242" s="315" t="s">
        <v>747</v>
      </c>
      <c r="E242" s="315" t="s">
        <v>476</v>
      </c>
      <c r="F242" s="315" t="str">
        <f t="shared" si="8"/>
        <v>役務:1　物品のリース・レンタル - 小型発電機</v>
      </c>
    </row>
    <row r="243" spans="1:6" x14ac:dyDescent="0.15">
      <c r="A243" s="313" t="str">
        <f t="shared" si="7"/>
        <v>　</v>
      </c>
      <c r="B243" s="313" t="str">
        <f>IF(入力シート!H449="○",COUNTIF(入力シート!$H$212:$H$425,"○")+COUNTIF(入力シート!$H$431:H449,"○"),"")</f>
        <v/>
      </c>
      <c r="C243" s="313">
        <v>233</v>
      </c>
      <c r="D243" s="315" t="s">
        <v>747</v>
      </c>
      <c r="E243" s="315" t="s">
        <v>414</v>
      </c>
      <c r="F243" s="315" t="str">
        <f t="shared" si="8"/>
        <v>役務:1　物品のリース・レンタル - 介護・福祉用具</v>
      </c>
    </row>
    <row r="244" spans="1:6" x14ac:dyDescent="0.15">
      <c r="A244" s="313" t="str">
        <f t="shared" si="7"/>
        <v>　</v>
      </c>
      <c r="B244" s="313" t="str">
        <f>IF(入力シート!H450="○",COUNTIF(入力シート!$H$212:$H$425,"○")+COUNTIF(入力シート!$H$431:H450,"○"),"")</f>
        <v/>
      </c>
      <c r="C244" s="313">
        <v>234</v>
      </c>
      <c r="D244" s="315" t="s">
        <v>747</v>
      </c>
      <c r="E244" s="315" t="s">
        <v>412</v>
      </c>
      <c r="F244" s="315" t="str">
        <f t="shared" si="8"/>
        <v>役務:1　物品のリース・レンタル - 医療機器</v>
      </c>
    </row>
    <row r="245" spans="1:6" x14ac:dyDescent="0.15">
      <c r="A245" s="313" t="str">
        <f t="shared" si="7"/>
        <v>　</v>
      </c>
      <c r="B245" s="313" t="str">
        <f>IF(入力シート!H451="○",COUNTIF(入力シート!$H$212:$H$425,"○")+COUNTIF(入力シート!$H$431:H451,"○"),"")</f>
        <v/>
      </c>
      <c r="C245" s="313">
        <v>235</v>
      </c>
      <c r="D245" s="315" t="s">
        <v>747</v>
      </c>
      <c r="E245" s="315" t="s">
        <v>616</v>
      </c>
      <c r="F245" s="315" t="str">
        <f t="shared" si="8"/>
        <v>役務:1　物品のリース・レンタル - AED</v>
      </c>
    </row>
    <row r="246" spans="1:6" x14ac:dyDescent="0.15">
      <c r="A246" s="313" t="str">
        <f t="shared" si="7"/>
        <v>　</v>
      </c>
      <c r="B246" s="313" t="str">
        <f>IF(入力シート!H452="○",COUNTIF(入力シート!$H$212:$H$425,"○")+COUNTIF(入力シート!$H$431:H452,"○"),"")</f>
        <v/>
      </c>
      <c r="C246" s="313">
        <v>236</v>
      </c>
      <c r="D246" s="315" t="s">
        <v>747</v>
      </c>
      <c r="E246" s="315" t="s">
        <v>617</v>
      </c>
      <c r="F246" s="315" t="str">
        <f t="shared" si="8"/>
        <v>役務:1　物品のリース・レンタル - 厨房機器</v>
      </c>
    </row>
    <row r="247" spans="1:6" x14ac:dyDescent="0.15">
      <c r="A247" s="313" t="str">
        <f t="shared" si="7"/>
        <v>　</v>
      </c>
      <c r="B247" s="313" t="str">
        <f>IF(入力シート!H453="○",COUNTIF(入力シート!$H$212:$H$425,"○")+COUNTIF(入力シート!$H$431:H453,"○"),"")</f>
        <v/>
      </c>
      <c r="C247" s="313">
        <v>237</v>
      </c>
      <c r="D247" s="315" t="s">
        <v>747</v>
      </c>
      <c r="E247" s="315" t="s">
        <v>618</v>
      </c>
      <c r="F247" s="315" t="str">
        <f t="shared" si="8"/>
        <v>役務:1　物品のリース・レンタル - グラウンド管理機器</v>
      </c>
    </row>
    <row r="248" spans="1:6" x14ac:dyDescent="0.15">
      <c r="A248" s="313" t="str">
        <f t="shared" si="7"/>
        <v>　</v>
      </c>
      <c r="B248" s="313" t="str">
        <f>IF(入力シート!H454="○",COUNTIF(入力シート!$H$212:$H$425,"○")+COUNTIF(入力シート!$H$431:H454,"○"),"")</f>
        <v/>
      </c>
      <c r="C248" s="313">
        <v>238</v>
      </c>
      <c r="D248" s="315" t="s">
        <v>747</v>
      </c>
      <c r="E248" s="315" t="s">
        <v>547</v>
      </c>
      <c r="F248" s="315" t="str">
        <f t="shared" si="8"/>
        <v>役務:1　物品のリース・レンタル - イベント用品（腕章・タスキ・ベスト等）</v>
      </c>
    </row>
    <row r="249" spans="1:6" x14ac:dyDescent="0.15">
      <c r="A249" s="313" t="str">
        <f t="shared" si="7"/>
        <v>　</v>
      </c>
      <c r="B249" s="313" t="str">
        <f>IF(入力シート!H455="○",COUNTIF(入力シート!$H$212:$H$425,"○")+COUNTIF(入力シート!$H$431:H455,"○"),"")</f>
        <v/>
      </c>
      <c r="C249" s="313">
        <v>239</v>
      </c>
      <c r="D249" s="315" t="s">
        <v>747</v>
      </c>
      <c r="E249" s="315" t="s">
        <v>619</v>
      </c>
      <c r="F249" s="315" t="str">
        <f t="shared" si="8"/>
        <v>役務:1　物品のリース・レンタル - イベント用各種機器（音響・照明・映像機器等）</v>
      </c>
    </row>
    <row r="250" spans="1:6" x14ac:dyDescent="0.15">
      <c r="A250" s="313" t="str">
        <f t="shared" si="7"/>
        <v>　</v>
      </c>
      <c r="B250" s="313" t="str">
        <f>IF(入力シート!H456="○",COUNTIF(入力シート!$H$212:$H$425,"○")+COUNTIF(入力シート!$H$431:H456,"○"),"")</f>
        <v/>
      </c>
      <c r="C250" s="313">
        <v>240</v>
      </c>
      <c r="D250" s="315" t="s">
        <v>747</v>
      </c>
      <c r="E250" s="315" t="s">
        <v>855</v>
      </c>
      <c r="F250" s="315" t="str">
        <f t="shared" si="8"/>
        <v>役務:1　物品のリース・レンタル - イベント用テント</v>
      </c>
    </row>
    <row r="251" spans="1:6" x14ac:dyDescent="0.15">
      <c r="A251" s="313" t="str">
        <f t="shared" si="7"/>
        <v>　</v>
      </c>
      <c r="B251" s="313" t="str">
        <f>IF(入力シート!H457="○",COUNTIF(入力シート!$H$212:$H$425,"○")+COUNTIF(入力シート!$H$431:H457,"○"),"")</f>
        <v/>
      </c>
      <c r="C251" s="313">
        <v>241</v>
      </c>
      <c r="D251" s="315" t="s">
        <v>747</v>
      </c>
      <c r="E251" s="315" t="s">
        <v>620</v>
      </c>
      <c r="F251" s="315" t="str">
        <f t="shared" si="8"/>
        <v>役務:1　物品のリース・レンタル - 楽器全般</v>
      </c>
    </row>
    <row r="252" spans="1:6" x14ac:dyDescent="0.15">
      <c r="A252" s="313" t="str">
        <f t="shared" si="7"/>
        <v>　</v>
      </c>
      <c r="B252" s="313" t="str">
        <f>IF(入力シート!H458="○",COUNTIF(入力シート!$H$212:$H$425,"○")+COUNTIF(入力シート!$H$431:H458,"○"),"")</f>
        <v/>
      </c>
      <c r="C252" s="313">
        <v>242</v>
      </c>
      <c r="D252" s="315" t="s">
        <v>747</v>
      </c>
      <c r="E252" s="315" t="s">
        <v>621</v>
      </c>
      <c r="F252" s="315" t="str">
        <f t="shared" si="8"/>
        <v>役務:1　物品のリース・レンタル - 寝具類全般</v>
      </c>
    </row>
    <row r="253" spans="1:6" x14ac:dyDescent="0.15">
      <c r="A253" s="313" t="str">
        <f t="shared" si="7"/>
        <v>　</v>
      </c>
      <c r="B253" s="313" t="str">
        <f>IF(入力シート!H459="○",COUNTIF(入力シート!$H$212:$H$425,"○")+COUNTIF(入力シート!$H$431:H459,"○"),"")</f>
        <v/>
      </c>
      <c r="C253" s="313">
        <v>243</v>
      </c>
      <c r="D253" s="315" t="s">
        <v>748</v>
      </c>
      <c r="E253" s="315" t="s">
        <v>622</v>
      </c>
      <c r="F253" s="315" t="str">
        <f t="shared" si="8"/>
        <v>役務:2　情報関連サービス - データ入力・処理</v>
      </c>
    </row>
    <row r="254" spans="1:6" x14ac:dyDescent="0.15">
      <c r="A254" s="313" t="str">
        <f t="shared" si="7"/>
        <v>　</v>
      </c>
      <c r="B254" s="313" t="str">
        <f>IF(入力シート!H460="○",COUNTIF(入力シート!$H$212:$H$425,"○")+COUNTIF(入力シート!$H$431:H460,"○"),"")</f>
        <v/>
      </c>
      <c r="C254" s="313">
        <v>244</v>
      </c>
      <c r="D254" s="315" t="s">
        <v>748</v>
      </c>
      <c r="E254" s="315" t="s">
        <v>623</v>
      </c>
      <c r="F254" s="315" t="str">
        <f t="shared" si="8"/>
        <v>役務:2　情報関連サービス - ホームページ作成</v>
      </c>
    </row>
    <row r="255" spans="1:6" x14ac:dyDescent="0.15">
      <c r="A255" s="313" t="str">
        <f t="shared" si="7"/>
        <v>　</v>
      </c>
      <c r="B255" s="313" t="str">
        <f>IF(入力シート!H461="○",COUNTIF(入力シート!$H$212:$H$425,"○")+COUNTIF(入力シート!$H$431:H461,"○"),"")</f>
        <v/>
      </c>
      <c r="C255" s="313">
        <v>245</v>
      </c>
      <c r="D255" s="315" t="s">
        <v>748</v>
      </c>
      <c r="E255" s="315" t="s">
        <v>624</v>
      </c>
      <c r="F255" s="315" t="str">
        <f t="shared" si="8"/>
        <v>役務:2　情報関連サービス - システム開発･設計・運用</v>
      </c>
    </row>
    <row r="256" spans="1:6" x14ac:dyDescent="0.15">
      <c r="A256" s="313" t="str">
        <f t="shared" si="7"/>
        <v>　</v>
      </c>
      <c r="B256" s="313" t="str">
        <f>IF(入力シート!H462="○",COUNTIF(入力シート!$H$212:$H$425,"○")+COUNTIF(入力シート!$H$431:H462,"○"),"")</f>
        <v/>
      </c>
      <c r="C256" s="313">
        <v>246</v>
      </c>
      <c r="D256" s="315" t="s">
        <v>748</v>
      </c>
      <c r="E256" s="315" t="s">
        <v>625</v>
      </c>
      <c r="F256" s="315" t="str">
        <f t="shared" si="8"/>
        <v>役務:2　情報関連サービス - ハードウェア保守管理</v>
      </c>
    </row>
    <row r="257" spans="1:6" x14ac:dyDescent="0.15">
      <c r="A257" s="313" t="str">
        <f t="shared" si="7"/>
        <v>　</v>
      </c>
      <c r="B257" s="313" t="str">
        <f>IF(入力シート!H463="○",COUNTIF(入力シート!$H$212:$H$425,"○")+COUNTIF(入力シート!$H$431:H463,"○"),"")</f>
        <v/>
      </c>
      <c r="C257" s="313">
        <v>247</v>
      </c>
      <c r="D257" s="315" t="s">
        <v>748</v>
      </c>
      <c r="E257" s="315" t="s">
        <v>856</v>
      </c>
      <c r="F257" s="315" t="str">
        <f t="shared" si="8"/>
        <v>役務:2　情報関連サービス - ふるさと納税ポータルサイト運用</v>
      </c>
    </row>
    <row r="258" spans="1:6" x14ac:dyDescent="0.15">
      <c r="A258" s="313" t="str">
        <f t="shared" si="7"/>
        <v>　</v>
      </c>
      <c r="B258" s="313" t="str">
        <f>IF(入力シート!H464="○",COUNTIF(入力シート!$H$212:$H$425,"○")+COUNTIF(入力シート!$H$431:H464,"○"),"")</f>
        <v/>
      </c>
      <c r="C258" s="313">
        <v>248</v>
      </c>
      <c r="D258" s="315" t="s">
        <v>749</v>
      </c>
      <c r="E258" s="315" t="s">
        <v>626</v>
      </c>
      <c r="F258" s="315" t="str">
        <f t="shared" si="8"/>
        <v>役務:3　デザイン関連 - デザイン・グラフィックデザイン</v>
      </c>
    </row>
    <row r="259" spans="1:6" x14ac:dyDescent="0.15">
      <c r="A259" s="313" t="str">
        <f t="shared" si="7"/>
        <v>　</v>
      </c>
      <c r="B259" s="313" t="str">
        <f>IF(入力シート!H465="○",COUNTIF(入力シート!$H$212:$H$425,"○")+COUNTIF(入力シート!$H$431:H465,"○"),"")</f>
        <v/>
      </c>
      <c r="C259" s="313">
        <v>249</v>
      </c>
      <c r="D259" s="315" t="s">
        <v>750</v>
      </c>
      <c r="E259" s="315" t="s">
        <v>627</v>
      </c>
      <c r="F259" s="315" t="str">
        <f t="shared" si="8"/>
        <v>役務:4　代行関連 - 翻訳</v>
      </c>
    </row>
    <row r="260" spans="1:6" x14ac:dyDescent="0.15">
      <c r="A260" s="313" t="str">
        <f t="shared" si="7"/>
        <v>　</v>
      </c>
      <c r="B260" s="313" t="str">
        <f>IF(入力シート!H466="○",COUNTIF(入力シート!$H$212:$H$425,"○")+COUNTIF(入力シート!$H$431:H466,"○"),"")</f>
        <v/>
      </c>
      <c r="C260" s="313">
        <v>250</v>
      </c>
      <c r="D260" s="315" t="s">
        <v>750</v>
      </c>
      <c r="E260" s="315" t="s">
        <v>859</v>
      </c>
      <c r="F260" s="315" t="str">
        <f t="shared" si="8"/>
        <v>役務:4　代行関連 - 通訳（手話通訳を含む）</v>
      </c>
    </row>
    <row r="261" spans="1:6" x14ac:dyDescent="0.15">
      <c r="A261" s="313" t="str">
        <f t="shared" si="7"/>
        <v>　</v>
      </c>
      <c r="B261" s="313" t="str">
        <f>IF(入力シート!H467="○",COUNTIF(入力シート!$H$212:$H$425,"○")+COUNTIF(入力シート!$H$431:H467,"○"),"")</f>
        <v/>
      </c>
      <c r="C261" s="313">
        <v>251</v>
      </c>
      <c r="D261" s="315" t="s">
        <v>750</v>
      </c>
      <c r="E261" s="315" t="s">
        <v>628</v>
      </c>
      <c r="F261" s="315" t="str">
        <f t="shared" si="8"/>
        <v>役務:4　代行関連 - 筆耕</v>
      </c>
    </row>
    <row r="262" spans="1:6" x14ac:dyDescent="0.15">
      <c r="A262" s="313" t="str">
        <f t="shared" si="7"/>
        <v>　</v>
      </c>
      <c r="B262" s="313" t="str">
        <f>IF(入力シート!H468="○",COUNTIF(入力シート!$H$212:$H$425,"○")+COUNTIF(入力シート!$H$431:H468,"○"),"")</f>
        <v/>
      </c>
      <c r="C262" s="313">
        <v>252</v>
      </c>
      <c r="D262" s="315" t="s">
        <v>750</v>
      </c>
      <c r="E262" s="315" t="s">
        <v>629</v>
      </c>
      <c r="F262" s="315" t="str">
        <f t="shared" si="8"/>
        <v>役務:4　代行関連 - 音声反訳（文字起こし）</v>
      </c>
    </row>
    <row r="263" spans="1:6" x14ac:dyDescent="0.15">
      <c r="A263" s="313" t="str">
        <f t="shared" si="7"/>
        <v>　</v>
      </c>
      <c r="B263" s="313" t="str">
        <f>IF(入力シート!H469="○",COUNTIF(入力シート!$H$212:$H$425,"○")+COUNTIF(入力シート!$H$431:H469,"○"),"")</f>
        <v/>
      </c>
      <c r="C263" s="313">
        <v>253</v>
      </c>
      <c r="D263" s="315" t="s">
        <v>750</v>
      </c>
      <c r="E263" s="315" t="s">
        <v>630</v>
      </c>
      <c r="F263" s="315" t="str">
        <f t="shared" si="8"/>
        <v>役務:4　代行関連 - 執筆・編集・取材</v>
      </c>
    </row>
    <row r="264" spans="1:6" x14ac:dyDescent="0.15">
      <c r="A264" s="313" t="str">
        <f t="shared" si="7"/>
        <v>　</v>
      </c>
      <c r="B264" s="313" t="str">
        <f>IF(入力シート!H470="○",COUNTIF(入力シート!$H$212:$H$425,"○")+COUNTIF(入力シート!$H$431:H470,"○"),"")</f>
        <v/>
      </c>
      <c r="C264" s="313">
        <v>254</v>
      </c>
      <c r="D264" s="315" t="s">
        <v>750</v>
      </c>
      <c r="E264" s="315" t="s">
        <v>631</v>
      </c>
      <c r="F264" s="315" t="str">
        <f t="shared" si="8"/>
        <v>役務:4　代行関連 - 報告書･議事録作成</v>
      </c>
    </row>
    <row r="265" spans="1:6" x14ac:dyDescent="0.15">
      <c r="A265" s="313" t="str">
        <f t="shared" si="7"/>
        <v>　</v>
      </c>
      <c r="B265" s="313" t="str">
        <f>IF(入力シート!H471="○",COUNTIF(入力シート!$H$212:$H$425,"○")+COUNTIF(入力シート!$H$431:H471,"○"),"")</f>
        <v/>
      </c>
      <c r="C265" s="313">
        <v>255</v>
      </c>
      <c r="D265" s="315" t="s">
        <v>750</v>
      </c>
      <c r="E265" s="315" t="s">
        <v>632</v>
      </c>
      <c r="F265" s="315" t="str">
        <f t="shared" si="8"/>
        <v>役務:4　代行関連 - 速記</v>
      </c>
    </row>
    <row r="266" spans="1:6" x14ac:dyDescent="0.15">
      <c r="A266" s="313" t="str">
        <f t="shared" si="7"/>
        <v>　</v>
      </c>
      <c r="B266" s="313" t="str">
        <f>IF(入力シート!H472="○",COUNTIF(入力シート!$H$212:$H$425,"○")+COUNTIF(入力シート!$H$431:H472,"○"),"")</f>
        <v/>
      </c>
      <c r="C266" s="313">
        <v>256</v>
      </c>
      <c r="D266" s="315" t="s">
        <v>750</v>
      </c>
      <c r="E266" s="315" t="s">
        <v>633</v>
      </c>
      <c r="F266" s="315" t="str">
        <f t="shared" si="8"/>
        <v>役務:4　代行関連 - 教育・講師（インストラクター等）</v>
      </c>
    </row>
    <row r="267" spans="1:6" x14ac:dyDescent="0.15">
      <c r="A267" s="313" t="str">
        <f t="shared" si="7"/>
        <v>　</v>
      </c>
      <c r="B267" s="313" t="str">
        <f>IF(入力シート!H473="○",COUNTIF(入力シート!$H$212:$H$425,"○")+COUNTIF(入力シート!$H$431:H473,"○"),"")</f>
        <v/>
      </c>
      <c r="C267" s="313">
        <v>257</v>
      </c>
      <c r="D267" s="315" t="s">
        <v>750</v>
      </c>
      <c r="E267" s="315" t="s">
        <v>634</v>
      </c>
      <c r="F267" s="315" t="str">
        <f t="shared" si="8"/>
        <v>役務:4　代行関連 - 職員研修</v>
      </c>
    </row>
    <row r="268" spans="1:6" x14ac:dyDescent="0.15">
      <c r="A268" s="313" t="str">
        <f t="shared" ref="A268:A331" si="9">IF(MAX($B$11:$B$342)&gt;=C268,VLOOKUP(C268,$B$11:$F$342,5),"　")</f>
        <v>　</v>
      </c>
      <c r="B268" s="313" t="str">
        <f>IF(入力シート!H474="○",COUNTIF(入力シート!$H$212:$H$425,"○")+COUNTIF(入力シート!$H$431:H474,"○"),"")</f>
        <v/>
      </c>
      <c r="C268" s="313">
        <v>258</v>
      </c>
      <c r="D268" s="315" t="s">
        <v>750</v>
      </c>
      <c r="E268" s="315" t="s">
        <v>635</v>
      </c>
      <c r="F268" s="315" t="str">
        <f t="shared" si="8"/>
        <v>役務:4　代行関連 - 外国語指導・支援業務</v>
      </c>
    </row>
    <row r="269" spans="1:6" x14ac:dyDescent="0.15">
      <c r="A269" s="313" t="str">
        <f t="shared" si="9"/>
        <v>　</v>
      </c>
      <c r="B269" s="313" t="str">
        <f>IF(入力シート!H475="○",COUNTIF(入力シート!$H$212:$H$425,"○")+COUNTIF(入力シート!$H$431:H475,"○"),"")</f>
        <v/>
      </c>
      <c r="C269" s="313">
        <v>259</v>
      </c>
      <c r="D269" s="315" t="s">
        <v>750</v>
      </c>
      <c r="E269" s="315" t="s">
        <v>636</v>
      </c>
      <c r="F269" s="315" t="str">
        <f t="shared" si="8"/>
        <v>役務:4　代行関連 - 図書館業務</v>
      </c>
    </row>
    <row r="270" spans="1:6" x14ac:dyDescent="0.15">
      <c r="A270" s="313" t="str">
        <f t="shared" si="9"/>
        <v>　</v>
      </c>
      <c r="B270" s="313" t="str">
        <f>IF(入力シート!H476="○",COUNTIF(入力シート!$H$212:$H$425,"○")+COUNTIF(入力シート!$H$431:H476,"○"),"")</f>
        <v/>
      </c>
      <c r="C270" s="313">
        <v>260</v>
      </c>
      <c r="D270" s="315" t="s">
        <v>750</v>
      </c>
      <c r="E270" s="315" t="s">
        <v>637</v>
      </c>
      <c r="F270" s="315" t="str">
        <f t="shared" si="8"/>
        <v>役務:4　代行関連 - 就職支援</v>
      </c>
    </row>
    <row r="271" spans="1:6" x14ac:dyDescent="0.15">
      <c r="A271" s="313" t="str">
        <f t="shared" si="9"/>
        <v>　</v>
      </c>
      <c r="B271" s="313" t="str">
        <f>IF(入力シート!H477="○",COUNTIF(入力シート!$H$212:$H$425,"○")+COUNTIF(入力シート!$H$431:H477,"○"),"")</f>
        <v/>
      </c>
      <c r="C271" s="313">
        <v>261</v>
      </c>
      <c r="D271" s="315" t="s">
        <v>750</v>
      </c>
      <c r="E271" s="315" t="s">
        <v>638</v>
      </c>
      <c r="F271" s="315" t="str">
        <f t="shared" si="8"/>
        <v>役務:4　代行関連 - 小中学校向け総合学力調査</v>
      </c>
    </row>
    <row r="272" spans="1:6" x14ac:dyDescent="0.15">
      <c r="A272" s="313" t="str">
        <f t="shared" si="9"/>
        <v>　</v>
      </c>
      <c r="B272" s="313" t="str">
        <f>IF(入力シート!H478="○",COUNTIF(入力シート!$H$212:$H$425,"○")+COUNTIF(入力シート!$H$431:H478,"○"),"")</f>
        <v/>
      </c>
      <c r="C272" s="313">
        <v>262</v>
      </c>
      <c r="D272" s="315" t="s">
        <v>750</v>
      </c>
      <c r="E272" s="315" t="s">
        <v>639</v>
      </c>
      <c r="F272" s="315" t="str">
        <f t="shared" si="8"/>
        <v>役務:4　代行関連 - 小中学校向けICT教育サポート</v>
      </c>
    </row>
    <row r="273" spans="1:6" x14ac:dyDescent="0.15">
      <c r="A273" s="313" t="str">
        <f t="shared" si="9"/>
        <v>　</v>
      </c>
      <c r="B273" s="313" t="str">
        <f>IF(入力シート!H479="○",COUNTIF(入力シート!$H$212:$H$425,"○")+COUNTIF(入力シート!$H$431:H479,"○"),"")</f>
        <v/>
      </c>
      <c r="C273" s="313">
        <v>263</v>
      </c>
      <c r="D273" s="315" t="s">
        <v>750</v>
      </c>
      <c r="E273" s="315" t="s">
        <v>640</v>
      </c>
      <c r="F273" s="315" t="str">
        <f t="shared" si="8"/>
        <v>役務:4　代行関連 - コールセンターオペレーター</v>
      </c>
    </row>
    <row r="274" spans="1:6" x14ac:dyDescent="0.15">
      <c r="A274" s="313" t="str">
        <f t="shared" si="9"/>
        <v>　</v>
      </c>
      <c r="B274" s="313" t="str">
        <f>IF(入力シート!H480="○",COUNTIF(入力シート!$H$212:$H$425,"○")+COUNTIF(入力シート!$H$431:H480,"○"),"")</f>
        <v/>
      </c>
      <c r="C274" s="313">
        <v>264</v>
      </c>
      <c r="D274" s="315" t="s">
        <v>750</v>
      </c>
      <c r="E274" s="315" t="s">
        <v>641</v>
      </c>
      <c r="F274" s="315" t="str">
        <f t="shared" si="8"/>
        <v>役務:4　代行関連 - 車両運行業務</v>
      </c>
    </row>
    <row r="275" spans="1:6" x14ac:dyDescent="0.15">
      <c r="A275" s="313" t="str">
        <f t="shared" si="9"/>
        <v>　</v>
      </c>
      <c r="B275" s="313" t="str">
        <f>IF(入力シート!H481="○",COUNTIF(入力シート!$H$212:$H$425,"○")+COUNTIF(入力シート!$H$431:H481,"○"),"")</f>
        <v/>
      </c>
      <c r="C275" s="313">
        <v>265</v>
      </c>
      <c r="D275" s="315" t="s">
        <v>750</v>
      </c>
      <c r="E275" s="315" t="s">
        <v>642</v>
      </c>
      <c r="F275" s="315" t="str">
        <f t="shared" si="8"/>
        <v>役務:4　代行関連 - 人材派遣</v>
      </c>
    </row>
    <row r="276" spans="1:6" x14ac:dyDescent="0.15">
      <c r="A276" s="313" t="str">
        <f t="shared" si="9"/>
        <v>　</v>
      </c>
      <c r="B276" s="313" t="str">
        <f>IF(入力シート!H482="○",COUNTIF(入力シート!$H$212:$H$425,"○")+COUNTIF(入力シート!$H$431:H482,"○"),"")</f>
        <v/>
      </c>
      <c r="C276" s="313">
        <v>266</v>
      </c>
      <c r="D276" s="315" t="s">
        <v>751</v>
      </c>
      <c r="E276" s="315" t="s">
        <v>643</v>
      </c>
      <c r="F276" s="315" t="str">
        <f t="shared" si="8"/>
        <v>役務:5　広告・催事関連 - 広告代理</v>
      </c>
    </row>
    <row r="277" spans="1:6" x14ac:dyDescent="0.15">
      <c r="A277" s="313" t="str">
        <f t="shared" si="9"/>
        <v>　</v>
      </c>
      <c r="B277" s="313" t="str">
        <f>IF(入力シート!H483="○",COUNTIF(入力シート!$H$212:$H$425,"○")+COUNTIF(入力シート!$H$431:H483,"○"),"")</f>
        <v/>
      </c>
      <c r="C277" s="313">
        <v>267</v>
      </c>
      <c r="D277" s="315" t="s">
        <v>751</v>
      </c>
      <c r="E277" s="315" t="s">
        <v>644</v>
      </c>
      <c r="F277" s="315" t="str">
        <f t="shared" si="8"/>
        <v>役務:5　広告・催事関連 - イベント企画・運営</v>
      </c>
    </row>
    <row r="278" spans="1:6" x14ac:dyDescent="0.15">
      <c r="A278" s="313" t="str">
        <f t="shared" si="9"/>
        <v>　</v>
      </c>
      <c r="B278" s="313" t="str">
        <f>IF(入力シート!H484="○",COUNTIF(入力シート!$H$212:$H$425,"○")+COUNTIF(入力シート!$H$431:H484,"○"),"")</f>
        <v/>
      </c>
      <c r="C278" s="313">
        <v>268</v>
      </c>
      <c r="D278" s="315" t="s">
        <v>751</v>
      </c>
      <c r="E278" s="315" t="s">
        <v>797</v>
      </c>
      <c r="F278" s="315" t="str">
        <f t="shared" si="8"/>
        <v>役務:5　広告・催事関連 - 旅行の企画・運営</v>
      </c>
    </row>
    <row r="279" spans="1:6" x14ac:dyDescent="0.15">
      <c r="A279" s="313" t="str">
        <f t="shared" si="9"/>
        <v>　</v>
      </c>
      <c r="B279" s="313" t="str">
        <f>IF(入力シート!H485="○",COUNTIF(入力シート!$H$212:$H$425,"○")+COUNTIF(入力シート!$H$431:H485,"○"),"")</f>
        <v/>
      </c>
      <c r="C279" s="313">
        <v>269</v>
      </c>
      <c r="D279" s="315" t="s">
        <v>752</v>
      </c>
      <c r="E279" s="315" t="s">
        <v>646</v>
      </c>
      <c r="F279" s="315" t="str">
        <f t="shared" si="8"/>
        <v>役務:6　調査関連 - 不動産鑑定</v>
      </c>
    </row>
    <row r="280" spans="1:6" x14ac:dyDescent="0.15">
      <c r="A280" s="313" t="str">
        <f t="shared" si="9"/>
        <v>　</v>
      </c>
      <c r="B280" s="313" t="str">
        <f>IF(入力シート!H486="○",COUNTIF(入力シート!$H$212:$H$425,"○")+COUNTIF(入力シート!$H$431:H486,"○"),"")</f>
        <v/>
      </c>
      <c r="C280" s="313">
        <v>270</v>
      </c>
      <c r="D280" s="315" t="s">
        <v>752</v>
      </c>
      <c r="E280" s="315" t="s">
        <v>647</v>
      </c>
      <c r="F280" s="315" t="str">
        <f t="shared" si="8"/>
        <v>役務:6　調査関連 - 土地家屋調査</v>
      </c>
    </row>
    <row r="281" spans="1:6" x14ac:dyDescent="0.15">
      <c r="A281" s="313" t="str">
        <f t="shared" si="9"/>
        <v>　</v>
      </c>
      <c r="B281" s="313" t="str">
        <f>IF(入力シート!H487="○",COUNTIF(入力シート!$H$212:$H$425,"○")+COUNTIF(入力シート!$H$431:H487,"○"),"")</f>
        <v/>
      </c>
      <c r="C281" s="313">
        <v>271</v>
      </c>
      <c r="D281" s="315" t="s">
        <v>752</v>
      </c>
      <c r="E281" s="315" t="s">
        <v>648</v>
      </c>
      <c r="F281" s="315" t="str">
        <f t="shared" si="8"/>
        <v>役務:6　調査関連 - 森林整備関係調査</v>
      </c>
    </row>
    <row r="282" spans="1:6" x14ac:dyDescent="0.15">
      <c r="A282" s="313" t="str">
        <f t="shared" si="9"/>
        <v>　</v>
      </c>
      <c r="B282" s="313" t="str">
        <f>IF(入力シート!H488="○",COUNTIF(入力シート!$H$212:$H$425,"○")+COUNTIF(入力シート!$H$431:H488,"○"),"")</f>
        <v/>
      </c>
      <c r="C282" s="313">
        <v>272</v>
      </c>
      <c r="D282" s="315" t="s">
        <v>752</v>
      </c>
      <c r="E282" s="315" t="s">
        <v>649</v>
      </c>
      <c r="F282" s="315" t="str">
        <f t="shared" si="8"/>
        <v>役務:6　調査関連 - 環境調査・解析・評価</v>
      </c>
    </row>
    <row r="283" spans="1:6" x14ac:dyDescent="0.15">
      <c r="A283" s="313" t="str">
        <f t="shared" si="9"/>
        <v>　</v>
      </c>
      <c r="B283" s="313" t="str">
        <f>IF(入力シート!H489="○",COUNTIF(入力シート!$H$212:$H$425,"○")+COUNTIF(入力シート!$H$431:H489,"○"),"")</f>
        <v/>
      </c>
      <c r="C283" s="313">
        <v>273</v>
      </c>
      <c r="D283" s="315" t="s">
        <v>752</v>
      </c>
      <c r="E283" s="315" t="s">
        <v>650</v>
      </c>
      <c r="F283" s="315" t="str">
        <f t="shared" si="8"/>
        <v>役務:6　調査関連 - PCB測定業務</v>
      </c>
    </row>
    <row r="284" spans="1:6" x14ac:dyDescent="0.15">
      <c r="A284" s="313" t="str">
        <f t="shared" si="9"/>
        <v>　</v>
      </c>
      <c r="B284" s="313" t="str">
        <f>IF(入力シート!H490="○",COUNTIF(入力シート!$H$212:$H$425,"○")+COUNTIF(入力シート!$H$431:H490,"○"),"")</f>
        <v/>
      </c>
      <c r="C284" s="313">
        <v>274</v>
      </c>
      <c r="D284" s="315" t="s">
        <v>752</v>
      </c>
      <c r="E284" s="315" t="s">
        <v>651</v>
      </c>
      <c r="F284" s="315" t="str">
        <f t="shared" si="8"/>
        <v>役務:6　調査関連 - アスベスト調査</v>
      </c>
    </row>
    <row r="285" spans="1:6" x14ac:dyDescent="0.15">
      <c r="A285" s="313" t="str">
        <f t="shared" si="9"/>
        <v>　</v>
      </c>
      <c r="B285" s="313" t="str">
        <f>IF(入力シート!H491="○",COUNTIF(入力シート!$H$212:$H$425,"○")+COUNTIF(入力シート!$H$431:H491,"○"),"")</f>
        <v/>
      </c>
      <c r="C285" s="313">
        <v>275</v>
      </c>
      <c r="D285" s="315" t="s">
        <v>752</v>
      </c>
      <c r="E285" s="315" t="s">
        <v>652</v>
      </c>
      <c r="F285" s="315" t="str">
        <f t="shared" si="8"/>
        <v>役務:6　調査関連 - ダイオキシン濃度計量</v>
      </c>
    </row>
    <row r="286" spans="1:6" x14ac:dyDescent="0.15">
      <c r="A286" s="313" t="str">
        <f t="shared" si="9"/>
        <v>　</v>
      </c>
      <c r="B286" s="313" t="str">
        <f>IF(入力シート!H492="○",COUNTIF(入力シート!$H$212:$H$425,"○")+COUNTIF(入力シート!$H$431:H492,"○"),"")</f>
        <v/>
      </c>
      <c r="C286" s="313">
        <v>276</v>
      </c>
      <c r="D286" s="315" t="s">
        <v>752</v>
      </c>
      <c r="E286" s="315" t="s">
        <v>653</v>
      </c>
      <c r="F286" s="315" t="str">
        <f t="shared" si="8"/>
        <v>役務:6　調査関連 - 漏水調査</v>
      </c>
    </row>
    <row r="287" spans="1:6" x14ac:dyDescent="0.15">
      <c r="A287" s="313" t="str">
        <f t="shared" si="9"/>
        <v>　</v>
      </c>
      <c r="B287" s="313" t="str">
        <f>IF(入力シート!H493="○",COUNTIF(入力シート!$H$212:$H$425,"○")+COUNTIF(入力シート!$H$431:H493,"○"),"")</f>
        <v/>
      </c>
      <c r="C287" s="313">
        <v>277</v>
      </c>
      <c r="D287" s="315" t="s">
        <v>752</v>
      </c>
      <c r="E287" s="315" t="s">
        <v>654</v>
      </c>
      <c r="F287" s="315" t="str">
        <f t="shared" si="8"/>
        <v>役務:6　調査関連 - 飲料水検査</v>
      </c>
    </row>
    <row r="288" spans="1:6" x14ac:dyDescent="0.15">
      <c r="A288" s="313" t="str">
        <f t="shared" si="9"/>
        <v>　</v>
      </c>
      <c r="B288" s="313" t="str">
        <f>IF(入力シート!H494="○",COUNTIF(入力シート!$H$212:$H$425,"○")+COUNTIF(入力シート!$H$431:H494,"○"),"")</f>
        <v/>
      </c>
      <c r="C288" s="313">
        <v>278</v>
      </c>
      <c r="D288" s="315" t="s">
        <v>752</v>
      </c>
      <c r="E288" s="315" t="s">
        <v>655</v>
      </c>
      <c r="F288" s="315" t="str">
        <f t="shared" si="8"/>
        <v>役務:6　調査関連 - 検針業務</v>
      </c>
    </row>
    <row r="289" spans="1:6" x14ac:dyDescent="0.15">
      <c r="A289" s="313" t="str">
        <f t="shared" si="9"/>
        <v>　</v>
      </c>
      <c r="B289" s="313" t="str">
        <f>IF(入力シート!H495="○",COUNTIF(入力シート!$H$212:$H$425,"○")+COUNTIF(入力シート!$H$431:H495,"○"),"")</f>
        <v/>
      </c>
      <c r="C289" s="313">
        <v>279</v>
      </c>
      <c r="D289" s="315" t="s">
        <v>752</v>
      </c>
      <c r="E289" s="315" t="s">
        <v>656</v>
      </c>
      <c r="F289" s="315" t="str">
        <f t="shared" si="8"/>
        <v>役務:6　調査関連 - その他の調査</v>
      </c>
    </row>
    <row r="290" spans="1:6" x14ac:dyDescent="0.15">
      <c r="A290" s="313" t="str">
        <f t="shared" si="9"/>
        <v>　</v>
      </c>
      <c r="B290" s="313" t="str">
        <f>IF(入力シート!H496="○",COUNTIF(入力シート!$H$212:$H$425,"○")+COUNTIF(入力シート!$H$431:H496,"○"),"")</f>
        <v/>
      </c>
      <c r="C290" s="313">
        <v>280</v>
      </c>
      <c r="D290" s="315" t="s">
        <v>753</v>
      </c>
      <c r="E290" s="315" t="s">
        <v>657</v>
      </c>
      <c r="F290" s="315" t="str">
        <f t="shared" si="8"/>
        <v>役務:7　廃棄物処理関連 - 一般廃棄物収集・運搬</v>
      </c>
    </row>
    <row r="291" spans="1:6" x14ac:dyDescent="0.15">
      <c r="A291" s="313" t="str">
        <f t="shared" si="9"/>
        <v>　</v>
      </c>
      <c r="B291" s="313" t="str">
        <f>IF(入力シート!H497="○",COUNTIF(入力シート!$H$212:$H$425,"○")+COUNTIF(入力シート!$H$431:H497,"○"),"")</f>
        <v/>
      </c>
      <c r="C291" s="313">
        <v>281</v>
      </c>
      <c r="D291" s="315" t="s">
        <v>753</v>
      </c>
      <c r="E291" s="315" t="s">
        <v>860</v>
      </c>
      <c r="F291" s="315" t="str">
        <f t="shared" si="8"/>
        <v>役務:7　廃棄物処理関連 - 一般廃棄物中間処理</v>
      </c>
    </row>
    <row r="292" spans="1:6" x14ac:dyDescent="0.15">
      <c r="A292" s="313" t="str">
        <f t="shared" si="9"/>
        <v>　</v>
      </c>
      <c r="B292" s="313" t="str">
        <f>IF(入力シート!H498="○",COUNTIF(入力シート!$H$212:$H$425,"○")+COUNTIF(入力シート!$H$431:H498,"○"),"")</f>
        <v/>
      </c>
      <c r="C292" s="313">
        <v>282</v>
      </c>
      <c r="D292" s="315" t="s">
        <v>753</v>
      </c>
      <c r="E292" s="315" t="s">
        <v>861</v>
      </c>
      <c r="F292" s="315" t="str">
        <f t="shared" si="8"/>
        <v>役務:7　廃棄物処理関連 - 一般廃棄物最終処分</v>
      </c>
    </row>
    <row r="293" spans="1:6" x14ac:dyDescent="0.15">
      <c r="A293" s="313" t="str">
        <f t="shared" si="9"/>
        <v>　</v>
      </c>
      <c r="B293" s="313" t="str">
        <f>IF(入力シート!H499="○",COUNTIF(入力シート!$H$212:$H$425,"○")+COUNTIF(入力シート!$H$431:H499,"○"),"")</f>
        <v/>
      </c>
      <c r="C293" s="313">
        <v>283</v>
      </c>
      <c r="D293" s="315" t="s">
        <v>753</v>
      </c>
      <c r="E293" s="315" t="s">
        <v>658</v>
      </c>
      <c r="F293" s="315" t="str">
        <f t="shared" si="8"/>
        <v>役務:7　廃棄物処理関連 - 産業廃棄物収集・運搬</v>
      </c>
    </row>
    <row r="294" spans="1:6" x14ac:dyDescent="0.15">
      <c r="A294" s="313" t="str">
        <f t="shared" si="9"/>
        <v>　</v>
      </c>
      <c r="B294" s="313" t="str">
        <f>IF(入力シート!H500="○",COUNTIF(入力シート!$H$212:$H$425,"○")+COUNTIF(入力シート!$H$431:H500,"○"),"")</f>
        <v/>
      </c>
      <c r="C294" s="313">
        <v>284</v>
      </c>
      <c r="D294" s="315" t="s">
        <v>753</v>
      </c>
      <c r="E294" s="315" t="s">
        <v>659</v>
      </c>
      <c r="F294" s="315" t="str">
        <f t="shared" si="8"/>
        <v>役務:7　廃棄物処理関連 - 産業廃棄物中間処理</v>
      </c>
    </row>
    <row r="295" spans="1:6" x14ac:dyDescent="0.15">
      <c r="A295" s="313" t="str">
        <f t="shared" si="9"/>
        <v>　</v>
      </c>
      <c r="B295" s="313" t="str">
        <f>IF(入力シート!H501="○",COUNTIF(入力シート!$H$212:$H$425,"○")+COUNTIF(入力シート!$H$431:H501,"○"),"")</f>
        <v/>
      </c>
      <c r="C295" s="313">
        <v>285</v>
      </c>
      <c r="D295" s="315" t="s">
        <v>753</v>
      </c>
      <c r="E295" s="315" t="s">
        <v>660</v>
      </c>
      <c r="F295" s="315" t="str">
        <f t="shared" ref="F295:F337" si="10">D295 &amp; " - " &amp; E295</f>
        <v>役務:7　廃棄物処理関連 - 産業廃棄物最終処分</v>
      </c>
    </row>
    <row r="296" spans="1:6" x14ac:dyDescent="0.15">
      <c r="A296" s="313" t="str">
        <f t="shared" si="9"/>
        <v>　</v>
      </c>
      <c r="B296" s="313" t="str">
        <f>IF(入力シート!H502="○",COUNTIF(入力シート!$H$212:$H$425,"○")+COUNTIF(入力シート!$H$431:H502,"○"),"")</f>
        <v/>
      </c>
      <c r="C296" s="313">
        <v>286</v>
      </c>
      <c r="D296" s="315" t="s">
        <v>753</v>
      </c>
      <c r="E296" s="315" t="s">
        <v>661</v>
      </c>
      <c r="F296" s="315" t="str">
        <f t="shared" si="10"/>
        <v>役務:7　廃棄物処理関連 - 特別管理産業廃棄物収集・運搬</v>
      </c>
    </row>
    <row r="297" spans="1:6" x14ac:dyDescent="0.15">
      <c r="A297" s="313" t="str">
        <f t="shared" si="9"/>
        <v>　</v>
      </c>
      <c r="B297" s="313" t="str">
        <f>IF(入力シート!H503="○",COUNTIF(入力シート!$H$212:$H$425,"○")+COUNTIF(入力シート!$H$431:H503,"○"),"")</f>
        <v/>
      </c>
      <c r="C297" s="313">
        <v>287</v>
      </c>
      <c r="D297" s="315" t="s">
        <v>753</v>
      </c>
      <c r="E297" s="315" t="s">
        <v>862</v>
      </c>
      <c r="F297" s="315" t="str">
        <f t="shared" si="10"/>
        <v>役務:7　廃棄物処理関連 - 一斉清掃土砂収集運搬処理業務</v>
      </c>
    </row>
    <row r="298" spans="1:6" x14ac:dyDescent="0.15">
      <c r="A298" s="313" t="str">
        <f t="shared" si="9"/>
        <v>　</v>
      </c>
      <c r="B298" s="313" t="str">
        <f>IF(入力シート!H504="○",COUNTIF(入力シート!$H$212:$H$425,"○")+COUNTIF(入力シート!$H$431:H504,"○"),"")</f>
        <v/>
      </c>
      <c r="C298" s="313">
        <v>288</v>
      </c>
      <c r="D298" s="315" t="s">
        <v>754</v>
      </c>
      <c r="E298" s="315" t="s">
        <v>662</v>
      </c>
      <c r="F298" s="315" t="str">
        <f t="shared" si="10"/>
        <v>役務:8　衛生管理関連 - 浄化槽メンテナンス</v>
      </c>
    </row>
    <row r="299" spans="1:6" x14ac:dyDescent="0.15">
      <c r="A299" s="313" t="str">
        <f t="shared" si="9"/>
        <v>　</v>
      </c>
      <c r="B299" s="313" t="str">
        <f>IF(入力シート!H505="○",COUNTIF(入力シート!$H$212:$H$425,"○")+COUNTIF(入力シート!$H$431:H505,"○"),"")</f>
        <v/>
      </c>
      <c r="C299" s="313">
        <v>289</v>
      </c>
      <c r="D299" s="315" t="s">
        <v>754</v>
      </c>
      <c r="E299" s="315" t="s">
        <v>798</v>
      </c>
      <c r="F299" s="315" t="str">
        <f t="shared" si="10"/>
        <v>役務:8　衛生管理関連 - 下水道管内清掃・調査</v>
      </c>
    </row>
    <row r="300" spans="1:6" x14ac:dyDescent="0.15">
      <c r="A300" s="313" t="str">
        <f t="shared" si="9"/>
        <v>　</v>
      </c>
      <c r="B300" s="313" t="str">
        <f>IF(入力シート!H506="○",COUNTIF(入力シート!$H$212:$H$425,"○")+COUNTIF(入力シート!$H$431:H506,"○"),"")</f>
        <v/>
      </c>
      <c r="C300" s="313">
        <v>290</v>
      </c>
      <c r="D300" s="315" t="s">
        <v>754</v>
      </c>
      <c r="E300" s="315" t="s">
        <v>664</v>
      </c>
      <c r="F300" s="315" t="str">
        <f t="shared" si="10"/>
        <v>役務:8　衛生管理関連 - 害虫防除</v>
      </c>
    </row>
    <row r="301" spans="1:6" x14ac:dyDescent="0.15">
      <c r="A301" s="313" t="str">
        <f t="shared" si="9"/>
        <v>　</v>
      </c>
      <c r="B301" s="313" t="str">
        <f>IF(入力シート!H507="○",COUNTIF(入力シート!$H$212:$H$425,"○")+COUNTIF(入力シート!$H$431:H507,"○"),"")</f>
        <v/>
      </c>
      <c r="C301" s="313">
        <v>291</v>
      </c>
      <c r="D301" s="315" t="s">
        <v>754</v>
      </c>
      <c r="E301" s="315" t="s">
        <v>799</v>
      </c>
      <c r="F301" s="315" t="str">
        <f t="shared" si="10"/>
        <v>役務:8　衛生管理関連 - 砂場消毒</v>
      </c>
    </row>
    <row r="302" spans="1:6" x14ac:dyDescent="0.15">
      <c r="A302" s="313" t="str">
        <f t="shared" si="9"/>
        <v>　</v>
      </c>
      <c r="B302" s="313" t="str">
        <f>IF(入力シート!H508="○",COUNTIF(入力シート!$H$212:$H$425,"○")+COUNTIF(入力シート!$H$431:H508,"○"),"")</f>
        <v/>
      </c>
      <c r="C302" s="313">
        <v>292</v>
      </c>
      <c r="D302" s="315" t="s">
        <v>755</v>
      </c>
      <c r="E302" s="315" t="s">
        <v>666</v>
      </c>
      <c r="F302" s="315" t="str">
        <f t="shared" si="10"/>
        <v>役務:9　各種保守業務（修繕・修理を含む） - 貯水槽・高架水槽の清掃</v>
      </c>
    </row>
    <row r="303" spans="1:6" x14ac:dyDescent="0.15">
      <c r="A303" s="313" t="str">
        <f t="shared" si="9"/>
        <v>　</v>
      </c>
      <c r="B303" s="313" t="str">
        <f>IF(入力シート!H509="○",COUNTIF(入力シート!$H$212:$H$425,"○")+COUNTIF(入力シート!$H$431:H509,"○"),"")</f>
        <v/>
      </c>
      <c r="C303" s="313">
        <v>293</v>
      </c>
      <c r="D303" s="315" t="s">
        <v>755</v>
      </c>
      <c r="E303" s="315" t="s">
        <v>667</v>
      </c>
      <c r="F303" s="315" t="str">
        <f t="shared" si="10"/>
        <v>役務:9　各種保守業務（修繕・修理を含む） - 消防設備</v>
      </c>
    </row>
    <row r="304" spans="1:6" x14ac:dyDescent="0.15">
      <c r="A304" s="313" t="str">
        <f t="shared" si="9"/>
        <v>　</v>
      </c>
      <c r="B304" s="313" t="str">
        <f>IF(入力シート!H510="○",COUNTIF(入力シート!$H$212:$H$425,"○")+COUNTIF(入力シート!$H$431:H510,"○"),"")</f>
        <v/>
      </c>
      <c r="C304" s="313">
        <v>294</v>
      </c>
      <c r="D304" s="315" t="s">
        <v>755</v>
      </c>
      <c r="E304" s="315" t="s">
        <v>668</v>
      </c>
      <c r="F304" s="315" t="str">
        <f t="shared" si="10"/>
        <v>役務:9　各種保守業務（修繕・修理を含む） - 電気設備</v>
      </c>
    </row>
    <row r="305" spans="1:6" x14ac:dyDescent="0.15">
      <c r="A305" s="313" t="str">
        <f t="shared" si="9"/>
        <v>　</v>
      </c>
      <c r="B305" s="313" t="str">
        <f>IF(入力シート!H511="○",COUNTIF(入力シート!$H$212:$H$425,"○")+COUNTIF(入力シート!$H$431:H511,"○"),"")</f>
        <v/>
      </c>
      <c r="C305" s="313">
        <v>295</v>
      </c>
      <c r="D305" s="315" t="s">
        <v>755</v>
      </c>
      <c r="E305" s="315" t="s">
        <v>669</v>
      </c>
      <c r="F305" s="315" t="str">
        <f t="shared" si="10"/>
        <v>役務:9　各種保守業務（修繕・修理を含む） - 空調設備</v>
      </c>
    </row>
    <row r="306" spans="1:6" x14ac:dyDescent="0.15">
      <c r="A306" s="313" t="str">
        <f t="shared" si="9"/>
        <v>　</v>
      </c>
      <c r="B306" s="313" t="str">
        <f>IF(入力シート!H512="○",COUNTIF(入力シート!$H$212:$H$425,"○")+COUNTIF(入力シート!$H$431:H512,"○"),"")</f>
        <v/>
      </c>
      <c r="C306" s="313">
        <v>296</v>
      </c>
      <c r="D306" s="315" t="s">
        <v>755</v>
      </c>
      <c r="E306" s="315" t="s">
        <v>670</v>
      </c>
      <c r="F306" s="315" t="str">
        <f t="shared" si="10"/>
        <v>役務:9　各種保守業務（修繕・修理を含む） - 機械設備</v>
      </c>
    </row>
    <row r="307" spans="1:6" x14ac:dyDescent="0.15">
      <c r="A307" s="313" t="str">
        <f t="shared" si="9"/>
        <v>　</v>
      </c>
      <c r="B307" s="313" t="str">
        <f>IF(入力シート!H513="○",COUNTIF(入力シート!$H$212:$H$425,"○")+COUNTIF(入力シート!$H$431:H513,"○"),"")</f>
        <v/>
      </c>
      <c r="C307" s="313">
        <v>297</v>
      </c>
      <c r="D307" s="315" t="s">
        <v>755</v>
      </c>
      <c r="E307" s="315" t="s">
        <v>671</v>
      </c>
      <c r="F307" s="315" t="str">
        <f t="shared" si="10"/>
        <v>役務:9　各種保守業務（修繕・修理を含む） - 昇降機</v>
      </c>
    </row>
    <row r="308" spans="1:6" x14ac:dyDescent="0.15">
      <c r="A308" s="313" t="str">
        <f t="shared" si="9"/>
        <v>　</v>
      </c>
      <c r="B308" s="313" t="str">
        <f>IF(入力シート!H514="○",COUNTIF(入力シート!$H$212:$H$425,"○")+COUNTIF(入力シート!$H$431:H514,"○"),"")</f>
        <v/>
      </c>
      <c r="C308" s="313">
        <v>298</v>
      </c>
      <c r="D308" s="315" t="s">
        <v>755</v>
      </c>
      <c r="E308" s="315" t="s">
        <v>672</v>
      </c>
      <c r="F308" s="315" t="str">
        <f t="shared" si="10"/>
        <v>役務:9　各種保守業務（修繕・修理を含む） - 自動ドア</v>
      </c>
    </row>
    <row r="309" spans="1:6" x14ac:dyDescent="0.15">
      <c r="A309" s="313" t="str">
        <f t="shared" si="9"/>
        <v>　</v>
      </c>
      <c r="B309" s="313" t="str">
        <f>IF(入力シート!H515="○",COUNTIF(入力シート!$H$212:$H$425,"○")+COUNTIF(入力シート!$H$431:H515,"○"),"")</f>
        <v/>
      </c>
      <c r="C309" s="313">
        <v>299</v>
      </c>
      <c r="D309" s="315" t="s">
        <v>755</v>
      </c>
      <c r="E309" s="315" t="s">
        <v>673</v>
      </c>
      <c r="F309" s="315" t="str">
        <f t="shared" si="10"/>
        <v>役務:9　各種保守業務（修繕・修理を含む） - 自動車（普通自動車・軽自動車・小型自動車等）</v>
      </c>
    </row>
    <row r="310" spans="1:6" x14ac:dyDescent="0.15">
      <c r="A310" s="313" t="str">
        <f t="shared" si="9"/>
        <v>　</v>
      </c>
      <c r="B310" s="313" t="str">
        <f>IF(入力シート!H516="○",COUNTIF(入力シート!$H$212:$H$425,"○")+COUNTIF(入力シート!$H$431:H516,"○"),"")</f>
        <v/>
      </c>
      <c r="C310" s="313">
        <v>300</v>
      </c>
      <c r="D310" s="315" t="s">
        <v>755</v>
      </c>
      <c r="E310" s="315" t="s">
        <v>674</v>
      </c>
      <c r="F310" s="315" t="str">
        <f t="shared" si="10"/>
        <v>役務:9　各種保守業務（修繕・修理を含む） - 中型・大型自動車（バス・トラック）</v>
      </c>
    </row>
    <row r="311" spans="1:6" x14ac:dyDescent="0.15">
      <c r="A311" s="313" t="str">
        <f t="shared" si="9"/>
        <v>　</v>
      </c>
      <c r="B311" s="313" t="str">
        <f>IF(入力シート!H517="○",COUNTIF(入力シート!$H$212:$H$425,"○")+COUNTIF(入力シート!$H$431:H517,"○"),"")</f>
        <v/>
      </c>
      <c r="C311" s="313">
        <v>301</v>
      </c>
      <c r="D311" s="315" t="s">
        <v>755</v>
      </c>
      <c r="E311" s="315" t="s">
        <v>675</v>
      </c>
      <c r="F311" s="315" t="str">
        <f t="shared" si="10"/>
        <v>役務:9　各種保守業務（修繕・修理を含む） - 特殊自動車</v>
      </c>
    </row>
    <row r="312" spans="1:6" x14ac:dyDescent="0.15">
      <c r="A312" s="313" t="str">
        <f t="shared" si="9"/>
        <v>　</v>
      </c>
      <c r="B312" s="313" t="str">
        <f>IF(入力シート!H518="○",COUNTIF(入力シート!$H$212:$H$425,"○")+COUNTIF(入力シート!$H$431:H518,"○"),"")</f>
        <v/>
      </c>
      <c r="C312" s="313">
        <v>302</v>
      </c>
      <c r="D312" s="315" t="s">
        <v>755</v>
      </c>
      <c r="E312" s="315" t="s">
        <v>676</v>
      </c>
      <c r="F312" s="315" t="str">
        <f t="shared" si="10"/>
        <v>役務:9　各種保守業務（修繕・修理を含む） - 消防自動車（救急自動車を含む）</v>
      </c>
    </row>
    <row r="313" spans="1:6" x14ac:dyDescent="0.15">
      <c r="A313" s="313" t="str">
        <f t="shared" si="9"/>
        <v>　</v>
      </c>
      <c r="B313" s="313" t="str">
        <f>IF(入力シート!H519="○",COUNTIF(入力シート!$H$212:$H$425,"○")+COUNTIF(入力シート!$H$431:H519,"○"),"")</f>
        <v/>
      </c>
      <c r="C313" s="313">
        <v>303</v>
      </c>
      <c r="D313" s="315" t="s">
        <v>755</v>
      </c>
      <c r="E313" s="315" t="s">
        <v>867</v>
      </c>
      <c r="F313" s="315" t="str">
        <f t="shared" si="10"/>
        <v>役務:9　各種保守業務（修繕・修理を含む） - 自動二輪車、原動機付自転車</v>
      </c>
    </row>
    <row r="314" spans="1:6" x14ac:dyDescent="0.15">
      <c r="A314" s="313" t="str">
        <f t="shared" si="9"/>
        <v>　</v>
      </c>
      <c r="B314" s="313" t="str">
        <f>IF(入力シート!H520="○",COUNTIF(入力シート!$H$212:$H$425,"○")+COUNTIF(入力シート!$H$431:H520,"○"),"")</f>
        <v/>
      </c>
      <c r="C314" s="313">
        <v>304</v>
      </c>
      <c r="D314" s="315" t="s">
        <v>756</v>
      </c>
      <c r="E314" s="315" t="s">
        <v>602</v>
      </c>
      <c r="F314" s="315" t="str">
        <f t="shared" si="10"/>
        <v>役務:10　不用品の買取 - 車両</v>
      </c>
    </row>
    <row r="315" spans="1:6" x14ac:dyDescent="0.15">
      <c r="A315" s="313" t="str">
        <f t="shared" si="9"/>
        <v>　</v>
      </c>
      <c r="B315" s="313" t="str">
        <f>IF(入力シート!H521="○",COUNTIF(入力シート!$H$212:$H$425,"○")+COUNTIF(入力シート!$H$431:H521,"○"),"")</f>
        <v/>
      </c>
      <c r="C315" s="313">
        <v>305</v>
      </c>
      <c r="D315" s="315" t="s">
        <v>756</v>
      </c>
      <c r="E315" s="315" t="s">
        <v>677</v>
      </c>
      <c r="F315" s="315" t="str">
        <f t="shared" si="10"/>
        <v>役務:10　不用品の買取 - 廃油</v>
      </c>
    </row>
    <row r="316" spans="1:6" x14ac:dyDescent="0.15">
      <c r="A316" s="313" t="str">
        <f t="shared" si="9"/>
        <v>　</v>
      </c>
      <c r="B316" s="313" t="str">
        <f>IF(入力シート!H522="○",COUNTIF(入力シート!$H$212:$H$425,"○")+COUNTIF(入力シート!$H$431:H522,"○"),"")</f>
        <v/>
      </c>
      <c r="C316" s="313">
        <v>306</v>
      </c>
      <c r="D316" s="315" t="s">
        <v>756</v>
      </c>
      <c r="E316" s="315" t="s">
        <v>800</v>
      </c>
      <c r="F316" s="315" t="str">
        <f t="shared" si="10"/>
        <v>役務:10　不用品の買取 - OA機器</v>
      </c>
    </row>
    <row r="317" spans="1:6" x14ac:dyDescent="0.15">
      <c r="A317" s="313" t="str">
        <f t="shared" si="9"/>
        <v>　</v>
      </c>
      <c r="B317" s="313" t="str">
        <f>IF(入力シート!H523="○",COUNTIF(入力シート!$H$212:$H$425,"○")+COUNTIF(入力シート!$H$431:H523,"○"),"")</f>
        <v/>
      </c>
      <c r="C317" s="313">
        <v>307</v>
      </c>
      <c r="D317" s="315" t="s">
        <v>756</v>
      </c>
      <c r="E317" s="315" t="s">
        <v>679</v>
      </c>
      <c r="F317" s="315" t="str">
        <f t="shared" si="10"/>
        <v>役務:10　不用品の買取 - 消火器</v>
      </c>
    </row>
    <row r="318" spans="1:6" x14ac:dyDescent="0.15">
      <c r="A318" s="313" t="str">
        <f t="shared" si="9"/>
        <v>　</v>
      </c>
      <c r="B318" s="313" t="str">
        <f>IF(入力シート!H524="○",COUNTIF(入力シート!$H$212:$H$425,"○")+COUNTIF(入力シート!$H$431:H524,"○"),"")</f>
        <v/>
      </c>
      <c r="C318" s="313">
        <v>308</v>
      </c>
      <c r="D318" s="315" t="s">
        <v>756</v>
      </c>
      <c r="E318" s="315" t="s">
        <v>680</v>
      </c>
      <c r="F318" s="315" t="str">
        <f t="shared" si="10"/>
        <v>役務:10　不用品の買取 - 鉄くず</v>
      </c>
    </row>
    <row r="319" spans="1:6" x14ac:dyDescent="0.15">
      <c r="A319" s="313" t="str">
        <f t="shared" si="9"/>
        <v>　</v>
      </c>
      <c r="B319" s="313" t="str">
        <f>IF(入力シート!H525="○",COUNTIF(入力シート!$H$212:$H$425,"○")+COUNTIF(入力シート!$H$431:H525,"○"),"")</f>
        <v/>
      </c>
      <c r="C319" s="313">
        <v>309</v>
      </c>
      <c r="D319" s="315" t="s">
        <v>756</v>
      </c>
      <c r="E319" s="315" t="s">
        <v>681</v>
      </c>
      <c r="F319" s="315" t="str">
        <f t="shared" si="10"/>
        <v>役務:10　不用品の買取 - 非鉄金属くず</v>
      </c>
    </row>
    <row r="320" spans="1:6" x14ac:dyDescent="0.15">
      <c r="A320" s="313" t="str">
        <f t="shared" si="9"/>
        <v>　</v>
      </c>
      <c r="B320" s="313" t="str">
        <f>IF(入力シート!H526="○",COUNTIF(入力シート!$H$212:$H$425,"○")+COUNTIF(入力シート!$H$431:H526,"○"),"")</f>
        <v/>
      </c>
      <c r="C320" s="313">
        <v>310</v>
      </c>
      <c r="D320" s="315" t="s">
        <v>756</v>
      </c>
      <c r="E320" s="315" t="s">
        <v>682</v>
      </c>
      <c r="F320" s="315" t="str">
        <f t="shared" si="10"/>
        <v>役務:10　不用品の買取 - 古物</v>
      </c>
    </row>
    <row r="321" spans="1:6" x14ac:dyDescent="0.15">
      <c r="A321" s="313" t="str">
        <f t="shared" si="9"/>
        <v>　</v>
      </c>
      <c r="B321" s="313" t="str">
        <f>IF(入力シート!H527="○",COUNTIF(入力シート!$H$212:$H$425,"○")+COUNTIF(入力シート!$H$431:H527,"○"),"")</f>
        <v/>
      </c>
      <c r="C321" s="313">
        <v>311</v>
      </c>
      <c r="D321" s="315" t="s">
        <v>869</v>
      </c>
      <c r="E321" s="315" t="s">
        <v>683</v>
      </c>
      <c r="F321" s="315" t="str">
        <f t="shared" si="10"/>
        <v>役務:11　その他のサービス - 写真撮影</v>
      </c>
    </row>
    <row r="322" spans="1:6" x14ac:dyDescent="0.15">
      <c r="A322" s="313" t="str">
        <f t="shared" si="9"/>
        <v>　</v>
      </c>
      <c r="B322" s="313" t="str">
        <f>IF(入力シート!H528="○",COUNTIF(入力シート!$H$212:$H$425,"○")+COUNTIF(入力シート!$H$431:H528,"○"),"")</f>
        <v/>
      </c>
      <c r="C322" s="313">
        <v>312</v>
      </c>
      <c r="D322" s="315" t="s">
        <v>869</v>
      </c>
      <c r="E322" s="315" t="s">
        <v>872</v>
      </c>
      <c r="F322" s="315" t="str">
        <f t="shared" si="10"/>
        <v>役務:11　その他のサービス - 動画撮影</v>
      </c>
    </row>
    <row r="323" spans="1:6" x14ac:dyDescent="0.15">
      <c r="A323" s="313" t="str">
        <f t="shared" si="9"/>
        <v>　</v>
      </c>
      <c r="B323" s="313" t="str">
        <f>IF(入力シート!H529="○",COUNTIF(入力シート!$H$212:$H$425,"○")+COUNTIF(入力シート!$H$431:H529,"○"),"")</f>
        <v/>
      </c>
      <c r="C323" s="313">
        <v>313</v>
      </c>
      <c r="D323" s="315" t="s">
        <v>869</v>
      </c>
      <c r="E323" s="315" t="s">
        <v>873</v>
      </c>
      <c r="F323" s="315" t="str">
        <f t="shared" si="10"/>
        <v>役務:11　その他のサービス - ドローン操縦</v>
      </c>
    </row>
    <row r="324" spans="1:6" x14ac:dyDescent="0.15">
      <c r="A324" s="313" t="str">
        <f t="shared" si="9"/>
        <v>　</v>
      </c>
      <c r="B324" s="313" t="str">
        <f>IF(入力シート!H530="○",COUNTIF(入力シート!$H$212:$H$425,"○")+COUNTIF(入力シート!$H$431:H530,"○"),"")</f>
        <v/>
      </c>
      <c r="C324" s="313">
        <v>314</v>
      </c>
      <c r="D324" s="315" t="s">
        <v>869</v>
      </c>
      <c r="E324" s="315" t="s">
        <v>684</v>
      </c>
      <c r="F324" s="315" t="str">
        <f t="shared" si="10"/>
        <v>役務:11　その他のサービス - 地図作成</v>
      </c>
    </row>
    <row r="325" spans="1:6" x14ac:dyDescent="0.15">
      <c r="A325" s="313" t="str">
        <f t="shared" si="9"/>
        <v>　</v>
      </c>
      <c r="B325" s="313" t="str">
        <f>IF(入力シート!H531="○",COUNTIF(入力シート!$H$212:$H$425,"○")+COUNTIF(入力シート!$H$431:H531,"○"),"")</f>
        <v/>
      </c>
      <c r="C325" s="313">
        <v>315</v>
      </c>
      <c r="D325" s="315" t="s">
        <v>869</v>
      </c>
      <c r="E325" s="315" t="s">
        <v>875</v>
      </c>
      <c r="F325" s="315" t="str">
        <f t="shared" si="10"/>
        <v>役務:11　その他のサービス - スキャンサービス（文書・図面）</v>
      </c>
    </row>
    <row r="326" spans="1:6" x14ac:dyDescent="0.15">
      <c r="A326" s="313" t="str">
        <f t="shared" si="9"/>
        <v>　</v>
      </c>
      <c r="B326" s="313" t="str">
        <f>IF(入力シート!H532="○",COUNTIF(入力シート!$H$212:$H$425,"○")+COUNTIF(入力シート!$H$431:H532,"○"),"")</f>
        <v/>
      </c>
      <c r="C326" s="313">
        <v>316</v>
      </c>
      <c r="D326" s="315" t="s">
        <v>869</v>
      </c>
      <c r="E326" s="315" t="s">
        <v>877</v>
      </c>
      <c r="F326" s="315" t="str">
        <f t="shared" si="10"/>
        <v>役務:11　その他のサービス - スキャンサービス（3D）</v>
      </c>
    </row>
    <row r="327" spans="1:6" x14ac:dyDescent="0.15">
      <c r="A327" s="313" t="str">
        <f t="shared" si="9"/>
        <v>　</v>
      </c>
      <c r="B327" s="313" t="str">
        <f>IF(入力シート!H533="○",COUNTIF(入力シート!$H$212:$H$425,"○")+COUNTIF(入力シート!$H$431:H533,"○"),"")</f>
        <v/>
      </c>
      <c r="C327" s="313">
        <v>317</v>
      </c>
      <c r="D327" s="315" t="s">
        <v>869</v>
      </c>
      <c r="E327" s="315" t="s">
        <v>685</v>
      </c>
      <c r="F327" s="315" t="str">
        <f t="shared" si="10"/>
        <v>役務:11　その他のサービス - 運送</v>
      </c>
    </row>
    <row r="328" spans="1:6" x14ac:dyDescent="0.15">
      <c r="A328" s="313" t="str">
        <f t="shared" si="9"/>
        <v>　</v>
      </c>
      <c r="B328" s="313" t="str">
        <f>IF(入力シート!H534="○",COUNTIF(入力シート!$H$212:$H$425,"○")+COUNTIF(入力シート!$H$431:H534,"○"),"")</f>
        <v/>
      </c>
      <c r="C328" s="313">
        <v>318</v>
      </c>
      <c r="D328" s="315" t="s">
        <v>869</v>
      </c>
      <c r="E328" s="315" t="s">
        <v>686</v>
      </c>
      <c r="F328" s="315" t="str">
        <f t="shared" si="10"/>
        <v>役務:11　その他のサービス - 清掃</v>
      </c>
    </row>
    <row r="329" spans="1:6" x14ac:dyDescent="0.15">
      <c r="A329" s="313" t="str">
        <f t="shared" si="9"/>
        <v>　</v>
      </c>
      <c r="B329" s="313" t="str">
        <f>IF(入力シート!H535="○",COUNTIF(入力シート!$H$212:$H$425,"○")+COUNTIF(入力シート!$H$431:H535,"○"),"")</f>
        <v/>
      </c>
      <c r="C329" s="313">
        <v>319</v>
      </c>
      <c r="D329" s="315" t="s">
        <v>869</v>
      </c>
      <c r="E329" s="315" t="s">
        <v>880</v>
      </c>
      <c r="F329" s="315" t="str">
        <f t="shared" si="10"/>
        <v>役務:11　その他のサービス - 草刈り</v>
      </c>
    </row>
    <row r="330" spans="1:6" x14ac:dyDescent="0.15">
      <c r="A330" s="313" t="str">
        <f t="shared" si="9"/>
        <v>　</v>
      </c>
      <c r="B330" s="313" t="str">
        <f>IF(入力シート!H536="○",COUNTIF(入力シート!$H$212:$H$425,"○")+COUNTIF(入力シート!$H$431:H536,"○"),"")</f>
        <v/>
      </c>
      <c r="C330" s="313">
        <v>320</v>
      </c>
      <c r="D330" s="315" t="s">
        <v>869</v>
      </c>
      <c r="E330" s="315" t="s">
        <v>881</v>
      </c>
      <c r="F330" s="315" t="str">
        <f t="shared" si="10"/>
        <v>役務:11　その他のサービス - 樹木剪定・除草等</v>
      </c>
    </row>
    <row r="331" spans="1:6" x14ac:dyDescent="0.15">
      <c r="A331" s="313" t="str">
        <f t="shared" si="9"/>
        <v>　</v>
      </c>
      <c r="B331" s="313" t="str">
        <f>IF(入力シート!H537="○",COUNTIF(入力シート!$H$212:$H$425,"○")+COUNTIF(入力シート!$H$431:H537,"○"),"")</f>
        <v/>
      </c>
      <c r="C331" s="313">
        <v>321</v>
      </c>
      <c r="D331" s="315" t="s">
        <v>869</v>
      </c>
      <c r="E331" s="315" t="s">
        <v>687</v>
      </c>
      <c r="F331" s="315" t="str">
        <f t="shared" si="10"/>
        <v>役務:11　その他のサービス - 警備</v>
      </c>
    </row>
    <row r="332" spans="1:6" x14ac:dyDescent="0.15">
      <c r="A332" s="313" t="str">
        <f t="shared" ref="A332:A342" si="11">IF(MAX($B$11:$B$342)&gt;=C332,VLOOKUP(C332,$B$11:$F$342,5),"　")</f>
        <v>　</v>
      </c>
      <c r="B332" s="313" t="str">
        <f>IF(入力シート!H538="○",COUNTIF(入力シート!$H$212:$H$425,"○")+COUNTIF(入力シート!$H$431:H538,"○"),"")</f>
        <v/>
      </c>
      <c r="C332" s="313">
        <v>322</v>
      </c>
      <c r="D332" s="315" t="s">
        <v>869</v>
      </c>
      <c r="E332" s="315" t="s">
        <v>688</v>
      </c>
      <c r="F332" s="315" t="str">
        <f t="shared" si="10"/>
        <v>役務:11　その他のサービス - ピアノ調律</v>
      </c>
    </row>
    <row r="333" spans="1:6" x14ac:dyDescent="0.15">
      <c r="A333" s="313" t="str">
        <f t="shared" si="11"/>
        <v>　</v>
      </c>
      <c r="B333" s="313" t="str">
        <f>IF(入力シート!H539="○",COUNTIF(入力シート!$H$212:$H$425,"○")+COUNTIF(入力シート!$H$431:H539,"○"),"")</f>
        <v/>
      </c>
      <c r="C333" s="313">
        <v>323</v>
      </c>
      <c r="D333" s="315" t="s">
        <v>869</v>
      </c>
      <c r="E333" s="315" t="s">
        <v>801</v>
      </c>
      <c r="F333" s="315" t="str">
        <f t="shared" si="10"/>
        <v>役務:11　その他のサービス - 各種計画策定支援業務</v>
      </c>
    </row>
    <row r="334" spans="1:6" x14ac:dyDescent="0.15">
      <c r="A334" s="313" t="str">
        <f t="shared" si="11"/>
        <v>　</v>
      </c>
      <c r="B334" s="313" t="str">
        <f>IF(入力シート!H540="○",COUNTIF(入力シート!$H$212:$H$425,"○")+COUNTIF(入力シート!$H$431:H540,"○"),"")</f>
        <v/>
      </c>
      <c r="C334" s="313">
        <v>324</v>
      </c>
      <c r="D334" s="315" t="s">
        <v>869</v>
      </c>
      <c r="E334" s="315" t="s">
        <v>690</v>
      </c>
      <c r="F334" s="315" t="str">
        <f t="shared" si="10"/>
        <v>役務:11　その他のサービス - 公会計・公営企業会計整備支援業務</v>
      </c>
    </row>
    <row r="335" spans="1:6" x14ac:dyDescent="0.15">
      <c r="A335" s="313" t="str">
        <f t="shared" si="11"/>
        <v>　</v>
      </c>
      <c r="B335" s="313" t="str">
        <f>IF(入力シート!H541="○",COUNTIF(入力シート!$H$212:$H$425,"○")+COUNTIF(入力シート!$H$431:H541,"○"),"")</f>
        <v/>
      </c>
      <c r="C335" s="313">
        <v>325</v>
      </c>
      <c r="D335" s="315" t="s">
        <v>869</v>
      </c>
      <c r="E335" s="315" t="s">
        <v>691</v>
      </c>
      <c r="F335" s="315" t="str">
        <f t="shared" si="10"/>
        <v>役務:11　その他のサービス - 文化財の修復・復元・複製等の業務</v>
      </c>
    </row>
    <row r="336" spans="1:6" x14ac:dyDescent="0.15">
      <c r="A336" s="313" t="str">
        <f t="shared" si="11"/>
        <v>　</v>
      </c>
      <c r="B336" s="313" t="str">
        <f>IF(入力シート!H542="○",COUNTIF(入力シート!$H$212:$H$425,"○")+COUNTIF(入力シート!$H$431:H542,"○"),"")</f>
        <v/>
      </c>
      <c r="C336" s="313">
        <v>326</v>
      </c>
      <c r="D336" s="315" t="s">
        <v>869</v>
      </c>
      <c r="E336" s="315" t="s">
        <v>692</v>
      </c>
      <c r="F336" s="315" t="str">
        <f t="shared" si="10"/>
        <v>役務:11　その他のサービス - 遺跡発掘調査関連業務</v>
      </c>
    </row>
    <row r="337" spans="1:6" x14ac:dyDescent="0.15">
      <c r="A337" s="313" t="str">
        <f t="shared" si="11"/>
        <v>　</v>
      </c>
      <c r="B337" s="313" t="str">
        <f>IF(入力シート!H543="○",COUNTIF(入力シート!$H$212:$H$425,"○")+COUNTIF(入力シート!$H$431:H543,"○"),"")</f>
        <v/>
      </c>
      <c r="C337" s="313">
        <v>327</v>
      </c>
      <c r="D337" s="315" t="s">
        <v>869</v>
      </c>
      <c r="E337" s="315" t="s">
        <v>693</v>
      </c>
      <c r="F337" s="315" t="str">
        <f t="shared" si="10"/>
        <v>役務:11　その他のサービス - 特定健診・特定保健指導事業全般</v>
      </c>
    </row>
    <row r="338" spans="1:6" x14ac:dyDescent="0.15">
      <c r="A338" s="313" t="str">
        <f t="shared" si="11"/>
        <v>　</v>
      </c>
      <c r="B338" s="313" t="str">
        <f>IF(入力シート!H544="○",COUNTIF(入力シート!$H$212:$H$425,"○")+COUNTIF(入力シート!$H$431:H544,"○"),"")</f>
        <v/>
      </c>
      <c r="C338" s="313">
        <v>328</v>
      </c>
      <c r="D338" s="315" t="s">
        <v>869</v>
      </c>
      <c r="E338" s="315" t="s">
        <v>694</v>
      </c>
      <c r="F338" s="315" t="str">
        <f t="shared" ref="F338:F342" si="12">D338 &amp; " - " &amp; E338</f>
        <v>役務:11　その他のサービス - 給食サービス</v>
      </c>
    </row>
    <row r="339" spans="1:6" x14ac:dyDescent="0.15">
      <c r="A339" s="313" t="str">
        <f t="shared" si="11"/>
        <v>　</v>
      </c>
      <c r="B339" s="313" t="str">
        <f>IF(入力シート!H545="○",COUNTIF(入力シート!$H$212:$H$425,"○")+COUNTIF(入力シート!$H$431:H545,"○"),"")</f>
        <v/>
      </c>
      <c r="C339" s="313">
        <v>329</v>
      </c>
      <c r="D339" s="315" t="s">
        <v>869</v>
      </c>
      <c r="E339" s="315" t="s">
        <v>695</v>
      </c>
      <c r="F339" s="315" t="str">
        <f t="shared" si="12"/>
        <v>役務:11　その他のサービス - 保菌検査等の臨床検査業務</v>
      </c>
    </row>
    <row r="340" spans="1:6" x14ac:dyDescent="0.15">
      <c r="A340" s="313" t="str">
        <f t="shared" si="11"/>
        <v>　</v>
      </c>
      <c r="B340" s="313" t="str">
        <f>IF(入力シート!H546="○",COUNTIF(入力シート!$H$212:$H$425,"○")+COUNTIF(入力シート!$H$431:H546,"○"),"")</f>
        <v/>
      </c>
      <c r="C340" s="313">
        <v>330</v>
      </c>
      <c r="D340" s="315" t="s">
        <v>869</v>
      </c>
      <c r="E340" s="315" t="s">
        <v>696</v>
      </c>
      <c r="F340" s="315" t="str">
        <f t="shared" si="12"/>
        <v>役務:11　その他のサービス - 公共交通編成支援業務</v>
      </c>
    </row>
    <row r="341" spans="1:6" x14ac:dyDescent="0.15">
      <c r="A341" s="313" t="str">
        <f t="shared" si="11"/>
        <v>　</v>
      </c>
      <c r="B341" s="313" t="str">
        <f>IF(入力シート!H547="○",COUNTIF(入力シート!$H$212:$H$425,"○")+COUNTIF(入力シート!$H$431:H547,"○"),"")</f>
        <v/>
      </c>
      <c r="C341" s="313">
        <v>331</v>
      </c>
      <c r="D341" s="315" t="s">
        <v>869</v>
      </c>
      <c r="E341" s="315" t="s">
        <v>697</v>
      </c>
      <c r="F341" s="315" t="str">
        <f t="shared" si="12"/>
        <v>役務:11　その他のサービス - 農業関連施設維持管理業務</v>
      </c>
    </row>
    <row r="342" spans="1:6" x14ac:dyDescent="0.15">
      <c r="A342" s="313" t="str">
        <f t="shared" si="11"/>
        <v>　</v>
      </c>
      <c r="B342" s="313" t="str">
        <f>IF(入力シート!H548="○",COUNTIF(入力シート!$H$212:$H$425,"○")+COUNTIF(入力シート!$H$431:H548,"○"),"")</f>
        <v/>
      </c>
      <c r="C342" s="313">
        <v>332</v>
      </c>
      <c r="D342" s="315" t="s">
        <v>869</v>
      </c>
      <c r="E342" s="315" t="s">
        <v>882</v>
      </c>
      <c r="F342" s="315" t="str">
        <f t="shared" si="12"/>
        <v>役務:11　その他のサービス - その他</v>
      </c>
    </row>
    <row r="343" spans="1:6" x14ac:dyDescent="0.15">
      <c r="A343" s="313" t="s">
        <v>758</v>
      </c>
      <c r="B343" s="103" t="s">
        <v>757</v>
      </c>
    </row>
  </sheetData>
  <sheetProtection algorithmName="SHA-512" hashValue="0slExwV12jNQXnYDlzbq097QEJbmziGwWE3afKPLa1+dmewJYowxflnpnoHs7uU6V7k3bG3qWoEcQXl/Ssz1Bw==" saltValue="qspTZWLH/eTYyp6pBcS+OQ=="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入力シート</vt:lpstr>
      <vt:lpstr>役員情報入力シート</vt:lpstr>
      <vt:lpstr>settings</vt:lpstr>
      <vt:lpstr>入力シート!Print_Titles</vt:lpstr>
      <vt:lpstr>役員情報入力シート!Print_Titles</vt:lpstr>
      <vt:lpstr>営業品目</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2022-10-17T00:19:12Z</cp:lastPrinted>
  <dcterms:created xsi:type="dcterms:W3CDTF">2018-07-20T07:50:20Z</dcterms:created>
  <dcterms:modified xsi:type="dcterms:W3CDTF">2025-04-17T05:43:58Z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3e3fba39-abb8-45ec-93e3-a25d640d70da</vt:lpwstr>
  </property>
</Properties>
</file>